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1X9\Desktop\Web Postings&amp;508\2019 Web &amp; 508\2019 Web\CSD09232019-09272019\DualEnrollmentTrends-AnnualReport\"/>
    </mc:Choice>
  </mc:AlternateContent>
  <bookViews>
    <workbookView xWindow="0" yWindow="0" windowWidth="18060" windowHeight="4125" tabRatio="752"/>
  </bookViews>
  <sheets>
    <sheet name="2006" sheetId="34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2017" sheetId="13" r:id="rId12"/>
    <sheet name="2018" sheetId="39" r:id="rId13"/>
    <sheet name="Trends" sheetId="37" r:id="rId14"/>
    <sheet name="Table 1" sheetId="38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37" l="1"/>
  <c r="AE12" i="37"/>
  <c r="AE11" i="37"/>
  <c r="I16" i="38" l="1"/>
  <c r="G16" i="38"/>
  <c r="O56" i="37" l="1"/>
  <c r="O55" i="37"/>
  <c r="O46" i="37"/>
  <c r="O45" i="37"/>
  <c r="O6" i="37"/>
  <c r="O5" i="37"/>
  <c r="O52" i="37" l="1"/>
  <c r="O42" i="37"/>
  <c r="O51" i="37"/>
  <c r="O41" i="37"/>
  <c r="O68" i="37"/>
  <c r="O14" i="37"/>
  <c r="O54" i="37"/>
  <c r="O44" i="37"/>
  <c r="O63" i="37" l="1"/>
  <c r="B16" i="38"/>
  <c r="O4" i="37"/>
  <c r="O16" i="37"/>
  <c r="O47" i="37"/>
  <c r="O23" i="37"/>
  <c r="O57" i="37"/>
  <c r="O50" i="37" l="1"/>
  <c r="O27" i="37"/>
  <c r="O33" i="37"/>
  <c r="O29" i="37"/>
  <c r="O36" i="37"/>
  <c r="P36" i="37" s="1"/>
  <c r="O13" i="37"/>
  <c r="O60" i="37"/>
  <c r="O61" i="37" s="1"/>
  <c r="O66" i="37"/>
  <c r="O69" i="37"/>
  <c r="O25" i="37"/>
  <c r="O37" i="37"/>
  <c r="O31" i="37"/>
  <c r="O67" i="37"/>
  <c r="O15" i="37"/>
  <c r="O53" i="37"/>
  <c r="O32" i="37"/>
  <c r="I15" i="38"/>
  <c r="J15" i="38" s="1"/>
  <c r="G15" i="38"/>
  <c r="E15" i="38"/>
  <c r="C15" i="38"/>
  <c r="B15" i="38"/>
  <c r="I14" i="38"/>
  <c r="G14" i="38"/>
  <c r="E14" i="38"/>
  <c r="F14" i="38" s="1"/>
  <c r="C14" i="38"/>
  <c r="D14" i="38" s="1"/>
  <c r="B14" i="38"/>
  <c r="I13" i="38"/>
  <c r="G13" i="38"/>
  <c r="E13" i="38"/>
  <c r="F13" i="38" s="1"/>
  <c r="C13" i="38"/>
  <c r="B13" i="38"/>
  <c r="I12" i="38"/>
  <c r="J12" i="38" s="1"/>
  <c r="G12" i="38"/>
  <c r="E12" i="38"/>
  <c r="C12" i="38"/>
  <c r="B12" i="38"/>
  <c r="F12" i="38" s="1"/>
  <c r="I11" i="38"/>
  <c r="G11" i="38"/>
  <c r="E11" i="38"/>
  <c r="F11" i="38" s="1"/>
  <c r="C11" i="38"/>
  <c r="D11" i="38" s="1"/>
  <c r="B11" i="38"/>
  <c r="I10" i="38"/>
  <c r="J10" i="38" s="1"/>
  <c r="G10" i="38"/>
  <c r="H10" i="38" s="1"/>
  <c r="E10" i="38"/>
  <c r="C10" i="38"/>
  <c r="D10" i="38" s="1"/>
  <c r="B10" i="38"/>
  <c r="I9" i="38"/>
  <c r="G9" i="38"/>
  <c r="E9" i="38"/>
  <c r="F9" i="38" s="1"/>
  <c r="C9" i="38"/>
  <c r="D9" i="38" s="1"/>
  <c r="B9" i="38"/>
  <c r="I8" i="38"/>
  <c r="J8" i="38" s="1"/>
  <c r="G8" i="38"/>
  <c r="H8" i="38" s="1"/>
  <c r="E8" i="38"/>
  <c r="C8" i="38"/>
  <c r="B8" i="38"/>
  <c r="F8" i="38" s="1"/>
  <c r="I7" i="38"/>
  <c r="J7" i="38" s="1"/>
  <c r="G7" i="38"/>
  <c r="E7" i="38"/>
  <c r="C7" i="38"/>
  <c r="B7" i="38"/>
  <c r="I6" i="38"/>
  <c r="G6" i="38"/>
  <c r="H6" i="38" s="1"/>
  <c r="E6" i="38"/>
  <c r="F6" i="38" s="1"/>
  <c r="C6" i="38"/>
  <c r="D6" i="38" s="1"/>
  <c r="B6" i="38"/>
  <c r="I5" i="38"/>
  <c r="J5" i="38" s="1"/>
  <c r="G5" i="38"/>
  <c r="E5" i="38"/>
  <c r="C5" i="38"/>
  <c r="B5" i="38"/>
  <c r="I4" i="38"/>
  <c r="J4" i="38" s="1"/>
  <c r="G4" i="38"/>
  <c r="E4" i="38"/>
  <c r="C4" i="38"/>
  <c r="B4" i="38"/>
  <c r="H4" i="38" l="1"/>
  <c r="D7" i="38"/>
  <c r="O20" i="37"/>
  <c r="E16" i="38"/>
  <c r="O2" i="37"/>
  <c r="O72" i="37"/>
  <c r="O73" i="37" s="1"/>
  <c r="D5" i="38"/>
  <c r="D12" i="38"/>
  <c r="H13" i="38"/>
  <c r="D15" i="38"/>
  <c r="F4" i="38"/>
  <c r="F5" i="38"/>
  <c r="F7" i="38"/>
  <c r="D8" i="38"/>
  <c r="H9" i="38"/>
  <c r="H11" i="38"/>
  <c r="J13" i="38"/>
  <c r="F15" i="38"/>
  <c r="O11" i="37"/>
  <c r="O43" i="37"/>
  <c r="D4" i="38"/>
  <c r="H5" i="38"/>
  <c r="J6" i="38"/>
  <c r="H7" i="38"/>
  <c r="J9" i="38"/>
  <c r="F10" i="38"/>
  <c r="J11" i="38"/>
  <c r="H12" i="38"/>
  <c r="D13" i="38"/>
  <c r="H15" i="38"/>
  <c r="O18" i="37"/>
  <c r="O40" i="37"/>
  <c r="O10" i="37"/>
  <c r="O30" i="37"/>
  <c r="O24" i="37"/>
  <c r="O28" i="37"/>
  <c r="O34" i="37"/>
  <c r="O26" i="37"/>
  <c r="O8" i="37"/>
  <c r="O7" i="37"/>
  <c r="H14" i="38"/>
  <c r="J14" i="38"/>
  <c r="I2" i="11"/>
  <c r="O62" i="37" l="1"/>
  <c r="O19" i="37"/>
  <c r="C16" i="38"/>
  <c r="D16" i="38" s="1"/>
  <c r="O3" i="37"/>
  <c r="F16" i="38"/>
  <c r="H16" i="38"/>
  <c r="J16" i="38"/>
  <c r="O21" i="37" l="1"/>
  <c r="N34" i="37"/>
  <c r="AD34" i="37" s="1"/>
  <c r="AE34" i="37" s="1"/>
  <c r="M34" i="37"/>
  <c r="L34" i="37"/>
  <c r="K34" i="37"/>
  <c r="J34" i="37"/>
  <c r="I34" i="37"/>
  <c r="H34" i="37"/>
  <c r="G34" i="37"/>
  <c r="F34" i="37"/>
  <c r="E34" i="37"/>
  <c r="D34" i="37"/>
  <c r="C34" i="37"/>
  <c r="N33" i="37"/>
  <c r="AD33" i="37" s="1"/>
  <c r="AE33" i="37" s="1"/>
  <c r="M33" i="37"/>
  <c r="L33" i="37"/>
  <c r="K33" i="37"/>
  <c r="J33" i="37"/>
  <c r="I33" i="37"/>
  <c r="H33" i="37"/>
  <c r="G33" i="37"/>
  <c r="F33" i="37"/>
  <c r="E33" i="37"/>
  <c r="D33" i="37"/>
  <c r="C33" i="37"/>
  <c r="N32" i="37"/>
  <c r="AD32" i="37" s="1"/>
  <c r="AE32" i="37" s="1"/>
  <c r="M32" i="37"/>
  <c r="L32" i="37"/>
  <c r="K32" i="37"/>
  <c r="J32" i="37"/>
  <c r="I32" i="37"/>
  <c r="H32" i="37"/>
  <c r="G32" i="37"/>
  <c r="F32" i="37"/>
  <c r="E32" i="37"/>
  <c r="D32" i="37"/>
  <c r="C32" i="37"/>
  <c r="N31" i="37"/>
  <c r="AD31" i="37" s="1"/>
  <c r="AE31" i="37" s="1"/>
  <c r="M31" i="37"/>
  <c r="L31" i="37"/>
  <c r="K31" i="37"/>
  <c r="J31" i="37"/>
  <c r="I31" i="37"/>
  <c r="H31" i="37"/>
  <c r="G31" i="37"/>
  <c r="F31" i="37"/>
  <c r="E31" i="37"/>
  <c r="D31" i="37"/>
  <c r="C31" i="37"/>
  <c r="N30" i="37"/>
  <c r="AD30" i="37" s="1"/>
  <c r="AE30" i="37" s="1"/>
  <c r="M30" i="37"/>
  <c r="L30" i="37"/>
  <c r="K30" i="37"/>
  <c r="J30" i="37"/>
  <c r="I30" i="37"/>
  <c r="H30" i="37"/>
  <c r="G30" i="37"/>
  <c r="F30" i="37"/>
  <c r="E30" i="37"/>
  <c r="D30" i="37"/>
  <c r="C30" i="37"/>
  <c r="N29" i="37"/>
  <c r="AD29" i="37" s="1"/>
  <c r="AE29" i="37" s="1"/>
  <c r="M29" i="37"/>
  <c r="L29" i="37"/>
  <c r="K29" i="37"/>
  <c r="J29" i="37"/>
  <c r="I29" i="37"/>
  <c r="H29" i="37"/>
  <c r="G29" i="37"/>
  <c r="F29" i="37"/>
  <c r="E29" i="37"/>
  <c r="D29" i="37"/>
  <c r="C29" i="37"/>
  <c r="N28" i="37"/>
  <c r="AD28" i="37" s="1"/>
  <c r="AE28" i="37" s="1"/>
  <c r="M28" i="37"/>
  <c r="L28" i="37"/>
  <c r="K28" i="37"/>
  <c r="J28" i="37"/>
  <c r="I28" i="37"/>
  <c r="H28" i="37"/>
  <c r="G28" i="37"/>
  <c r="F28" i="37"/>
  <c r="E28" i="37"/>
  <c r="D28" i="37"/>
  <c r="C28" i="37"/>
  <c r="N27" i="37"/>
  <c r="AD27" i="37" s="1"/>
  <c r="AE27" i="37" s="1"/>
  <c r="M27" i="37"/>
  <c r="L27" i="37"/>
  <c r="K27" i="37"/>
  <c r="J27" i="37"/>
  <c r="I27" i="37"/>
  <c r="H27" i="37"/>
  <c r="G27" i="37"/>
  <c r="F27" i="37"/>
  <c r="E27" i="37"/>
  <c r="D27" i="37"/>
  <c r="C27" i="37"/>
  <c r="N26" i="37"/>
  <c r="AD26" i="37" s="1"/>
  <c r="AE26" i="37" s="1"/>
  <c r="M26" i="37"/>
  <c r="L26" i="37"/>
  <c r="K26" i="37"/>
  <c r="J26" i="37"/>
  <c r="I26" i="37"/>
  <c r="H26" i="37"/>
  <c r="G26" i="37"/>
  <c r="F26" i="37"/>
  <c r="E26" i="37"/>
  <c r="D26" i="37"/>
  <c r="C26" i="37"/>
  <c r="N25" i="37"/>
  <c r="AD25" i="37" s="1"/>
  <c r="AE25" i="37" s="1"/>
  <c r="M25" i="37"/>
  <c r="L25" i="37"/>
  <c r="K25" i="37"/>
  <c r="J25" i="37"/>
  <c r="I25" i="37"/>
  <c r="H25" i="37"/>
  <c r="G25" i="37"/>
  <c r="F25" i="37"/>
  <c r="E25" i="37"/>
  <c r="D25" i="37"/>
  <c r="C25" i="37"/>
  <c r="N24" i="37"/>
  <c r="AD24" i="37" s="1"/>
  <c r="AE24" i="37" s="1"/>
  <c r="M24" i="37"/>
  <c r="L24" i="37"/>
  <c r="K24" i="37"/>
  <c r="J24" i="37"/>
  <c r="I24" i="37"/>
  <c r="H24" i="37"/>
  <c r="G24" i="37"/>
  <c r="F24" i="37"/>
  <c r="E24" i="37"/>
  <c r="D24" i="37"/>
  <c r="C24" i="37"/>
  <c r="N23" i="37"/>
  <c r="AD23" i="37" s="1"/>
  <c r="AE23" i="37" s="1"/>
  <c r="M23" i="37"/>
  <c r="L23" i="37"/>
  <c r="K23" i="37"/>
  <c r="J23" i="37"/>
  <c r="I23" i="37"/>
  <c r="H23" i="37"/>
  <c r="G23" i="37"/>
  <c r="F23" i="37"/>
  <c r="E23" i="37"/>
  <c r="D23" i="37"/>
  <c r="C23" i="37"/>
  <c r="N16" i="37"/>
  <c r="AD16" i="37" s="1"/>
  <c r="AE16" i="37" s="1"/>
  <c r="M16" i="37"/>
  <c r="L16" i="37"/>
  <c r="K16" i="37"/>
  <c r="J16" i="37"/>
  <c r="I16" i="37"/>
  <c r="H16" i="37"/>
  <c r="G16" i="37"/>
  <c r="F16" i="37"/>
  <c r="E16" i="37"/>
  <c r="D16" i="37"/>
  <c r="C16" i="37"/>
  <c r="N15" i="37"/>
  <c r="AD15" i="37" s="1"/>
  <c r="AE15" i="37" s="1"/>
  <c r="M15" i="37"/>
  <c r="L15" i="37"/>
  <c r="K15" i="37"/>
  <c r="J15" i="37"/>
  <c r="I15" i="37"/>
  <c r="H15" i="37"/>
  <c r="G15" i="37"/>
  <c r="F15" i="37"/>
  <c r="E15" i="37"/>
  <c r="D15" i="37"/>
  <c r="C15" i="37"/>
  <c r="N14" i="37"/>
  <c r="AD14" i="37" s="1"/>
  <c r="AE14" i="37" s="1"/>
  <c r="M14" i="37"/>
  <c r="L14" i="37"/>
  <c r="K14" i="37"/>
  <c r="J14" i="37"/>
  <c r="I14" i="37"/>
  <c r="H14" i="37"/>
  <c r="G14" i="37"/>
  <c r="F14" i="37"/>
  <c r="E14" i="37"/>
  <c r="D14" i="37"/>
  <c r="C14" i="37"/>
  <c r="N13" i="37"/>
  <c r="AD13" i="37" s="1"/>
  <c r="AE13" i="37" s="1"/>
  <c r="M13" i="37"/>
  <c r="L13" i="37"/>
  <c r="K13" i="37"/>
  <c r="J13" i="37"/>
  <c r="I13" i="37"/>
  <c r="H13" i="37"/>
  <c r="G13" i="37"/>
  <c r="F13" i="37"/>
  <c r="E13" i="37"/>
  <c r="D13" i="37"/>
  <c r="C13" i="37"/>
  <c r="N69" i="37"/>
  <c r="AD69" i="37" s="1"/>
  <c r="AE69" i="37" s="1"/>
  <c r="M69" i="37"/>
  <c r="L69" i="37"/>
  <c r="K69" i="37"/>
  <c r="J69" i="37"/>
  <c r="I69" i="37"/>
  <c r="H69" i="37"/>
  <c r="G69" i="37"/>
  <c r="F69" i="37"/>
  <c r="E69" i="37"/>
  <c r="D69" i="37"/>
  <c r="C69" i="37"/>
  <c r="N68" i="37"/>
  <c r="AD68" i="37" s="1"/>
  <c r="AE68" i="37" s="1"/>
  <c r="M68" i="37"/>
  <c r="L68" i="37"/>
  <c r="K68" i="37"/>
  <c r="J68" i="37"/>
  <c r="I68" i="37"/>
  <c r="H68" i="37"/>
  <c r="G68" i="37"/>
  <c r="F68" i="37"/>
  <c r="E68" i="37"/>
  <c r="D68" i="37"/>
  <c r="C68" i="37"/>
  <c r="N67" i="37"/>
  <c r="AD67" i="37" s="1"/>
  <c r="AE67" i="37" s="1"/>
  <c r="M67" i="37"/>
  <c r="L67" i="37"/>
  <c r="K67" i="37"/>
  <c r="J67" i="37"/>
  <c r="I67" i="37"/>
  <c r="H67" i="37"/>
  <c r="G67" i="37"/>
  <c r="F67" i="37"/>
  <c r="E67" i="37"/>
  <c r="D67" i="37"/>
  <c r="C67" i="37"/>
  <c r="N66" i="37"/>
  <c r="AD66" i="37" s="1"/>
  <c r="AE66" i="37" s="1"/>
  <c r="M66" i="37"/>
  <c r="L66" i="37"/>
  <c r="K66" i="37"/>
  <c r="J66" i="37"/>
  <c r="I66" i="37"/>
  <c r="H66" i="37"/>
  <c r="G66" i="37"/>
  <c r="F66" i="37"/>
  <c r="E66" i="37"/>
  <c r="D66" i="37"/>
  <c r="C66" i="37"/>
  <c r="N57" i="37"/>
  <c r="AD57" i="37" s="1"/>
  <c r="AE57" i="37" s="1"/>
  <c r="M57" i="37"/>
  <c r="L57" i="37"/>
  <c r="K57" i="37"/>
  <c r="J57" i="37"/>
  <c r="I57" i="37"/>
  <c r="H57" i="37"/>
  <c r="G57" i="37"/>
  <c r="F57" i="37"/>
  <c r="E57" i="37"/>
  <c r="D57" i="37"/>
  <c r="C57" i="37"/>
  <c r="N56" i="37"/>
  <c r="AD56" i="37" s="1"/>
  <c r="AE56" i="37" s="1"/>
  <c r="M56" i="37"/>
  <c r="L56" i="37"/>
  <c r="K56" i="37"/>
  <c r="J56" i="37"/>
  <c r="I56" i="37"/>
  <c r="H56" i="37"/>
  <c r="G56" i="37"/>
  <c r="F56" i="37"/>
  <c r="E56" i="37"/>
  <c r="D56" i="37"/>
  <c r="C56" i="37"/>
  <c r="N55" i="37"/>
  <c r="AD55" i="37" s="1"/>
  <c r="AE55" i="37" s="1"/>
  <c r="M55" i="37"/>
  <c r="L55" i="37"/>
  <c r="K55" i="37"/>
  <c r="J55" i="37"/>
  <c r="I55" i="37"/>
  <c r="H55" i="37"/>
  <c r="G55" i="37"/>
  <c r="F55" i="37"/>
  <c r="E55" i="37"/>
  <c r="D55" i="37"/>
  <c r="C55" i="37"/>
  <c r="N54" i="37"/>
  <c r="AD54" i="37" s="1"/>
  <c r="AE54" i="37" s="1"/>
  <c r="M54" i="37"/>
  <c r="L54" i="37"/>
  <c r="K54" i="37"/>
  <c r="J54" i="37"/>
  <c r="I54" i="37"/>
  <c r="H54" i="37"/>
  <c r="G54" i="37"/>
  <c r="F54" i="37"/>
  <c r="E54" i="37"/>
  <c r="D54" i="37"/>
  <c r="C54" i="37"/>
  <c r="N53" i="37"/>
  <c r="AD53" i="37" s="1"/>
  <c r="AE53" i="37" s="1"/>
  <c r="M53" i="37"/>
  <c r="L53" i="37"/>
  <c r="K53" i="37"/>
  <c r="J53" i="37"/>
  <c r="I53" i="37"/>
  <c r="H53" i="37"/>
  <c r="G53" i="37"/>
  <c r="F53" i="37"/>
  <c r="E53" i="37"/>
  <c r="D53" i="37"/>
  <c r="C53" i="37"/>
  <c r="N52" i="37"/>
  <c r="AD52" i="37" s="1"/>
  <c r="AE52" i="37" s="1"/>
  <c r="M52" i="37"/>
  <c r="L52" i="37"/>
  <c r="K52" i="37"/>
  <c r="J52" i="37"/>
  <c r="I52" i="37"/>
  <c r="H52" i="37"/>
  <c r="G52" i="37"/>
  <c r="F52" i="37"/>
  <c r="E52" i="37"/>
  <c r="D52" i="37"/>
  <c r="C52" i="37"/>
  <c r="N51" i="37"/>
  <c r="AD51" i="37" s="1"/>
  <c r="AE51" i="37" s="1"/>
  <c r="M51" i="37"/>
  <c r="L51" i="37"/>
  <c r="K51" i="37"/>
  <c r="J51" i="37"/>
  <c r="I51" i="37"/>
  <c r="H51" i="37"/>
  <c r="G51" i="37"/>
  <c r="F51" i="37"/>
  <c r="E51" i="37"/>
  <c r="D51" i="37"/>
  <c r="C51" i="37"/>
  <c r="N50" i="37"/>
  <c r="AD50" i="37" s="1"/>
  <c r="AE50" i="37" s="1"/>
  <c r="M50" i="37"/>
  <c r="L50" i="37"/>
  <c r="K50" i="37"/>
  <c r="J50" i="37"/>
  <c r="I50" i="37"/>
  <c r="H50" i="37"/>
  <c r="G50" i="37"/>
  <c r="F50" i="37"/>
  <c r="E50" i="37"/>
  <c r="D50" i="37"/>
  <c r="C50" i="37"/>
  <c r="N47" i="37"/>
  <c r="AD47" i="37" s="1"/>
  <c r="AE47" i="37" s="1"/>
  <c r="M47" i="37"/>
  <c r="L47" i="37"/>
  <c r="K47" i="37"/>
  <c r="J47" i="37"/>
  <c r="I47" i="37"/>
  <c r="H47" i="37"/>
  <c r="G47" i="37"/>
  <c r="F47" i="37"/>
  <c r="E47" i="37"/>
  <c r="D47" i="37"/>
  <c r="C47" i="37"/>
  <c r="N46" i="37"/>
  <c r="AD46" i="37" s="1"/>
  <c r="AE46" i="37" s="1"/>
  <c r="M46" i="37"/>
  <c r="L46" i="37"/>
  <c r="K46" i="37"/>
  <c r="J46" i="37"/>
  <c r="I46" i="37"/>
  <c r="H46" i="37"/>
  <c r="G46" i="37"/>
  <c r="F46" i="37"/>
  <c r="E46" i="37"/>
  <c r="D46" i="37"/>
  <c r="C46" i="37"/>
  <c r="N45" i="37"/>
  <c r="AD45" i="37" s="1"/>
  <c r="AE45" i="37" s="1"/>
  <c r="M45" i="37"/>
  <c r="L45" i="37"/>
  <c r="K45" i="37"/>
  <c r="J45" i="37"/>
  <c r="I45" i="37"/>
  <c r="H45" i="37"/>
  <c r="G45" i="37"/>
  <c r="F45" i="37"/>
  <c r="E45" i="37"/>
  <c r="D45" i="37"/>
  <c r="C45" i="37"/>
  <c r="N44" i="37"/>
  <c r="AD44" i="37" s="1"/>
  <c r="AE44" i="37" s="1"/>
  <c r="M44" i="37"/>
  <c r="L44" i="37"/>
  <c r="K44" i="37"/>
  <c r="J44" i="37"/>
  <c r="I44" i="37"/>
  <c r="H44" i="37"/>
  <c r="G44" i="37"/>
  <c r="F44" i="37"/>
  <c r="E44" i="37"/>
  <c r="D44" i="37"/>
  <c r="C44" i="37"/>
  <c r="N43" i="37"/>
  <c r="AD43" i="37" s="1"/>
  <c r="AE43" i="37" s="1"/>
  <c r="M43" i="37"/>
  <c r="L43" i="37"/>
  <c r="K43" i="37"/>
  <c r="J43" i="37"/>
  <c r="I43" i="37"/>
  <c r="H43" i="37"/>
  <c r="G43" i="37"/>
  <c r="F43" i="37"/>
  <c r="E43" i="37"/>
  <c r="D43" i="37"/>
  <c r="C43" i="37"/>
  <c r="N42" i="37"/>
  <c r="AD42" i="37" s="1"/>
  <c r="AE42" i="37" s="1"/>
  <c r="M42" i="37"/>
  <c r="L42" i="37"/>
  <c r="K42" i="37"/>
  <c r="J42" i="37"/>
  <c r="I42" i="37"/>
  <c r="H42" i="37"/>
  <c r="G42" i="37"/>
  <c r="F42" i="37"/>
  <c r="E42" i="37"/>
  <c r="D42" i="37"/>
  <c r="C42" i="37"/>
  <c r="N41" i="37"/>
  <c r="AD41" i="37" s="1"/>
  <c r="AE41" i="37" s="1"/>
  <c r="M41" i="37"/>
  <c r="L41" i="37"/>
  <c r="K41" i="37"/>
  <c r="J41" i="37"/>
  <c r="I41" i="37"/>
  <c r="H41" i="37"/>
  <c r="G41" i="37"/>
  <c r="F41" i="37"/>
  <c r="E41" i="37"/>
  <c r="D41" i="37"/>
  <c r="C41" i="37"/>
  <c r="N40" i="37"/>
  <c r="AD40" i="37" s="1"/>
  <c r="AE40" i="37" s="1"/>
  <c r="M40" i="37"/>
  <c r="L40" i="37"/>
  <c r="K40" i="37"/>
  <c r="J40" i="37"/>
  <c r="I40" i="37"/>
  <c r="H40" i="37"/>
  <c r="G40" i="37"/>
  <c r="F40" i="37"/>
  <c r="E40" i="37"/>
  <c r="D40" i="37"/>
  <c r="C40" i="37"/>
  <c r="N37" i="37"/>
  <c r="AD37" i="37" s="1"/>
  <c r="AE37" i="37" s="1"/>
  <c r="M37" i="37"/>
  <c r="L37" i="37"/>
  <c r="K37" i="37"/>
  <c r="J37" i="37"/>
  <c r="I37" i="37"/>
  <c r="H37" i="37"/>
  <c r="G37" i="37"/>
  <c r="F37" i="37"/>
  <c r="E37" i="37"/>
  <c r="D37" i="37"/>
  <c r="C37" i="37"/>
  <c r="N36" i="37"/>
  <c r="AD36" i="37" s="1"/>
  <c r="AE36" i="37" s="1"/>
  <c r="M36" i="37"/>
  <c r="L36" i="37"/>
  <c r="K36" i="37"/>
  <c r="J36" i="37"/>
  <c r="I36" i="37"/>
  <c r="H36" i="37"/>
  <c r="G36" i="37"/>
  <c r="F36" i="37"/>
  <c r="E36" i="37"/>
  <c r="D36" i="37"/>
  <c r="C36" i="37"/>
  <c r="N11" i="37"/>
  <c r="AD11" i="37" s="1"/>
  <c r="M11" i="37"/>
  <c r="L11" i="37"/>
  <c r="K11" i="37"/>
  <c r="J11" i="37"/>
  <c r="I11" i="37"/>
  <c r="H11" i="37"/>
  <c r="G11" i="37"/>
  <c r="F11" i="37"/>
  <c r="E11" i="37"/>
  <c r="D11" i="37"/>
  <c r="C11" i="37"/>
  <c r="N10" i="37"/>
  <c r="AD10" i="37" s="1"/>
  <c r="AE10" i="37" s="1"/>
  <c r="M10" i="37"/>
  <c r="L10" i="37"/>
  <c r="K10" i="37"/>
  <c r="J10" i="37"/>
  <c r="I10" i="37"/>
  <c r="H10" i="37"/>
  <c r="G10" i="37"/>
  <c r="F10" i="37"/>
  <c r="E10" i="37"/>
  <c r="D10" i="37"/>
  <c r="C10" i="37"/>
  <c r="N8" i="37"/>
  <c r="AD8" i="37" s="1"/>
  <c r="AE8" i="37" s="1"/>
  <c r="M8" i="37"/>
  <c r="L8" i="37"/>
  <c r="K8" i="37"/>
  <c r="J8" i="37"/>
  <c r="I8" i="37"/>
  <c r="H8" i="37"/>
  <c r="G8" i="37"/>
  <c r="F8" i="37"/>
  <c r="E8" i="37"/>
  <c r="D8" i="37"/>
  <c r="C8" i="37"/>
  <c r="N7" i="37"/>
  <c r="AD7" i="37" s="1"/>
  <c r="AE7" i="37" s="1"/>
  <c r="M7" i="37"/>
  <c r="L7" i="37"/>
  <c r="K7" i="37"/>
  <c r="J7" i="37"/>
  <c r="I7" i="37"/>
  <c r="H7" i="37"/>
  <c r="G7" i="37"/>
  <c r="F7" i="37"/>
  <c r="E7" i="37"/>
  <c r="D7" i="37"/>
  <c r="C7" i="37"/>
  <c r="N6" i="37"/>
  <c r="AD6" i="37" s="1"/>
  <c r="AE6" i="37" s="1"/>
  <c r="M6" i="37"/>
  <c r="L6" i="37"/>
  <c r="K6" i="37"/>
  <c r="J6" i="37"/>
  <c r="I6" i="37"/>
  <c r="H6" i="37"/>
  <c r="G6" i="37"/>
  <c r="F6" i="37"/>
  <c r="E6" i="37"/>
  <c r="D6" i="37"/>
  <c r="C6" i="37"/>
  <c r="N5" i="37"/>
  <c r="AD5" i="37" s="1"/>
  <c r="AE5" i="37" s="1"/>
  <c r="M5" i="37"/>
  <c r="L5" i="37"/>
  <c r="K5" i="37"/>
  <c r="J5" i="37"/>
  <c r="I5" i="37"/>
  <c r="H5" i="37"/>
  <c r="G5" i="37"/>
  <c r="F5" i="37"/>
  <c r="E5" i="37"/>
  <c r="D5" i="37"/>
  <c r="C5" i="37"/>
  <c r="N4" i="37"/>
  <c r="AD4" i="37" s="1"/>
  <c r="AE4" i="37" s="1"/>
  <c r="M4" i="37"/>
  <c r="L4" i="37"/>
  <c r="K4" i="37"/>
  <c r="J4" i="37"/>
  <c r="I4" i="37"/>
  <c r="H4" i="37"/>
  <c r="G4" i="37"/>
  <c r="F4" i="37"/>
  <c r="E4" i="37"/>
  <c r="D4" i="37"/>
  <c r="C4" i="37"/>
  <c r="N3" i="37"/>
  <c r="AD3" i="37" s="1"/>
  <c r="AE3" i="37" s="1"/>
  <c r="M3" i="37"/>
  <c r="L3" i="37"/>
  <c r="K3" i="37"/>
  <c r="J3" i="37"/>
  <c r="I3" i="37"/>
  <c r="H3" i="37"/>
  <c r="G3" i="37"/>
  <c r="F3" i="37"/>
  <c r="E3" i="37"/>
  <c r="D3" i="37"/>
  <c r="C3" i="37"/>
  <c r="N2" i="37"/>
  <c r="AD2" i="37" s="1"/>
  <c r="AE2" i="37" s="1"/>
  <c r="M2" i="37"/>
  <c r="L2" i="37"/>
  <c r="K2" i="37"/>
  <c r="J2" i="37"/>
  <c r="I2" i="37"/>
  <c r="H2" i="37"/>
  <c r="G2" i="37"/>
  <c r="F2" i="37"/>
  <c r="E2" i="37"/>
  <c r="D2" i="37"/>
  <c r="C2" i="37"/>
  <c r="D1" i="37"/>
  <c r="E1" i="37" s="1"/>
  <c r="F1" i="37" s="1"/>
  <c r="G1" i="37" s="1"/>
  <c r="H1" i="37" s="1"/>
  <c r="I1" i="37" s="1"/>
  <c r="J1" i="37" s="1"/>
  <c r="K1" i="37" s="1"/>
  <c r="L1" i="37" s="1"/>
  <c r="M1" i="37" s="1"/>
  <c r="N1" i="37" s="1"/>
  <c r="Q2" i="37" l="1"/>
  <c r="P2" i="37"/>
  <c r="Q3" i="37"/>
  <c r="P3" i="37"/>
  <c r="Q4" i="37"/>
  <c r="P4" i="37"/>
  <c r="P5" i="37"/>
  <c r="Q5" i="37"/>
  <c r="Q6" i="37"/>
  <c r="P6" i="37"/>
  <c r="P7" i="37"/>
  <c r="Q7" i="37"/>
  <c r="Q8" i="37"/>
  <c r="P8" i="37"/>
  <c r="P10" i="37"/>
  <c r="Q10" i="37"/>
  <c r="P11" i="37"/>
  <c r="Q11" i="37"/>
  <c r="Q36" i="37"/>
  <c r="Q37" i="37"/>
  <c r="P37" i="37"/>
  <c r="Q40" i="37"/>
  <c r="P40" i="37"/>
  <c r="Q41" i="37"/>
  <c r="P41" i="37"/>
  <c r="P42" i="37"/>
  <c r="Q42" i="37"/>
  <c r="Q43" i="37"/>
  <c r="P43" i="37"/>
  <c r="C60" i="37"/>
  <c r="C61" i="37" s="1"/>
  <c r="Q44" i="37"/>
  <c r="P44" i="37"/>
  <c r="P45" i="37"/>
  <c r="Q45" i="37"/>
  <c r="P46" i="37"/>
  <c r="Q46" i="37"/>
  <c r="P47" i="37"/>
  <c r="Q47" i="37"/>
  <c r="P50" i="37"/>
  <c r="Q50" i="37"/>
  <c r="P51" i="37"/>
  <c r="Q51" i="37"/>
  <c r="P52" i="37"/>
  <c r="Q52" i="37"/>
  <c r="Q53" i="37"/>
  <c r="P53" i="37"/>
  <c r="P54" i="37"/>
  <c r="Q54" i="37"/>
  <c r="P55" i="37"/>
  <c r="Q55" i="37"/>
  <c r="Q56" i="37"/>
  <c r="P56" i="37"/>
  <c r="Q57" i="37"/>
  <c r="P57" i="37"/>
  <c r="P66" i="37"/>
  <c r="Q66" i="37"/>
  <c r="P67" i="37"/>
  <c r="Q67" i="37"/>
  <c r="C72" i="37"/>
  <c r="C73" i="37" s="1"/>
  <c r="Q68" i="37"/>
  <c r="P68" i="37"/>
  <c r="Q69" i="37"/>
  <c r="P69" i="37"/>
  <c r="Q13" i="37"/>
  <c r="P13" i="37"/>
  <c r="Q14" i="37"/>
  <c r="P14" i="37"/>
  <c r="P15" i="37"/>
  <c r="Q15" i="37"/>
  <c r="P16" i="37"/>
  <c r="Q16" i="37"/>
  <c r="P23" i="37"/>
  <c r="Q23" i="37"/>
  <c r="Q24" i="37"/>
  <c r="P24" i="37"/>
  <c r="Q25" i="37"/>
  <c r="P25" i="37"/>
  <c r="P26" i="37"/>
  <c r="Q26" i="37"/>
  <c r="Q27" i="37"/>
  <c r="P27" i="37"/>
  <c r="P28" i="37"/>
  <c r="Q28" i="37"/>
  <c r="P29" i="37"/>
  <c r="Q29" i="37"/>
  <c r="P30" i="37"/>
  <c r="Q30" i="37"/>
  <c r="P31" i="37"/>
  <c r="Q31" i="37"/>
  <c r="Q32" i="37"/>
  <c r="P32" i="37"/>
  <c r="P33" i="37"/>
  <c r="Q33" i="37"/>
  <c r="P34" i="37"/>
  <c r="Q34" i="37"/>
  <c r="V14" i="37"/>
  <c r="Z16" i="37"/>
  <c r="V23" i="37"/>
  <c r="Z24" i="37"/>
  <c r="V25" i="37"/>
  <c r="V26" i="37"/>
  <c r="Z27" i="37"/>
  <c r="V28" i="37"/>
  <c r="V29" i="37"/>
  <c r="Z30" i="37"/>
  <c r="V31" i="37"/>
  <c r="V32" i="37"/>
  <c r="V33" i="37"/>
  <c r="Z33" i="37"/>
  <c r="Z34" i="37"/>
  <c r="Z14" i="37"/>
  <c r="V16" i="37"/>
  <c r="Z23" i="37"/>
  <c r="V24" i="37"/>
  <c r="Z25" i="37"/>
  <c r="Z26" i="37"/>
  <c r="V27" i="37"/>
  <c r="Z28" i="37"/>
  <c r="Z29" i="37"/>
  <c r="V30" i="37"/>
  <c r="Z31" i="37"/>
  <c r="Z32" i="37"/>
  <c r="V34" i="37"/>
  <c r="U6" i="37"/>
  <c r="Y6" i="37"/>
  <c r="U66" i="37"/>
  <c r="Y66" i="37"/>
  <c r="U67" i="37"/>
  <c r="T4" i="37"/>
  <c r="X4" i="37"/>
  <c r="AB4" i="37"/>
  <c r="T5" i="37"/>
  <c r="X5" i="37"/>
  <c r="AB5" i="37"/>
  <c r="T6" i="37"/>
  <c r="X6" i="37"/>
  <c r="AB6" i="37"/>
  <c r="T7" i="37"/>
  <c r="X7" i="37"/>
  <c r="T8" i="37"/>
  <c r="X8" i="37"/>
  <c r="AB8" i="37"/>
  <c r="T10" i="37"/>
  <c r="X10" i="37"/>
  <c r="AB10" i="37"/>
  <c r="T11" i="37"/>
  <c r="X11" i="37"/>
  <c r="AB11" i="37"/>
  <c r="T36" i="37"/>
  <c r="X36" i="37"/>
  <c r="AB36" i="37"/>
  <c r="T37" i="37"/>
  <c r="X37" i="37"/>
  <c r="AB37" i="37"/>
  <c r="T41" i="37"/>
  <c r="X41" i="37"/>
  <c r="AB41" i="37"/>
  <c r="T42" i="37"/>
  <c r="X42" i="37"/>
  <c r="AB42" i="37"/>
  <c r="T43" i="37"/>
  <c r="X43" i="37"/>
  <c r="AB43" i="37"/>
  <c r="T45" i="37"/>
  <c r="X45" i="37"/>
  <c r="AB45" i="37"/>
  <c r="T46" i="37"/>
  <c r="X46" i="37"/>
  <c r="AB46" i="37"/>
  <c r="T47" i="37"/>
  <c r="X47" i="37"/>
  <c r="AB47" i="37"/>
  <c r="T50" i="37"/>
  <c r="X50" i="37"/>
  <c r="AB50" i="37"/>
  <c r="T51" i="37"/>
  <c r="X51" i="37"/>
  <c r="AB51" i="37"/>
  <c r="T52" i="37"/>
  <c r="X52" i="37"/>
  <c r="AB52" i="37"/>
  <c r="T53" i="37"/>
  <c r="X53" i="37"/>
  <c r="AB53" i="37"/>
  <c r="T54" i="37"/>
  <c r="X54" i="37"/>
  <c r="AB54" i="37"/>
  <c r="T55" i="37"/>
  <c r="X55" i="37"/>
  <c r="AB55" i="37"/>
  <c r="T56" i="37"/>
  <c r="X56" i="37"/>
  <c r="AB56" i="37"/>
  <c r="T57" i="37"/>
  <c r="X57" i="37"/>
  <c r="AB57" i="37"/>
  <c r="T66" i="37"/>
  <c r="X66" i="37"/>
  <c r="AB66" i="37"/>
  <c r="T67" i="37"/>
  <c r="X67" i="37"/>
  <c r="AB67" i="37"/>
  <c r="X69" i="37"/>
  <c r="AB69" i="37"/>
  <c r="U4" i="37"/>
  <c r="Y4" i="37"/>
  <c r="U5" i="37"/>
  <c r="Y5" i="37"/>
  <c r="U7" i="37"/>
  <c r="Y7" i="37"/>
  <c r="U8" i="37"/>
  <c r="Y8" i="37"/>
  <c r="U10" i="37"/>
  <c r="Y10" i="37"/>
  <c r="U11" i="37"/>
  <c r="Y11" i="37"/>
  <c r="U36" i="37"/>
  <c r="Y36" i="37"/>
  <c r="U37" i="37"/>
  <c r="Y37" i="37"/>
  <c r="U41" i="37"/>
  <c r="Y41" i="37"/>
  <c r="U42" i="37"/>
  <c r="Y42" i="37"/>
  <c r="U43" i="37"/>
  <c r="Y43" i="37"/>
  <c r="U45" i="37"/>
  <c r="Y45" i="37"/>
  <c r="U46" i="37"/>
  <c r="Y46" i="37"/>
  <c r="U47" i="37"/>
  <c r="Y47" i="37"/>
  <c r="U50" i="37"/>
  <c r="Y50" i="37"/>
  <c r="U51" i="37"/>
  <c r="Y51" i="37"/>
  <c r="U52" i="37"/>
  <c r="Y52" i="37"/>
  <c r="U53" i="37"/>
  <c r="Y53" i="37"/>
  <c r="U54" i="37"/>
  <c r="Y54" i="37"/>
  <c r="U55" i="37"/>
  <c r="Y55" i="37"/>
  <c r="U56" i="37"/>
  <c r="Y56" i="37"/>
  <c r="U57" i="37"/>
  <c r="Y57" i="37"/>
  <c r="Y67" i="37"/>
  <c r="U69" i="37"/>
  <c r="Y69" i="37"/>
  <c r="U14" i="37"/>
  <c r="Y14" i="37"/>
  <c r="U16" i="37"/>
  <c r="Y16" i="37"/>
  <c r="U23" i="37"/>
  <c r="Y23" i="37"/>
  <c r="U24" i="37"/>
  <c r="Y24" i="37"/>
  <c r="U25" i="37"/>
  <c r="Y25" i="37"/>
  <c r="U26" i="37"/>
  <c r="Y26" i="37"/>
  <c r="U27" i="37"/>
  <c r="Y27" i="37"/>
  <c r="U28" i="37"/>
  <c r="Y28" i="37"/>
  <c r="U29" i="37"/>
  <c r="Y29" i="37"/>
  <c r="U30" i="37"/>
  <c r="Y30" i="37"/>
  <c r="U31" i="37"/>
  <c r="Y31" i="37"/>
  <c r="U32" i="37"/>
  <c r="Y32" i="37"/>
  <c r="U33" i="37"/>
  <c r="Y33" i="37"/>
  <c r="U34" i="37"/>
  <c r="Y34" i="37"/>
  <c r="AC69" i="37"/>
  <c r="AC67" i="37"/>
  <c r="AC66" i="37"/>
  <c r="AC57" i="37"/>
  <c r="AC14" i="37"/>
  <c r="AC16" i="37"/>
  <c r="AC23" i="37"/>
  <c r="AC24" i="37"/>
  <c r="AC25" i="37"/>
  <c r="AC26" i="37"/>
  <c r="AC27" i="37"/>
  <c r="AC28" i="37"/>
  <c r="AC29" i="37"/>
  <c r="AC30" i="37"/>
  <c r="AC31" i="37"/>
  <c r="AC32" i="37"/>
  <c r="AC33" i="37"/>
  <c r="AC34" i="37"/>
  <c r="AC4" i="37"/>
  <c r="AC6" i="37"/>
  <c r="AC11" i="37"/>
  <c r="AC37" i="37"/>
  <c r="AC42" i="37"/>
  <c r="AC45" i="37"/>
  <c r="AC47" i="37"/>
  <c r="AC51" i="37"/>
  <c r="AC54" i="37"/>
  <c r="AC5" i="37"/>
  <c r="AC8" i="37"/>
  <c r="AC10" i="37"/>
  <c r="AC36" i="37"/>
  <c r="AC41" i="37"/>
  <c r="AC43" i="37"/>
  <c r="AC46" i="37"/>
  <c r="AC50" i="37"/>
  <c r="AC52" i="37"/>
  <c r="AC53" i="37"/>
  <c r="AC55" i="37"/>
  <c r="AC56" i="37"/>
  <c r="J19" i="37"/>
  <c r="Y2" i="37"/>
  <c r="F21" i="37"/>
  <c r="U3" i="37"/>
  <c r="F62" i="37"/>
  <c r="U40" i="37"/>
  <c r="N62" i="37"/>
  <c r="AC40" i="37"/>
  <c r="J60" i="37"/>
  <c r="J61" i="37" s="1"/>
  <c r="Y44" i="37"/>
  <c r="F72" i="37"/>
  <c r="F73" i="37" s="1"/>
  <c r="U68" i="37"/>
  <c r="K18" i="37"/>
  <c r="Z13" i="37"/>
  <c r="V2" i="37"/>
  <c r="V3" i="37"/>
  <c r="Z4" i="37"/>
  <c r="V5" i="37"/>
  <c r="V6" i="37"/>
  <c r="Z7" i="37"/>
  <c r="V8" i="37"/>
  <c r="Z10" i="37"/>
  <c r="V11" i="37"/>
  <c r="Z36" i="37"/>
  <c r="V37" i="37"/>
  <c r="V41" i="37"/>
  <c r="F19" i="37"/>
  <c r="U2" i="37"/>
  <c r="N19" i="37"/>
  <c r="AD19" i="37" s="1"/>
  <c r="AE19" i="37" s="1"/>
  <c r="AC2" i="37"/>
  <c r="J21" i="37"/>
  <c r="Y3" i="37"/>
  <c r="N21" i="37"/>
  <c r="AD21" i="37" s="1"/>
  <c r="AE21" i="37" s="1"/>
  <c r="AC3" i="37"/>
  <c r="J62" i="37"/>
  <c r="Y40" i="37"/>
  <c r="F60" i="37"/>
  <c r="F61" i="37" s="1"/>
  <c r="U44" i="37"/>
  <c r="N60" i="37"/>
  <c r="N61" i="37" s="1"/>
  <c r="AC44" i="37"/>
  <c r="J72" i="37"/>
  <c r="J73" i="37" s="1"/>
  <c r="Y68" i="37"/>
  <c r="N72" i="37"/>
  <c r="N73" i="37" s="1"/>
  <c r="AC68" i="37"/>
  <c r="G18" i="37"/>
  <c r="V13" i="37"/>
  <c r="G20" i="37"/>
  <c r="V15" i="37"/>
  <c r="K20" i="37"/>
  <c r="Z15" i="37"/>
  <c r="Z2" i="37"/>
  <c r="Z3" i="37"/>
  <c r="V4" i="37"/>
  <c r="Z5" i="37"/>
  <c r="Z6" i="37"/>
  <c r="V7" i="37"/>
  <c r="Z8" i="37"/>
  <c r="V10" i="37"/>
  <c r="Z11" i="37"/>
  <c r="V36" i="37"/>
  <c r="Z37" i="37"/>
  <c r="G62" i="37"/>
  <c r="V40" i="37"/>
  <c r="K62" i="37"/>
  <c r="Z40" i="37"/>
  <c r="Z41" i="37"/>
  <c r="V42" i="37"/>
  <c r="Z42" i="37"/>
  <c r="V43" i="37"/>
  <c r="Z43" i="37"/>
  <c r="G60" i="37"/>
  <c r="G61" i="37" s="1"/>
  <c r="V44" i="37"/>
  <c r="K60" i="37"/>
  <c r="K61" i="37" s="1"/>
  <c r="Z44" i="37"/>
  <c r="V45" i="37"/>
  <c r="Z45" i="37"/>
  <c r="V46" i="37"/>
  <c r="Z46" i="37"/>
  <c r="V47" i="37"/>
  <c r="Z47" i="37"/>
  <c r="V50" i="37"/>
  <c r="Z50" i="37"/>
  <c r="V51" i="37"/>
  <c r="Z51" i="37"/>
  <c r="V52" i="37"/>
  <c r="Z52" i="37"/>
  <c r="V53" i="37"/>
  <c r="Z53" i="37"/>
  <c r="V54" i="37"/>
  <c r="Z54" i="37"/>
  <c r="V55" i="37"/>
  <c r="Z55" i="37"/>
  <c r="V56" i="37"/>
  <c r="Z56" i="37"/>
  <c r="V57" i="37"/>
  <c r="Z57" i="37"/>
  <c r="V66" i="37"/>
  <c r="Z66" i="37"/>
  <c r="V67" i="37"/>
  <c r="Z67" i="37"/>
  <c r="G72" i="37"/>
  <c r="G73" i="37" s="1"/>
  <c r="V68" i="37"/>
  <c r="K72" i="37"/>
  <c r="K73" i="37" s="1"/>
  <c r="Z68" i="37"/>
  <c r="V69" i="37"/>
  <c r="Z69" i="37"/>
  <c r="H18" i="37"/>
  <c r="W13" i="37"/>
  <c r="W14" i="37"/>
  <c r="L20" i="37"/>
  <c r="AA15" i="37"/>
  <c r="W16" i="37"/>
  <c r="W23" i="37"/>
  <c r="W24" i="37"/>
  <c r="AA25" i="37"/>
  <c r="W26" i="37"/>
  <c r="AA27" i="37"/>
  <c r="W28" i="37"/>
  <c r="W29" i="37"/>
  <c r="AA29" i="37"/>
  <c r="AA30" i="37"/>
  <c r="AA31" i="37"/>
  <c r="AA32" i="37"/>
  <c r="W33" i="37"/>
  <c r="AA33" i="37"/>
  <c r="AA34" i="37"/>
  <c r="W2" i="37"/>
  <c r="AA2" i="37"/>
  <c r="W3" i="37"/>
  <c r="AA3" i="37"/>
  <c r="W4" i="37"/>
  <c r="AA4" i="37"/>
  <c r="W5" i="37"/>
  <c r="AA5" i="37"/>
  <c r="W6" i="37"/>
  <c r="AA6" i="37"/>
  <c r="W7" i="37"/>
  <c r="AA7" i="37"/>
  <c r="W8" i="37"/>
  <c r="AA8" i="37"/>
  <c r="W10" i="37"/>
  <c r="AA10" i="37"/>
  <c r="W11" i="37"/>
  <c r="AA11" i="37"/>
  <c r="W36" i="37"/>
  <c r="AA36" i="37"/>
  <c r="W37" i="37"/>
  <c r="AA37" i="37"/>
  <c r="H62" i="37"/>
  <c r="W40" i="37"/>
  <c r="L62" i="37"/>
  <c r="AA40" i="37"/>
  <c r="W41" i="37"/>
  <c r="AA41" i="37"/>
  <c r="W42" i="37"/>
  <c r="AA42" i="37"/>
  <c r="W43" i="37"/>
  <c r="AA43" i="37"/>
  <c r="H60" i="37"/>
  <c r="H61" i="37" s="1"/>
  <c r="W44" i="37"/>
  <c r="L60" i="37"/>
  <c r="L61" i="37" s="1"/>
  <c r="AA44" i="37"/>
  <c r="W45" i="37"/>
  <c r="AA45" i="37"/>
  <c r="W46" i="37"/>
  <c r="AA46" i="37"/>
  <c r="W47" i="37"/>
  <c r="AA47" i="37"/>
  <c r="W50" i="37"/>
  <c r="AA50" i="37"/>
  <c r="W51" i="37"/>
  <c r="AA51" i="37"/>
  <c r="W52" i="37"/>
  <c r="AA52" i="37"/>
  <c r="W53" i="37"/>
  <c r="AA53" i="37"/>
  <c r="W54" i="37"/>
  <c r="AA54" i="37"/>
  <c r="W55" i="37"/>
  <c r="AA55" i="37"/>
  <c r="W56" i="37"/>
  <c r="AA56" i="37"/>
  <c r="W57" i="37"/>
  <c r="AA57" i="37"/>
  <c r="W66" i="37"/>
  <c r="AA66" i="37"/>
  <c r="W67" i="37"/>
  <c r="AA67" i="37"/>
  <c r="H72" i="37"/>
  <c r="H73" i="37" s="1"/>
  <c r="W68" i="37"/>
  <c r="L72" i="37"/>
  <c r="L73" i="37" s="1"/>
  <c r="AA68" i="37"/>
  <c r="W69" i="37"/>
  <c r="AA69" i="37"/>
  <c r="E18" i="37"/>
  <c r="T13" i="37"/>
  <c r="I18" i="37"/>
  <c r="X13" i="37"/>
  <c r="M18" i="37"/>
  <c r="AB13" i="37"/>
  <c r="T14" i="37"/>
  <c r="X14" i="37"/>
  <c r="AB14" i="37"/>
  <c r="E20" i="37"/>
  <c r="T15" i="37"/>
  <c r="I20" i="37"/>
  <c r="X15" i="37"/>
  <c r="M20" i="37"/>
  <c r="AB15" i="37"/>
  <c r="T16" i="37"/>
  <c r="X16" i="37"/>
  <c r="AB16" i="37"/>
  <c r="T23" i="37"/>
  <c r="X23" i="37"/>
  <c r="AB23" i="37"/>
  <c r="T24" i="37"/>
  <c r="X24" i="37"/>
  <c r="AB24" i="37"/>
  <c r="T25" i="37"/>
  <c r="X25" i="37"/>
  <c r="AB25" i="37"/>
  <c r="T26" i="37"/>
  <c r="X26" i="37"/>
  <c r="AB26" i="37"/>
  <c r="T27" i="37"/>
  <c r="X27" i="37"/>
  <c r="AB27" i="37"/>
  <c r="T28" i="37"/>
  <c r="X28" i="37"/>
  <c r="AB28" i="37"/>
  <c r="T29" i="37"/>
  <c r="X29" i="37"/>
  <c r="AB29" i="37"/>
  <c r="T30" i="37"/>
  <c r="X30" i="37"/>
  <c r="AB30" i="37"/>
  <c r="T31" i="37"/>
  <c r="X31" i="37"/>
  <c r="AB31" i="37"/>
  <c r="T32" i="37"/>
  <c r="X32" i="37"/>
  <c r="AB32" i="37"/>
  <c r="T33" i="37"/>
  <c r="X33" i="37"/>
  <c r="AB33" i="37"/>
  <c r="T34" i="37"/>
  <c r="X34" i="37"/>
  <c r="AB34" i="37"/>
  <c r="L18" i="37"/>
  <c r="AA18" i="37" s="1"/>
  <c r="AA13" i="37"/>
  <c r="AA14" i="37"/>
  <c r="H20" i="37"/>
  <c r="W15" i="37"/>
  <c r="AA16" i="37"/>
  <c r="AA23" i="37"/>
  <c r="AA24" i="37"/>
  <c r="W25" i="37"/>
  <c r="AA26" i="37"/>
  <c r="W27" i="37"/>
  <c r="AA28" i="37"/>
  <c r="W30" i="37"/>
  <c r="W31" i="37"/>
  <c r="W32" i="37"/>
  <c r="W34" i="37"/>
  <c r="E19" i="37"/>
  <c r="T2" i="37"/>
  <c r="I19" i="37"/>
  <c r="X2" i="37"/>
  <c r="M19" i="37"/>
  <c r="AB2" i="37"/>
  <c r="E21" i="37"/>
  <c r="T3" i="37"/>
  <c r="I21" i="37"/>
  <c r="X3" i="37"/>
  <c r="M21" i="37"/>
  <c r="AB3" i="37"/>
  <c r="E62" i="37"/>
  <c r="T40" i="37"/>
  <c r="I62" i="37"/>
  <c r="X40" i="37"/>
  <c r="M62" i="37"/>
  <c r="AB40" i="37"/>
  <c r="E60" i="37"/>
  <c r="E61" i="37" s="1"/>
  <c r="T44" i="37"/>
  <c r="I60" i="37"/>
  <c r="I61" i="37" s="1"/>
  <c r="X44" i="37"/>
  <c r="M60" i="37"/>
  <c r="M61" i="37" s="1"/>
  <c r="AB44" i="37"/>
  <c r="E72" i="37"/>
  <c r="E73" i="37" s="1"/>
  <c r="T68" i="37"/>
  <c r="I72" i="37"/>
  <c r="I73" i="37" s="1"/>
  <c r="X68" i="37"/>
  <c r="M72" i="37"/>
  <c r="M73" i="37" s="1"/>
  <c r="AB68" i="37"/>
  <c r="T69" i="37"/>
  <c r="F18" i="37"/>
  <c r="U18" i="37" s="1"/>
  <c r="U13" i="37"/>
  <c r="J18" i="37"/>
  <c r="Y13" i="37"/>
  <c r="N18" i="37"/>
  <c r="AD18" i="37" s="1"/>
  <c r="AE18" i="37" s="1"/>
  <c r="AC13" i="37"/>
  <c r="F20" i="37"/>
  <c r="U15" i="37"/>
  <c r="J20" i="37"/>
  <c r="Y15" i="37"/>
  <c r="N20" i="37"/>
  <c r="AD20" i="37" s="1"/>
  <c r="AE20" i="37" s="1"/>
  <c r="AC15" i="37"/>
  <c r="AC7" i="37"/>
  <c r="AB7" i="37"/>
  <c r="S2" i="37"/>
  <c r="S3" i="37"/>
  <c r="S4" i="37"/>
  <c r="S5" i="37"/>
  <c r="S6" i="37"/>
  <c r="S7" i="37"/>
  <c r="S8" i="37"/>
  <c r="S10" i="37"/>
  <c r="S11" i="37"/>
  <c r="S36" i="37"/>
  <c r="S37" i="37"/>
  <c r="D62" i="37"/>
  <c r="S40" i="37"/>
  <c r="S41" i="37"/>
  <c r="S42" i="37"/>
  <c r="S43" i="37"/>
  <c r="D60" i="37"/>
  <c r="D61" i="37" s="1"/>
  <c r="S44" i="37"/>
  <c r="S45" i="37"/>
  <c r="S46" i="37"/>
  <c r="S47" i="37"/>
  <c r="S50" i="37"/>
  <c r="S51" i="37"/>
  <c r="S52" i="37"/>
  <c r="S53" i="37"/>
  <c r="S54" i="37"/>
  <c r="S55" i="37"/>
  <c r="S56" i="37"/>
  <c r="S57" i="37"/>
  <c r="S66" i="37"/>
  <c r="S67" i="37"/>
  <c r="S68" i="37"/>
  <c r="S69" i="37"/>
  <c r="D18" i="37"/>
  <c r="S13" i="37"/>
  <c r="S14" i="37"/>
  <c r="D20" i="37"/>
  <c r="S15" i="37"/>
  <c r="S16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C63" i="37"/>
  <c r="K63" i="37"/>
  <c r="D63" i="37"/>
  <c r="H63" i="37"/>
  <c r="E63" i="37"/>
  <c r="I63" i="37"/>
  <c r="M63" i="37"/>
  <c r="G63" i="37"/>
  <c r="L63" i="37"/>
  <c r="F63" i="37"/>
  <c r="J63" i="37"/>
  <c r="N63" i="37"/>
  <c r="C62" i="37"/>
  <c r="D19" i="37"/>
  <c r="H19" i="37"/>
  <c r="L19" i="37"/>
  <c r="D21" i="37"/>
  <c r="H21" i="37"/>
  <c r="L21" i="37"/>
  <c r="G19" i="37"/>
  <c r="V19" i="37" s="1"/>
  <c r="K19" i="37"/>
  <c r="G21" i="37"/>
  <c r="K21" i="37"/>
  <c r="Z21" i="37" s="1"/>
  <c r="D72" i="37"/>
  <c r="D73" i="37" s="1"/>
  <c r="C18" i="37"/>
  <c r="P18" i="37" s="1"/>
  <c r="C19" i="37"/>
  <c r="C21" i="37"/>
  <c r="C20" i="37"/>
  <c r="X18" i="37" l="1"/>
  <c r="Q21" i="37"/>
  <c r="P21" i="37"/>
  <c r="Q19" i="37"/>
  <c r="P19" i="37"/>
  <c r="Q18" i="37"/>
  <c r="P20" i="37"/>
  <c r="Q20" i="37"/>
  <c r="AC20" i="37"/>
  <c r="U20" i="37"/>
  <c r="Z19" i="37"/>
  <c r="W18" i="37"/>
  <c r="X20" i="37"/>
  <c r="AA20" i="37"/>
  <c r="AB19" i="37"/>
  <c r="W21" i="37"/>
  <c r="Y20" i="37"/>
  <c r="AB20" i="37"/>
  <c r="S18" i="37"/>
  <c r="V20" i="37"/>
  <c r="U21" i="37"/>
  <c r="AC18" i="37"/>
  <c r="Y21" i="37"/>
  <c r="V21" i="37"/>
  <c r="AA19" i="37"/>
  <c r="S20" i="37"/>
  <c r="Y18" i="37"/>
  <c r="W20" i="37"/>
  <c r="T20" i="37"/>
  <c r="S21" i="37"/>
  <c r="X21" i="37"/>
  <c r="T19" i="37"/>
  <c r="U19" i="37"/>
  <c r="AA21" i="37"/>
  <c r="W19" i="37"/>
  <c r="AB21" i="37"/>
  <c r="T21" i="37"/>
  <c r="X19" i="37"/>
  <c r="AB18" i="37"/>
  <c r="T18" i="37"/>
  <c r="Z20" i="37"/>
  <c r="V18" i="37"/>
  <c r="AC21" i="37"/>
  <c r="AC19" i="37"/>
  <c r="Z18" i="37"/>
  <c r="Y19" i="37"/>
  <c r="S19" i="37"/>
</calcChain>
</file>

<file path=xl/sharedStrings.xml><?xml version="1.0" encoding="utf-8"?>
<sst xmlns="http://schemas.openxmlformats.org/spreadsheetml/2006/main" count="1561" uniqueCount="135">
  <si>
    <t>Total</t>
  </si>
  <si>
    <t>Age</t>
  </si>
  <si>
    <t>&lt;21</t>
  </si>
  <si>
    <t>21-44</t>
  </si>
  <si>
    <t>45-54</t>
  </si>
  <si>
    <t>55-64</t>
  </si>
  <si>
    <t>65-74</t>
  </si>
  <si>
    <t>75-84</t>
  </si>
  <si>
    <t>85+</t>
  </si>
  <si>
    <t>Age (binary)</t>
  </si>
  <si>
    <t>&lt;65</t>
  </si>
  <si>
    <t>65+</t>
  </si>
  <si>
    <t>Race</t>
  </si>
  <si>
    <t>Ethnicity</t>
  </si>
  <si>
    <t>Eligibility</t>
  </si>
  <si>
    <t>Medicare-only (Non Dual)</t>
  </si>
  <si>
    <t>All Medicare</t>
  </si>
  <si>
    <t>All Medicare: Percent within Category</t>
  </si>
  <si>
    <t>Partial Benefit Medicare-Medicaid Dual Enrollees</t>
  </si>
  <si>
    <t>Proportion of Medicare Population</t>
  </si>
  <si>
    <t>Percent within Category</t>
  </si>
  <si>
    <t>Prevalence rate ratio (duals vs nonduals)</t>
  </si>
  <si>
    <t>Prevalence rate ratio Duals vs Non Duals (FD / MDCR ONLY)</t>
  </si>
  <si>
    <t>Proportion of all dual (FD / All Dual)</t>
  </si>
  <si>
    <t>Prevalence rate ratio Duals vs Non Duals (PD / MDCR ONLY)</t>
  </si>
  <si>
    <t>Proportion of all dual (PD / All Dual)</t>
  </si>
  <si>
    <t>Percent within Category (FD)</t>
  </si>
  <si>
    <t>Percent within Category (PD)</t>
  </si>
  <si>
    <t>Hispanic/Latino</t>
  </si>
  <si>
    <t>Unknown</t>
  </si>
  <si>
    <t>Non-Hispanic /Non-Latino</t>
  </si>
  <si>
    <t>Male</t>
  </si>
  <si>
    <t>Female</t>
  </si>
  <si>
    <t>Sex</t>
  </si>
  <si>
    <t>All Dual (Medicare-Medicaid) Enrollees</t>
  </si>
  <si>
    <t>Full Benefit Medicare-Medicaid Dual Enrollees</t>
  </si>
  <si>
    <t>01. QMB-only</t>
  </si>
  <si>
    <r>
      <t>02.</t>
    </r>
    <r>
      <rPr>
        <sz val="11"/>
        <rFont val="Times New Roman"/>
        <family val="1"/>
      </rPr>
      <t> </t>
    </r>
    <r>
      <rPr>
        <sz val="11"/>
        <rFont val="Calibri"/>
        <family val="2"/>
      </rPr>
      <t>QMB w/ Medicaid+RX</t>
    </r>
  </si>
  <si>
    <r>
      <t>03.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SLMB-only</t>
    </r>
  </si>
  <si>
    <r>
      <t>04.</t>
    </r>
    <r>
      <rPr>
        <sz val="11"/>
        <rFont val="Times New Roman"/>
        <family val="1"/>
      </rPr>
      <t> </t>
    </r>
    <r>
      <rPr>
        <sz val="11"/>
        <rFont val="Calibri"/>
        <family val="2"/>
      </rPr>
      <t>SLMB w/ Medicaid+RX</t>
    </r>
  </si>
  <si>
    <r>
      <t>05.</t>
    </r>
    <r>
      <rPr>
        <sz val="11"/>
        <rFont val="Times New Roman"/>
        <family val="1"/>
      </rPr>
      <t> </t>
    </r>
    <r>
      <rPr>
        <sz val="11"/>
        <rFont val="Calibri"/>
        <family val="2"/>
      </rPr>
      <t>QDWI</t>
    </r>
  </si>
  <si>
    <r>
      <t>06.</t>
    </r>
    <r>
      <rPr>
        <sz val="11"/>
        <rFont val="Times New Roman"/>
        <family val="1"/>
      </rPr>
      <t> </t>
    </r>
    <r>
      <rPr>
        <sz val="11"/>
        <rFont val="Calibri"/>
        <family val="2"/>
      </rPr>
      <t xml:space="preserve">Qualifying Individuals </t>
    </r>
  </si>
  <si>
    <r>
      <t>08.</t>
    </r>
    <r>
      <rPr>
        <sz val="11"/>
        <rFont val="Times New Roman"/>
        <family val="1"/>
      </rPr>
      <t> </t>
    </r>
    <r>
      <rPr>
        <sz val="11"/>
        <rFont val="Calibri"/>
        <family val="2"/>
      </rPr>
      <t>Other (Non QMB, SLMB, QWDI or QI) w/ Medicaid + RX</t>
    </r>
  </si>
  <si>
    <r>
      <t>Missing/Unknown</t>
    </r>
    <r>
      <rPr>
        <vertAlign val="superscript"/>
        <sz val="11"/>
        <rFont val="Calibri"/>
        <family val="2"/>
      </rPr>
      <t>4</t>
    </r>
  </si>
  <si>
    <t>00. Medicare Only (Non-dual)</t>
  </si>
  <si>
    <t xml:space="preserve">Original Reason for Medicare Entitlement* </t>
  </si>
  <si>
    <t>Age (OASI)</t>
  </si>
  <si>
    <t>Disability</t>
  </si>
  <si>
    <t>ESRD</t>
  </si>
  <si>
    <t xml:space="preserve">Disability and current ESRD </t>
  </si>
  <si>
    <t>Current Medicare Status*</t>
  </si>
  <si>
    <t>N/A</t>
  </si>
  <si>
    <t>Absolute Change</t>
  </si>
  <si>
    <t>Percent Change</t>
  </si>
  <si>
    <t>Dual Enrollment</t>
  </si>
  <si>
    <t>Medicare-only Enrollment</t>
  </si>
  <si>
    <t>Medicare Enrollment (Total)</t>
  </si>
  <si>
    <t>Full-benefit Dual Enrollment</t>
  </si>
  <si>
    <t>Partial-benefit Dual Enrollment</t>
  </si>
  <si>
    <t xml:space="preserve">Dual Enrollees as a Percentage of all Medicare </t>
  </si>
  <si>
    <t>Proportion of Partial Benefit (Among Full &amp; Partial Dual)</t>
  </si>
  <si>
    <t>Proportion Under Age 65 (Among Full &amp; Partial Dual)</t>
  </si>
  <si>
    <t>Proportion Under Age 65 (Among Medicare-only)</t>
  </si>
  <si>
    <t>Proportion White (Among Full &amp; Partial Dual)</t>
  </si>
  <si>
    <t>Number White (Among Full &amp; Partial Dual)</t>
  </si>
  <si>
    <t>Proportion White (Among Medicare-only)</t>
  </si>
  <si>
    <t>Number White (Among Medicare-only)</t>
  </si>
  <si>
    <t>Proportion Minority (Among Full &amp; Partial Dual)</t>
  </si>
  <si>
    <t>Number Minority (Among Full &amp; Partial Dual)</t>
  </si>
  <si>
    <t>Proportion Minority (Among Medicare-only)</t>
  </si>
  <si>
    <t>Number Minority (Among Medicare-only)</t>
  </si>
  <si>
    <t>Proportion Black/African American (Among Full &amp; Partial Dual)</t>
  </si>
  <si>
    <t>Proportion Black/African American (Among Medicare-only)</t>
  </si>
  <si>
    <t>Proportion Hispanic/Latino (Among Full &amp; Partial Dual)</t>
  </si>
  <si>
    <t>Proportion Hispanic/Latino (Among Medicare-only)</t>
  </si>
  <si>
    <t>Proportion Asian (Among Full &amp; Partial Dual)</t>
  </si>
  <si>
    <t>Proportion Asian (Among Medicare-only)</t>
  </si>
  <si>
    <t>Proportion Other Race (Among Full &amp; Partial Dual)</t>
  </si>
  <si>
    <t>Proportion Other Race (Among Medicare-only)</t>
  </si>
  <si>
    <t>Proportion Unknown Race (Among Full &amp; Partial Dual)</t>
  </si>
  <si>
    <t>Proportion Unknown Race (Among Medicare-only)</t>
  </si>
  <si>
    <t>Proportion Female (Among Full &amp; Partial Dual)</t>
  </si>
  <si>
    <t>Proportion Female (Among Medicare-only)</t>
  </si>
  <si>
    <t>Age &lt;65</t>
  </si>
  <si>
    <t>Among Full &amp; Partial Dual</t>
  </si>
  <si>
    <t>Among Full Dual only</t>
  </si>
  <si>
    <t>Among Partial Dual only</t>
  </si>
  <si>
    <t>Among Medicare-only</t>
  </si>
  <si>
    <t>Number of Full &amp; Partial Dual</t>
  </si>
  <si>
    <t>Number of Full Dual only</t>
  </si>
  <si>
    <t>Number of Partial Dual only</t>
  </si>
  <si>
    <t>Number of Medicare-only</t>
  </si>
  <si>
    <t>Age 65+</t>
  </si>
  <si>
    <t>Among Full &amp; Partial Dual (number)</t>
  </si>
  <si>
    <t>Among Medicare-only (number)</t>
  </si>
  <si>
    <t>Calendar Year</t>
  </si>
  <si>
    <t>Total Number of Medicare- Only Beneficiaries (non-Medicaid Eligible)</t>
  </si>
  <si>
    <t>Among all Medicare Enrollees, the percent who are Medicare-Only (non-Medicaid Eligible)</t>
  </si>
  <si>
    <t>TRENDS</t>
  </si>
  <si>
    <t xml:space="preserve"> White</t>
  </si>
  <si>
    <t xml:space="preserve"> Black / African American</t>
  </si>
  <si>
    <t xml:space="preserve"> Other </t>
  </si>
  <si>
    <t xml:space="preserve"> Asian/Pacific Islander</t>
  </si>
  <si>
    <t xml:space="preserve"> Hispanic / Latino(a)</t>
  </si>
  <si>
    <t xml:space="preserve"> American Indian/Alaskan Native;</t>
  </si>
  <si>
    <t>Total Number of Medicare Beneficiaries (Including Dually Eligible Enrollees)</t>
  </si>
  <si>
    <t>Total Number of Dually Eligible Enrollees</t>
  </si>
  <si>
    <t>Among all Medicare Enrollees, the percent who are Dually Eligible Enrollees</t>
  </si>
  <si>
    <t>Total Number of Full-Benefit Dually Eligible Enrollees</t>
  </si>
  <si>
    <t>Among all Dually Eligible Enrollees, the percent with Full Medicaid Benefits</t>
  </si>
  <si>
    <t>Total Number of Partial-Benefit Dually Eligible Enrollees</t>
  </si>
  <si>
    <t>Among all Dually Eligible Enrollees, the percent Partial Benefit</t>
  </si>
  <si>
    <t xml:space="preserve"> American Indian/Alaskan Native</t>
  </si>
  <si>
    <t>Proportion American Indian/Alaskan Native (Among Full &amp; Partial Dual)</t>
  </si>
  <si>
    <t>Proportion American Indian/Alaskan Native (Among Medicare-only)</t>
  </si>
  <si>
    <t xml:space="preserve">Percent of all &lt;65 who are Medicare-Medicaid dual enrollees </t>
  </si>
  <si>
    <t xml:space="preserve">Medicare-Medicaid dual enrollees </t>
  </si>
  <si>
    <t xml:space="preserve">Medicare-only enrollees </t>
  </si>
  <si>
    <t xml:space="preserve">Percent of all with Current Status as Disability who are Medicare-Medicaid dual enrollees </t>
  </si>
  <si>
    <t>Ratio of &lt;65 Duals to &lt;65 Non-duals</t>
  </si>
  <si>
    <t>Ratio of Duals&gt;65 to Duals&lt;65</t>
  </si>
  <si>
    <t>2006 to 2007</t>
  </si>
  <si>
    <t>2007 t0 2008</t>
  </si>
  <si>
    <t>2008 to 2009</t>
  </si>
  <si>
    <t>2009 to 2010</t>
  </si>
  <si>
    <t>2010 to 2011</t>
  </si>
  <si>
    <t>2011 to 2012</t>
  </si>
  <si>
    <t>2012 to 2013</t>
  </si>
  <si>
    <t>2013 to 2014</t>
  </si>
  <si>
    <t>2014 to 2015</t>
  </si>
  <si>
    <t>2015 to 2016</t>
  </si>
  <si>
    <t>2016 to 2017</t>
  </si>
  <si>
    <t xml:space="preserve"> </t>
  </si>
  <si>
    <t>Average Annual Growth Rate (AAGR)</t>
  </si>
  <si>
    <t xml:space="preserve">Current Disability Status (Disbility with or without concomitant ESRD)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</si>
</sst>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sz val="11"/>
      <name val="Times New Roman"/>
      <family val="1"/>
    </font>
    <font>
      <vertAlign val="superscript"/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5" fontId="2" fillId="0" borderId="2" xfId="2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5" fontId="2" fillId="0" borderId="4" xfId="2" applyNumberFormat="1" applyFont="1" applyBorder="1" applyAlignment="1">
      <alignment horizontal="center" vertical="center" wrapText="1"/>
    </xf>
    <xf numFmtId="9" fontId="2" fillId="0" borderId="2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64" fontId="0" fillId="0" borderId="3" xfId="1" applyNumberFormat="1" applyFont="1" applyBorder="1" applyAlignment="1">
      <alignment vertical="center"/>
    </xf>
    <xf numFmtId="165" fontId="0" fillId="0" borderId="4" xfId="2" applyNumberFormat="1" applyFont="1" applyBorder="1" applyAlignment="1">
      <alignment horizontal="center" vertical="center"/>
    </xf>
    <xf numFmtId="165" fontId="0" fillId="0" borderId="2" xfId="2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64" fontId="0" fillId="0" borderId="6" xfId="1" applyNumberFormat="1" applyFont="1" applyBorder="1" applyAlignment="1">
      <alignment vertical="center"/>
    </xf>
    <xf numFmtId="165" fontId="0" fillId="0" borderId="7" xfId="2" applyNumberFormat="1" applyFont="1" applyBorder="1" applyAlignment="1">
      <alignment horizontal="center" vertical="center"/>
    </xf>
    <xf numFmtId="165" fontId="0" fillId="0" borderId="8" xfId="2" applyNumberFormat="1" applyFon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1" applyNumberFormat="1" applyFont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164" fontId="0" fillId="0" borderId="10" xfId="1" applyNumberFormat="1" applyFont="1" applyBorder="1" applyAlignment="1">
      <alignment vertical="center"/>
    </xf>
    <xf numFmtId="165" fontId="0" fillId="0" borderId="11" xfId="2" applyNumberFormat="1" applyFont="1" applyBorder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0" fontId="4" fillId="0" borderId="9" xfId="0" applyFont="1" applyFill="1" applyBorder="1" applyAlignment="1">
      <alignment horizontal="right" vertical="center" wrapText="1"/>
    </xf>
    <xf numFmtId="164" fontId="5" fillId="0" borderId="10" xfId="1" applyNumberFormat="1" applyFont="1" applyBorder="1" applyAlignment="1">
      <alignment vertical="center"/>
    </xf>
    <xf numFmtId="165" fontId="6" fillId="0" borderId="11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65" fontId="0" fillId="0" borderId="0" xfId="2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165" fontId="1" fillId="0" borderId="11" xfId="2" applyNumberFormat="1" applyFont="1" applyBorder="1" applyAlignment="1">
      <alignment horizontal="center" vertical="center"/>
    </xf>
    <xf numFmtId="165" fontId="1" fillId="0" borderId="0" xfId="2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9" fontId="6" fillId="0" borderId="0" xfId="2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164" fontId="5" fillId="0" borderId="13" xfId="1" applyNumberFormat="1" applyFont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9" fontId="10" fillId="0" borderId="0" xfId="2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9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9" fontId="0" fillId="0" borderId="0" xfId="2" applyFont="1" applyFill="1" applyAlignment="1">
      <alignment vertical="center"/>
    </xf>
    <xf numFmtId="165" fontId="0" fillId="0" borderId="0" xfId="2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5" fontId="5" fillId="0" borderId="11" xfId="2" applyNumberFormat="1" applyFont="1" applyBorder="1" applyAlignment="1">
      <alignment horizontal="center" vertical="center"/>
    </xf>
    <xf numFmtId="165" fontId="5" fillId="0" borderId="14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 vertical="center"/>
    </xf>
    <xf numFmtId="164" fontId="0" fillId="0" borderId="0" xfId="1" applyNumberFormat="1" applyFont="1" applyBorder="1" applyAlignment="1">
      <alignment horizontal="right"/>
    </xf>
    <xf numFmtId="165" fontId="0" fillId="0" borderId="0" xfId="2" applyNumberFormat="1" applyFont="1" applyAlignment="1">
      <alignment horizontal="left" vertical="center"/>
    </xf>
    <xf numFmtId="165" fontId="0" fillId="0" borderId="9" xfId="2" applyNumberFormat="1" applyFont="1" applyBorder="1" applyAlignment="1">
      <alignment horizontal="left" vertical="center"/>
    </xf>
    <xf numFmtId="164" fontId="0" fillId="0" borderId="10" xfId="1" applyNumberFormat="1" applyFont="1" applyBorder="1" applyAlignment="1">
      <alignment horizontal="right" vertical="center"/>
    </xf>
    <xf numFmtId="164" fontId="0" fillId="0" borderId="10" xfId="1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5" fontId="14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164" fontId="15" fillId="0" borderId="0" xfId="1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7" fontId="14" fillId="0" borderId="0" xfId="2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wrapText="1"/>
    </xf>
    <xf numFmtId="164" fontId="17" fillId="0" borderId="19" xfId="1" applyNumberFormat="1" applyFont="1" applyBorder="1" applyAlignment="1">
      <alignment wrapText="1"/>
    </xf>
    <xf numFmtId="164" fontId="17" fillId="0" borderId="19" xfId="1" applyNumberFormat="1" applyFont="1" applyBorder="1" applyAlignment="1">
      <alignment horizontal="center" wrapText="1"/>
    </xf>
    <xf numFmtId="165" fontId="17" fillId="0" borderId="19" xfId="2" applyNumberFormat="1" applyFont="1" applyBorder="1" applyAlignment="1">
      <alignment horizontal="center" wrapText="1"/>
    </xf>
    <xf numFmtId="3" fontId="10" fillId="0" borderId="20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165" fontId="10" fillId="0" borderId="20" xfId="2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1" xfId="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165" fontId="14" fillId="0" borderId="15" xfId="2" applyNumberFormat="1" applyFont="1" applyFill="1" applyBorder="1" applyAlignment="1">
      <alignment horizontal="center" vertical="center"/>
    </xf>
    <xf numFmtId="165" fontId="10" fillId="0" borderId="15" xfId="2" applyNumberFormat="1" applyFont="1" applyFill="1" applyBorder="1" applyAlignment="1">
      <alignment horizontal="center" vertical="center"/>
    </xf>
    <xf numFmtId="165" fontId="10" fillId="0" borderId="14" xfId="2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0" fillId="0" borderId="2" xfId="2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vertical="center"/>
    </xf>
    <xf numFmtId="2" fontId="10" fillId="0" borderId="0" xfId="2" applyNumberFormat="1" applyFont="1" applyFill="1" applyBorder="1" applyAlignment="1">
      <alignment horizontal="center" vertical="center"/>
    </xf>
    <xf numFmtId="165" fontId="10" fillId="0" borderId="0" xfId="2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tabSelected="1" zoomScale="80" zoomScaleNormal="80" workbookViewId="0">
      <pane xSplit="2" ySplit="1" topLeftCell="C2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45685188</v>
      </c>
      <c r="D2" s="11">
        <v>1</v>
      </c>
      <c r="E2" s="10">
        <v>37035298</v>
      </c>
      <c r="F2" s="12">
        <v>0.81066314097251824</v>
      </c>
      <c r="G2" s="11">
        <v>1</v>
      </c>
      <c r="H2" s="13">
        <v>8649890</v>
      </c>
      <c r="I2" s="12">
        <v>0.18933685902748174</v>
      </c>
      <c r="J2" s="12">
        <v>1</v>
      </c>
      <c r="K2" s="14">
        <v>1</v>
      </c>
      <c r="L2" s="10">
        <v>6819768</v>
      </c>
      <c r="M2" s="12">
        <v>1</v>
      </c>
      <c r="N2" s="14">
        <v>1</v>
      </c>
      <c r="O2" s="11">
        <v>0.78842251173136302</v>
      </c>
      <c r="P2" s="13">
        <v>1830122</v>
      </c>
      <c r="Q2" s="12">
        <v>1</v>
      </c>
      <c r="R2" s="14">
        <v>1</v>
      </c>
      <c r="S2" s="11">
        <v>0.21157748826863695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18344</v>
      </c>
      <c r="D4" s="25">
        <v>4.0153057923281393E-4</v>
      </c>
      <c r="E4" s="93">
        <v>6522</v>
      </c>
      <c r="F4" s="26">
        <v>1.4275961828153142E-4</v>
      </c>
      <c r="G4" s="25">
        <v>1.7610226870592481E-4</v>
      </c>
      <c r="H4" s="93">
        <v>11822</v>
      </c>
      <c r="I4" s="27">
        <v>2.5877096095128249E-4</v>
      </c>
      <c r="J4" s="26">
        <v>1.3667225825993163E-3</v>
      </c>
      <c r="K4" s="28">
        <v>7.7609595415356178</v>
      </c>
      <c r="L4" s="96">
        <v>11504</v>
      </c>
      <c r="M4" s="26">
        <v>1.6868609020130891E-3</v>
      </c>
      <c r="N4" s="28">
        <v>9.5788709277221038</v>
      </c>
      <c r="O4" s="25">
        <v>1.3299591093065923E-3</v>
      </c>
      <c r="P4" s="96">
        <v>318</v>
      </c>
      <c r="Q4" s="26">
        <v>1.7375890787608696E-4</v>
      </c>
      <c r="R4" s="28">
        <v>0.98669318205235013</v>
      </c>
      <c r="S4" s="25">
        <v>3.6763473292723955E-5</v>
      </c>
    </row>
    <row r="5" spans="2:19">
      <c r="B5" s="23" t="s">
        <v>3</v>
      </c>
      <c r="C5" s="92">
        <v>1899933</v>
      </c>
      <c r="D5" s="25">
        <v>4.1587505341993999E-2</v>
      </c>
      <c r="E5" s="93">
        <v>703569</v>
      </c>
      <c r="F5" s="26">
        <v>1.5400374405813981E-2</v>
      </c>
      <c r="G5" s="25">
        <v>1.8997254997111135E-2</v>
      </c>
      <c r="H5" s="93">
        <v>1196364</v>
      </c>
      <c r="I5" s="27">
        <v>2.6187130936180015E-2</v>
      </c>
      <c r="J5" s="26">
        <v>0.1383097357307434</v>
      </c>
      <c r="K5" s="28">
        <v>7.2805116187457513</v>
      </c>
      <c r="L5" s="96">
        <v>1021287</v>
      </c>
      <c r="M5" s="26">
        <v>0.14975392124776091</v>
      </c>
      <c r="N5" s="28">
        <v>7.8829242051303527</v>
      </c>
      <c r="O5" s="25">
        <v>0.1180693627317804</v>
      </c>
      <c r="P5" s="96">
        <v>175077</v>
      </c>
      <c r="Q5" s="26">
        <v>9.5664114195665645E-2</v>
      </c>
      <c r="R5" s="28">
        <v>5.0356809028574414</v>
      </c>
      <c r="S5" s="25">
        <v>2.0240372998962992E-2</v>
      </c>
    </row>
    <row r="6" spans="2:19">
      <c r="B6" s="23" t="s">
        <v>4</v>
      </c>
      <c r="C6" s="92">
        <v>2338276</v>
      </c>
      <c r="D6" s="25">
        <v>5.1182365715557523E-2</v>
      </c>
      <c r="E6" s="93">
        <v>1253178</v>
      </c>
      <c r="F6" s="26">
        <v>2.7430728751734589E-2</v>
      </c>
      <c r="G6" s="25">
        <v>3.3837394801035488E-2</v>
      </c>
      <c r="H6" s="93">
        <v>1085098</v>
      </c>
      <c r="I6" s="27">
        <v>2.3751636963822934E-2</v>
      </c>
      <c r="J6" s="26">
        <v>0.12544645076411376</v>
      </c>
      <c r="K6" s="28">
        <v>3.7073318292303892</v>
      </c>
      <c r="L6" s="96">
        <v>843085</v>
      </c>
      <c r="M6" s="26">
        <v>0.12362370684750566</v>
      </c>
      <c r="N6" s="28">
        <v>3.6534640912639809</v>
      </c>
      <c r="O6" s="25">
        <v>9.7467713462252123E-2</v>
      </c>
      <c r="P6" s="96">
        <v>242013</v>
      </c>
      <c r="Q6" s="26">
        <v>0.13223872506860199</v>
      </c>
      <c r="R6" s="28">
        <v>3.9080646085837327</v>
      </c>
      <c r="S6" s="25">
        <v>2.7978737301861643E-2</v>
      </c>
    </row>
    <row r="7" spans="2:19">
      <c r="B7" s="23" t="s">
        <v>5</v>
      </c>
      <c r="C7" s="92">
        <v>3231931</v>
      </c>
      <c r="D7" s="25">
        <v>7.0743519759620996E-2</v>
      </c>
      <c r="E7" s="93">
        <v>2212453</v>
      </c>
      <c r="F7" s="26">
        <v>4.8428234551645057E-2</v>
      </c>
      <c r="G7" s="25">
        <v>5.9739035986695721E-2</v>
      </c>
      <c r="H7" s="93">
        <v>1019478</v>
      </c>
      <c r="I7" s="27">
        <v>2.2315285207975943E-2</v>
      </c>
      <c r="J7" s="26">
        <v>0.11786022712427557</v>
      </c>
      <c r="K7" s="28">
        <v>1.9729181292869176</v>
      </c>
      <c r="L7" s="96">
        <v>749303</v>
      </c>
      <c r="M7" s="26">
        <v>0.1098722126617797</v>
      </c>
      <c r="N7" s="28">
        <v>1.8392029741867439</v>
      </c>
      <c r="O7" s="25">
        <v>8.6625725876282825E-2</v>
      </c>
      <c r="P7" s="96">
        <v>270175</v>
      </c>
      <c r="Q7" s="26">
        <v>0.14762677023717544</v>
      </c>
      <c r="R7" s="28">
        <v>2.4711943840214108</v>
      </c>
      <c r="S7" s="25">
        <v>3.1234501247992749E-2</v>
      </c>
    </row>
    <row r="8" spans="2:19">
      <c r="B8" s="23" t="s">
        <v>6</v>
      </c>
      <c r="C8" s="92">
        <v>19176601</v>
      </c>
      <c r="D8" s="25">
        <v>0.41975532638718704</v>
      </c>
      <c r="E8" s="93">
        <v>16932038</v>
      </c>
      <c r="F8" s="26">
        <v>0.3706242382104239</v>
      </c>
      <c r="G8" s="25">
        <v>0.45718649273457984</v>
      </c>
      <c r="H8" s="93">
        <v>2244563</v>
      </c>
      <c r="I8" s="27">
        <v>4.9131088176763114E-2</v>
      </c>
      <c r="J8" s="26">
        <v>0.2594903519004288</v>
      </c>
      <c r="K8" s="28">
        <v>0.56758096755731635</v>
      </c>
      <c r="L8" s="96">
        <v>1670064</v>
      </c>
      <c r="M8" s="26">
        <v>0.24488574977917138</v>
      </c>
      <c r="N8" s="28">
        <v>0.53563644961256562</v>
      </c>
      <c r="O8" s="25">
        <v>0.19307343792811238</v>
      </c>
      <c r="P8" s="96">
        <v>574499</v>
      </c>
      <c r="Q8" s="26">
        <v>0.31391295225127069</v>
      </c>
      <c r="R8" s="28">
        <v>0.68661904330037415</v>
      </c>
      <c r="S8" s="25">
        <v>6.6416913972316416E-2</v>
      </c>
    </row>
    <row r="9" spans="2:19">
      <c r="B9" s="23" t="s">
        <v>7</v>
      </c>
      <c r="C9" s="92">
        <v>13389307</v>
      </c>
      <c r="D9" s="25">
        <v>0.29307763820518806</v>
      </c>
      <c r="E9" s="93">
        <v>11473870</v>
      </c>
      <c r="F9" s="26">
        <v>0.25115076685248622</v>
      </c>
      <c r="G9" s="25">
        <v>0.30980903677351268</v>
      </c>
      <c r="H9" s="93">
        <v>1915437</v>
      </c>
      <c r="I9" s="27">
        <v>4.1926871352701886E-2</v>
      </c>
      <c r="J9" s="26">
        <v>0.22144061947608581</v>
      </c>
      <c r="K9" s="28">
        <v>0.71476488156144713</v>
      </c>
      <c r="L9" s="96">
        <v>1492296</v>
      </c>
      <c r="M9" s="26">
        <v>0.21881917390738218</v>
      </c>
      <c r="N9" s="28">
        <v>0.70630339316845347</v>
      </c>
      <c r="O9" s="25">
        <v>0.17252196270704021</v>
      </c>
      <c r="P9" s="96">
        <v>423141</v>
      </c>
      <c r="Q9" s="26">
        <v>0.23120917621885317</v>
      </c>
      <c r="R9" s="28">
        <v>0.74629577828576932</v>
      </c>
      <c r="S9" s="25">
        <v>4.8918656769045617E-2</v>
      </c>
    </row>
    <row r="10" spans="2:19">
      <c r="B10" s="23" t="s">
        <v>8</v>
      </c>
      <c r="C10" s="92">
        <v>5630796</v>
      </c>
      <c r="D10" s="25">
        <v>0.12325211401121956</v>
      </c>
      <c r="E10" s="93">
        <v>4453668</v>
      </c>
      <c r="F10" s="26">
        <v>9.7486038582133006E-2</v>
      </c>
      <c r="G10" s="25">
        <v>0.12025468243835921</v>
      </c>
      <c r="H10" s="93">
        <v>1177128</v>
      </c>
      <c r="I10" s="27">
        <v>2.5766075429086557E-2</v>
      </c>
      <c r="J10" s="26">
        <v>0.13608589242175334</v>
      </c>
      <c r="K10" s="28">
        <v>1.1316473476324631</v>
      </c>
      <c r="L10" s="96">
        <v>1032229</v>
      </c>
      <c r="M10" s="26">
        <v>0.15135837465438706</v>
      </c>
      <c r="N10" s="28">
        <v>1.2586484915626561</v>
      </c>
      <c r="O10" s="25">
        <v>0.11933434991658853</v>
      </c>
      <c r="P10" s="96">
        <v>144899</v>
      </c>
      <c r="Q10" s="26">
        <v>7.9174503120556988E-2</v>
      </c>
      <c r="R10" s="28">
        <v>0.65839018918153713</v>
      </c>
      <c r="S10" s="25">
        <v>1.6751542505164807E-2</v>
      </c>
    </row>
    <row r="11" spans="2:19" s="36" customFormat="1">
      <c r="B11" s="30" t="s">
        <v>0</v>
      </c>
      <c r="C11" s="35">
        <v>45685188</v>
      </c>
      <c r="D11" s="84">
        <v>1</v>
      </c>
      <c r="E11" s="31">
        <v>37035298</v>
      </c>
      <c r="F11" s="38">
        <v>0.81066314097251824</v>
      </c>
      <c r="G11" s="84">
        <v>1</v>
      </c>
      <c r="H11" s="31">
        <v>8649890</v>
      </c>
      <c r="I11" s="38">
        <v>0.18933685902748171</v>
      </c>
      <c r="J11" s="38">
        <v>1</v>
      </c>
      <c r="K11" s="34">
        <v>1</v>
      </c>
      <c r="L11" s="31">
        <v>6819768</v>
      </c>
      <c r="M11" s="38">
        <v>0.99999999999999989</v>
      </c>
      <c r="N11" s="34">
        <v>0.99999999999999989</v>
      </c>
      <c r="O11" s="84">
        <v>0.78842251173136302</v>
      </c>
      <c r="P11" s="31">
        <v>1830122</v>
      </c>
      <c r="Q11" s="38">
        <v>1</v>
      </c>
      <c r="R11" s="34">
        <v>1</v>
      </c>
      <c r="S11" s="84">
        <v>0.21157748826863693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7488484</v>
      </c>
      <c r="D13" s="25">
        <v>0.16391492139640532</v>
      </c>
      <c r="E13" s="93">
        <v>4175722</v>
      </c>
      <c r="F13" s="26">
        <v>9.140209732747516E-2</v>
      </c>
      <c r="G13" s="25">
        <v>0.11274978805354827</v>
      </c>
      <c r="H13" s="93">
        <v>3312762</v>
      </c>
      <c r="I13" s="27">
        <v>7.2512824068930171E-2</v>
      </c>
      <c r="J13" s="26">
        <v>0.38298313620173202</v>
      </c>
      <c r="K13" s="28">
        <v>3.3967526042695693</v>
      </c>
      <c r="L13" s="96">
        <v>2625179</v>
      </c>
      <c r="M13" s="26">
        <v>0.38493670165905935</v>
      </c>
      <c r="N13" s="28">
        <v>3.4140791597429994</v>
      </c>
      <c r="O13" s="25">
        <v>0.30349276117962193</v>
      </c>
      <c r="P13" s="96">
        <v>687583</v>
      </c>
      <c r="Q13" s="26">
        <v>0.37570336840931917</v>
      </c>
      <c r="R13" s="28">
        <v>3.332186914895896</v>
      </c>
      <c r="S13" s="25">
        <v>7.9490375022110107E-2</v>
      </c>
    </row>
    <row r="14" spans="2:19">
      <c r="B14" s="23" t="s">
        <v>11</v>
      </c>
      <c r="C14" s="92">
        <v>38196704</v>
      </c>
      <c r="D14" s="25">
        <v>0.83608507860359471</v>
      </c>
      <c r="E14" s="93">
        <v>32859576</v>
      </c>
      <c r="F14" s="26">
        <v>0.71926104364504306</v>
      </c>
      <c r="G14" s="25">
        <v>0.88725021194645171</v>
      </c>
      <c r="H14" s="93">
        <v>5337128</v>
      </c>
      <c r="I14" s="27">
        <v>0.11682403495855155</v>
      </c>
      <c r="J14" s="26">
        <v>0.61701686379826792</v>
      </c>
      <c r="K14" s="28">
        <v>0.6954259976389916</v>
      </c>
      <c r="L14" s="96">
        <v>4194589</v>
      </c>
      <c r="M14" s="26">
        <v>0.61506329834094065</v>
      </c>
      <c r="N14" s="28">
        <v>0.69322417741846831</v>
      </c>
      <c r="O14" s="25">
        <v>0.48492975055174115</v>
      </c>
      <c r="P14" s="96">
        <v>1142539</v>
      </c>
      <c r="Q14" s="26">
        <v>0.62429663159068083</v>
      </c>
      <c r="R14" s="28">
        <v>0.7036308621680657</v>
      </c>
      <c r="S14" s="25">
        <v>0.13208711324652683</v>
      </c>
    </row>
    <row r="15" spans="2:19" s="36" customFormat="1">
      <c r="B15" s="30" t="s">
        <v>0</v>
      </c>
      <c r="C15" s="35">
        <v>45685188</v>
      </c>
      <c r="D15" s="84">
        <v>1</v>
      </c>
      <c r="E15" s="31">
        <v>37035298</v>
      </c>
      <c r="F15" s="38">
        <v>0.81066314097251824</v>
      </c>
      <c r="G15" s="84">
        <v>1</v>
      </c>
      <c r="H15" s="31">
        <v>8649890</v>
      </c>
      <c r="I15" s="38">
        <v>0.18933685902748171</v>
      </c>
      <c r="J15" s="38">
        <v>1</v>
      </c>
      <c r="K15" s="34">
        <v>1</v>
      </c>
      <c r="L15" s="31">
        <v>6819768</v>
      </c>
      <c r="M15" s="38">
        <v>1</v>
      </c>
      <c r="N15" s="34">
        <v>1</v>
      </c>
      <c r="O15" s="84">
        <v>0.78842251173136302</v>
      </c>
      <c r="P15" s="31">
        <v>1830122</v>
      </c>
      <c r="Q15" s="38">
        <v>1</v>
      </c>
      <c r="R15" s="34">
        <v>1</v>
      </c>
      <c r="S15" s="84">
        <v>0.21157748826863693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53022</v>
      </c>
      <c r="D17" s="25">
        <v>1.1605949832142531E-3</v>
      </c>
      <c r="E17" s="93">
        <v>39186</v>
      </c>
      <c r="F17" s="26">
        <v>8.5773971204846527E-4</v>
      </c>
      <c r="G17" s="25">
        <v>1.0580716806976955E-3</v>
      </c>
      <c r="H17" s="93">
        <v>13836</v>
      </c>
      <c r="I17" s="27">
        <v>3.0285527116578789E-4</v>
      </c>
      <c r="J17" s="26">
        <v>1.5995579134532346E-3</v>
      </c>
      <c r="K17" s="28">
        <v>1.5117670594854986</v>
      </c>
      <c r="L17" s="96">
        <v>12550</v>
      </c>
      <c r="M17" s="26">
        <v>1.8402385535695642E-3</v>
      </c>
      <c r="N17" s="28">
        <v>1.7392380753977892</v>
      </c>
      <c r="O17" s="25">
        <v>1.4508855025902063E-3</v>
      </c>
      <c r="P17" s="96">
        <v>1286</v>
      </c>
      <c r="Q17" s="26">
        <v>7.0268539474417548E-4</v>
      </c>
      <c r="R17" s="28">
        <v>0.66411889436528793</v>
      </c>
      <c r="S17" s="25">
        <v>1.4867241086302831E-4</v>
      </c>
    </row>
    <row r="18" spans="2:19">
      <c r="B18" s="95" t="s">
        <v>99</v>
      </c>
      <c r="C18" s="92">
        <v>36090194</v>
      </c>
      <c r="D18" s="25">
        <v>0.78997582323618765</v>
      </c>
      <c r="E18" s="93">
        <v>30991922</v>
      </c>
      <c r="F18" s="26">
        <v>0.67838009115777309</v>
      </c>
      <c r="G18" s="25">
        <v>0.8368211861019722</v>
      </c>
      <c r="H18" s="93">
        <v>5098272</v>
      </c>
      <c r="I18" s="27">
        <v>0.11159573207841456</v>
      </c>
      <c r="J18" s="26">
        <v>0.58940310223598225</v>
      </c>
      <c r="K18" s="28">
        <v>0.70433577928577873</v>
      </c>
      <c r="L18" s="96">
        <v>3909965</v>
      </c>
      <c r="M18" s="26">
        <v>0.57332815427152362</v>
      </c>
      <c r="N18" s="28">
        <v>0.68512624177473891</v>
      </c>
      <c r="O18" s="25">
        <v>0.45202482343706107</v>
      </c>
      <c r="P18" s="96">
        <v>1188307</v>
      </c>
      <c r="Q18" s="26">
        <v>0.64930480044499761</v>
      </c>
      <c r="R18" s="28">
        <v>0.775918214343435</v>
      </c>
      <c r="S18" s="25">
        <v>0.13737827879892114</v>
      </c>
    </row>
    <row r="19" spans="2:19">
      <c r="B19" s="95" t="s">
        <v>100</v>
      </c>
      <c r="C19" s="92">
        <v>4491262</v>
      </c>
      <c r="D19" s="25">
        <v>9.8308931113515394E-2</v>
      </c>
      <c r="E19" s="93">
        <v>2771275</v>
      </c>
      <c r="F19" s="26">
        <v>6.0660251633417817E-2</v>
      </c>
      <c r="G19" s="25">
        <v>7.4827938471022967E-2</v>
      </c>
      <c r="H19" s="93">
        <v>1719987</v>
      </c>
      <c r="I19" s="27">
        <v>3.7648679480097577E-2</v>
      </c>
      <c r="J19" s="26">
        <v>0.19884495640985031</v>
      </c>
      <c r="K19" s="28">
        <v>2.6573624834907457</v>
      </c>
      <c r="L19" s="96">
        <v>1320299</v>
      </c>
      <c r="M19" s="26">
        <v>0.19359881450512686</v>
      </c>
      <c r="N19" s="28">
        <v>2.5872530830192226</v>
      </c>
      <c r="O19" s="25">
        <v>0.15263766360034636</v>
      </c>
      <c r="P19" s="96">
        <v>399688</v>
      </c>
      <c r="Q19" s="26">
        <v>0.21839418355716175</v>
      </c>
      <c r="R19" s="28">
        <v>2.9186182062430417</v>
      </c>
      <c r="S19" s="25">
        <v>4.6207292809503933E-2</v>
      </c>
    </row>
    <row r="20" spans="2:19">
      <c r="B20" s="95" t="s">
        <v>101</v>
      </c>
      <c r="C20" s="92">
        <v>329439</v>
      </c>
      <c r="D20" s="25">
        <v>7.211068059958514E-3</v>
      </c>
      <c r="E20" s="93">
        <v>255468</v>
      </c>
      <c r="F20" s="26">
        <v>5.5919218281426358E-3</v>
      </c>
      <c r="G20" s="25">
        <v>6.8979598868085254E-3</v>
      </c>
      <c r="H20" s="93">
        <v>73971</v>
      </c>
      <c r="I20" s="27">
        <v>1.6191462318158787E-3</v>
      </c>
      <c r="J20" s="26">
        <v>8.5516694431952318E-3</v>
      </c>
      <c r="K20" s="28">
        <v>1.2397389349203403</v>
      </c>
      <c r="L20" s="96">
        <v>65853</v>
      </c>
      <c r="M20" s="26">
        <v>9.6561935831248214E-3</v>
      </c>
      <c r="N20" s="28">
        <v>1.3998622406591648</v>
      </c>
      <c r="O20" s="25">
        <v>7.6131603985715429E-3</v>
      </c>
      <c r="P20" s="96">
        <v>8118</v>
      </c>
      <c r="Q20" s="26">
        <v>4.4357698557801065E-3</v>
      </c>
      <c r="R20" s="28">
        <v>0.64305532774450525</v>
      </c>
      <c r="S20" s="25">
        <v>9.3850904462368888E-4</v>
      </c>
    </row>
    <row r="21" spans="2:19">
      <c r="B21" s="95" t="s">
        <v>102</v>
      </c>
      <c r="C21" s="92">
        <v>1082454</v>
      </c>
      <c r="D21" s="25">
        <v>2.3693762626083536E-2</v>
      </c>
      <c r="E21" s="93">
        <v>620483</v>
      </c>
      <c r="F21" s="26">
        <v>1.358171055353871E-2</v>
      </c>
      <c r="G21" s="25">
        <v>1.675382765922391E-2</v>
      </c>
      <c r="H21" s="93">
        <v>461971</v>
      </c>
      <c r="I21" s="27">
        <v>1.0112052072544826E-2</v>
      </c>
      <c r="J21" s="26">
        <v>5.3407731196581688E-2</v>
      </c>
      <c r="K21" s="28">
        <v>3.1877928007202447</v>
      </c>
      <c r="L21" s="96">
        <v>439590</v>
      </c>
      <c r="M21" s="26">
        <v>6.4458204443318304E-2</v>
      </c>
      <c r="N21" s="28">
        <v>3.8473718217956296</v>
      </c>
      <c r="O21" s="25">
        <v>5.0820299448894726E-2</v>
      </c>
      <c r="P21" s="96">
        <v>22381</v>
      </c>
      <c r="Q21" s="26">
        <v>1.2229239362184598E-2</v>
      </c>
      <c r="R21" s="28">
        <v>0.72993703951894984</v>
      </c>
      <c r="S21" s="25">
        <v>2.5874317476869647E-3</v>
      </c>
    </row>
    <row r="22" spans="2:19">
      <c r="B22" s="95" t="s">
        <v>103</v>
      </c>
      <c r="C22" s="92">
        <v>3440539</v>
      </c>
      <c r="D22" s="25">
        <v>7.5309726207102398E-2</v>
      </c>
      <c r="E22" s="93">
        <v>2234983</v>
      </c>
      <c r="F22" s="26">
        <v>4.8921392202654394E-2</v>
      </c>
      <c r="G22" s="25">
        <v>6.0347374550624652E-2</v>
      </c>
      <c r="H22" s="93">
        <v>1205556</v>
      </c>
      <c r="I22" s="27">
        <v>2.6388334004448007E-2</v>
      </c>
      <c r="J22" s="26">
        <v>0.13937240820403496</v>
      </c>
      <c r="K22" s="28">
        <v>2.3095024305840712</v>
      </c>
      <c r="L22" s="96">
        <v>1007301</v>
      </c>
      <c r="M22" s="26">
        <v>0.14770311834654787</v>
      </c>
      <c r="N22" s="28">
        <v>2.4475483721771787</v>
      </c>
      <c r="O22" s="25">
        <v>0.11645246355734004</v>
      </c>
      <c r="P22" s="96">
        <v>198255</v>
      </c>
      <c r="Q22" s="26">
        <v>0.10832884365086043</v>
      </c>
      <c r="R22" s="28">
        <v>1.7950879297985818</v>
      </c>
      <c r="S22" s="25">
        <v>2.2919944646694928E-2</v>
      </c>
    </row>
    <row r="23" spans="2:19">
      <c r="B23" s="95" t="s">
        <v>104</v>
      </c>
      <c r="C23" s="92">
        <v>198278</v>
      </c>
      <c r="D23" s="25">
        <v>4.3400937739382838E-3</v>
      </c>
      <c r="E23" s="93">
        <v>121981</v>
      </c>
      <c r="F23" s="26">
        <v>2.6700338849431899E-3</v>
      </c>
      <c r="G23" s="25">
        <v>3.2936416496500177E-3</v>
      </c>
      <c r="H23" s="93">
        <v>76297</v>
      </c>
      <c r="I23" s="27">
        <v>1.6700598889950939E-3</v>
      </c>
      <c r="J23" s="26">
        <v>8.8205745969023881E-3</v>
      </c>
      <c r="K23" s="28">
        <v>2.6780614089695103</v>
      </c>
      <c r="L23" s="96">
        <v>64210</v>
      </c>
      <c r="M23" s="26">
        <v>9.4152762967889825E-3</v>
      </c>
      <c r="N23" s="28">
        <v>2.8586219444332839</v>
      </c>
      <c r="O23" s="25">
        <v>7.423215786559135E-3</v>
      </c>
      <c r="P23" s="96">
        <v>12087</v>
      </c>
      <c r="Q23" s="26">
        <v>6.6044777342712671E-3</v>
      </c>
      <c r="R23" s="28">
        <v>2.0052204935449063</v>
      </c>
      <c r="S23" s="25">
        <v>1.397358810343253E-3</v>
      </c>
    </row>
    <row r="24" spans="2:19" s="36" customFormat="1">
      <c r="B24" s="30" t="s">
        <v>0</v>
      </c>
      <c r="C24" s="35">
        <v>45685188</v>
      </c>
      <c r="D24" s="84">
        <v>1</v>
      </c>
      <c r="E24" s="31">
        <v>37035298</v>
      </c>
      <c r="F24" s="38">
        <v>0.81066314097251824</v>
      </c>
      <c r="G24" s="84">
        <v>1</v>
      </c>
      <c r="H24" s="31">
        <v>8649890</v>
      </c>
      <c r="I24" s="38">
        <v>0.18933685902748174</v>
      </c>
      <c r="J24" s="38">
        <v>1</v>
      </c>
      <c r="K24" s="34">
        <v>1</v>
      </c>
      <c r="L24" s="31">
        <v>6819768</v>
      </c>
      <c r="M24" s="38">
        <v>1</v>
      </c>
      <c r="N24" s="34">
        <v>1</v>
      </c>
      <c r="O24" s="84">
        <v>0.78842251173136313</v>
      </c>
      <c r="P24" s="31">
        <v>1830122</v>
      </c>
      <c r="Q24" s="38">
        <v>1</v>
      </c>
      <c r="R24" s="34">
        <v>1</v>
      </c>
      <c r="S24" s="84">
        <v>0.21157748826863695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3440539</v>
      </c>
      <c r="D26" s="25">
        <v>7.5309726207102398E-2</v>
      </c>
      <c r="E26" s="24">
        <v>2234983</v>
      </c>
      <c r="F26" s="26">
        <v>4.8921392202654394E-2</v>
      </c>
      <c r="G26" s="25">
        <v>6.0347374550624652E-2</v>
      </c>
      <c r="H26" s="24">
        <v>1205556</v>
      </c>
      <c r="I26" s="27">
        <v>2.6388334004448007E-2</v>
      </c>
      <c r="J26" s="26">
        <v>0.13937240820403496</v>
      </c>
      <c r="K26" s="28">
        <v>2.3095024305840712</v>
      </c>
      <c r="L26" s="24">
        <v>1007301</v>
      </c>
      <c r="M26" s="26">
        <v>0.14770311834654787</v>
      </c>
      <c r="N26" s="28">
        <v>2.4475483721771787</v>
      </c>
      <c r="O26" s="25">
        <v>0.11645246355734004</v>
      </c>
      <c r="P26" s="24">
        <v>198255</v>
      </c>
      <c r="Q26" s="26">
        <v>0.10832884365086043</v>
      </c>
      <c r="R26" s="28">
        <v>1.7950879297985818</v>
      </c>
      <c r="S26" s="25">
        <v>2.2919944646694928E-2</v>
      </c>
    </row>
    <row r="27" spans="2:19" ht="15" customHeight="1">
      <c r="B27" s="23" t="s">
        <v>30</v>
      </c>
      <c r="C27" s="29">
        <v>42244649</v>
      </c>
      <c r="D27" s="25">
        <v>0.92469027379289759</v>
      </c>
      <c r="E27" s="24">
        <v>34800315</v>
      </c>
      <c r="F27" s="26">
        <v>0.76174174876986389</v>
      </c>
      <c r="G27" s="25">
        <v>0.93965262544937533</v>
      </c>
      <c r="H27" s="24">
        <v>7444334</v>
      </c>
      <c r="I27" s="27">
        <v>0.16294852502303372</v>
      </c>
      <c r="J27" s="26">
        <v>0.86062759179596504</v>
      </c>
      <c r="K27" s="28">
        <v>0.91589973622899445</v>
      </c>
      <c r="L27" s="24">
        <v>5812467</v>
      </c>
      <c r="M27" s="26">
        <v>0.85229688165345219</v>
      </c>
      <c r="N27" s="28">
        <v>0.90703400232171272</v>
      </c>
      <c r="O27" s="25">
        <v>0.67197004817402306</v>
      </c>
      <c r="P27" s="24">
        <v>1631867</v>
      </c>
      <c r="Q27" s="26">
        <v>0.89167115634913952</v>
      </c>
      <c r="R27" s="28">
        <v>0.94893701374240358</v>
      </c>
      <c r="S27" s="25">
        <v>0.18865754362194201</v>
      </c>
    </row>
    <row r="28" spans="2:19" s="36" customFormat="1">
      <c r="B28" s="30" t="s">
        <v>0</v>
      </c>
      <c r="C28" s="35">
        <v>45685188</v>
      </c>
      <c r="D28" s="84">
        <v>1</v>
      </c>
      <c r="E28" s="31">
        <v>37035298</v>
      </c>
      <c r="F28" s="33">
        <v>0.81066314097251824</v>
      </c>
      <c r="G28" s="84">
        <v>1</v>
      </c>
      <c r="H28" s="31">
        <v>8649890</v>
      </c>
      <c r="I28" s="38">
        <v>0.18933685902748174</v>
      </c>
      <c r="J28" s="38">
        <v>1</v>
      </c>
      <c r="K28" s="34">
        <v>1</v>
      </c>
      <c r="L28" s="31">
        <v>6819768</v>
      </c>
      <c r="M28" s="38">
        <v>1</v>
      </c>
      <c r="N28" s="34">
        <v>1</v>
      </c>
      <c r="O28" s="84">
        <v>0.78842251173136313</v>
      </c>
      <c r="P28" s="31">
        <v>1830122</v>
      </c>
      <c r="Q28" s="38">
        <v>1</v>
      </c>
      <c r="R28" s="34">
        <v>1</v>
      </c>
      <c r="S28" s="84">
        <v>0.21157748826863693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20254198</v>
      </c>
      <c r="D30" s="25">
        <v>0.4433427744677334</v>
      </c>
      <c r="E30" s="93">
        <v>17006912</v>
      </c>
      <c r="F30" s="26">
        <v>0.37226315014835881</v>
      </c>
      <c r="G30" s="25">
        <v>0.45920818566114951</v>
      </c>
      <c r="H30" s="93">
        <v>3247286</v>
      </c>
      <c r="I30" s="27">
        <v>7.107962431937459E-2</v>
      </c>
      <c r="J30" s="26">
        <v>0.37541356017244149</v>
      </c>
      <c r="K30" s="28">
        <v>0.81752366768448625</v>
      </c>
      <c r="L30" s="96">
        <v>2539908</v>
      </c>
      <c r="M30" s="26">
        <v>0.37243319714101714</v>
      </c>
      <c r="N30" s="28">
        <v>0.81103344576665759</v>
      </c>
      <c r="O30" s="25">
        <v>0.2936347167420626</v>
      </c>
      <c r="P30" s="96">
        <v>707378</v>
      </c>
      <c r="Q30" s="26">
        <v>0.38651958721877561</v>
      </c>
      <c r="R30" s="28">
        <v>0.84170883553018594</v>
      </c>
      <c r="S30" s="25">
        <v>8.1778843430378889E-2</v>
      </c>
    </row>
    <row r="31" spans="2:19">
      <c r="B31" s="23" t="s">
        <v>32</v>
      </c>
      <c r="C31" s="92">
        <v>25430990</v>
      </c>
      <c r="D31" s="25">
        <v>0.5566572255322666</v>
      </c>
      <c r="E31" s="93">
        <v>20028386</v>
      </c>
      <c r="F31" s="26">
        <v>0.43839999082415948</v>
      </c>
      <c r="G31" s="25">
        <v>0.54079181433885049</v>
      </c>
      <c r="H31" s="93">
        <v>5402604</v>
      </c>
      <c r="I31" s="27">
        <v>0.11825723470810715</v>
      </c>
      <c r="J31" s="26">
        <v>0.62458643982755846</v>
      </c>
      <c r="K31" s="28">
        <v>1.1549480285517113</v>
      </c>
      <c r="L31" s="96">
        <v>4279860</v>
      </c>
      <c r="M31" s="26">
        <v>0.62756680285898292</v>
      </c>
      <c r="N31" s="28">
        <v>1.1604591382845169</v>
      </c>
      <c r="O31" s="25">
        <v>0.49478779498930042</v>
      </c>
      <c r="P31" s="96">
        <v>1122744</v>
      </c>
      <c r="Q31" s="26">
        <v>0.61348041278122445</v>
      </c>
      <c r="R31" s="28">
        <v>1.1344114250901522</v>
      </c>
      <c r="S31" s="25">
        <v>0.12979864483825806</v>
      </c>
    </row>
    <row r="32" spans="2:19" s="36" customFormat="1">
      <c r="B32" s="30" t="s">
        <v>0</v>
      </c>
      <c r="C32" s="35">
        <v>45685188</v>
      </c>
      <c r="D32" s="84">
        <v>1</v>
      </c>
      <c r="E32" s="31">
        <v>37035298</v>
      </c>
      <c r="F32" s="33">
        <v>0.81066314097251824</v>
      </c>
      <c r="G32" s="84">
        <v>1</v>
      </c>
      <c r="H32" s="31">
        <v>8649890</v>
      </c>
      <c r="I32" s="38">
        <v>0.18933685902748174</v>
      </c>
      <c r="J32" s="38">
        <v>1</v>
      </c>
      <c r="K32" s="34">
        <v>1</v>
      </c>
      <c r="L32" s="31">
        <v>6819768</v>
      </c>
      <c r="M32" s="38">
        <v>1</v>
      </c>
      <c r="N32" s="34">
        <v>1</v>
      </c>
      <c r="O32" s="84">
        <v>0.78842251173136302</v>
      </c>
      <c r="P32" s="31">
        <v>1830122</v>
      </c>
      <c r="Q32" s="38">
        <v>1</v>
      </c>
      <c r="R32" s="34">
        <v>1</v>
      </c>
      <c r="S32" s="84">
        <v>0.21157748826863695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812716</v>
      </c>
      <c r="D34" s="25">
        <v>1.7789485730035741E-2</v>
      </c>
      <c r="E34" s="93">
        <v>0</v>
      </c>
      <c r="F34" s="26">
        <v>0</v>
      </c>
      <c r="G34" s="25">
        <v>0</v>
      </c>
      <c r="H34" s="93">
        <v>812716</v>
      </c>
      <c r="I34" s="27">
        <v>1.7789485730035741E-2</v>
      </c>
      <c r="J34" s="40">
        <v>9.3956801762796985E-2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812716</v>
      </c>
      <c r="Q34" s="26">
        <v>0.44407749865855939</v>
      </c>
      <c r="R34" s="28" t="s">
        <v>51</v>
      </c>
      <c r="S34" s="25">
        <v>9.3956801762796985E-2</v>
      </c>
    </row>
    <row r="35" spans="2:19">
      <c r="B35" s="23" t="s">
        <v>37</v>
      </c>
      <c r="C35" s="92">
        <v>4666695</v>
      </c>
      <c r="D35" s="25">
        <v>0.10214897222268189</v>
      </c>
      <c r="E35" s="93">
        <v>0</v>
      </c>
      <c r="F35" s="26">
        <v>0</v>
      </c>
      <c r="G35" s="25">
        <v>0</v>
      </c>
      <c r="H35" s="93">
        <v>4666695</v>
      </c>
      <c r="I35" s="27">
        <v>0.10214897222268189</v>
      </c>
      <c r="J35" s="40">
        <v>0.53950917294902012</v>
      </c>
      <c r="K35" s="28" t="s">
        <v>51</v>
      </c>
      <c r="L35" s="97">
        <v>4666695</v>
      </c>
      <c r="M35" s="26">
        <v>0.68428940691237594</v>
      </c>
      <c r="N35" s="28" t="s">
        <v>51</v>
      </c>
      <c r="O35" s="25">
        <v>0.53950917294902012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659860</v>
      </c>
      <c r="D36" s="25">
        <v>1.4443631051709802E-2</v>
      </c>
      <c r="E36" s="93">
        <v>0</v>
      </c>
      <c r="F36" s="26">
        <v>0</v>
      </c>
      <c r="G36" s="25">
        <v>0</v>
      </c>
      <c r="H36" s="93">
        <v>659860</v>
      </c>
      <c r="I36" s="27">
        <v>1.4443631051709802E-2</v>
      </c>
      <c r="J36" s="40">
        <v>7.6285363166468015E-2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659860</v>
      </c>
      <c r="Q36" s="26">
        <v>0.36055519795948032</v>
      </c>
      <c r="R36" s="28" t="s">
        <v>51</v>
      </c>
      <c r="S36" s="25">
        <v>7.6285363166468015E-2</v>
      </c>
    </row>
    <row r="37" spans="2:19">
      <c r="B37" s="23" t="s">
        <v>39</v>
      </c>
      <c r="C37" s="92">
        <v>215240</v>
      </c>
      <c r="D37" s="25">
        <v>4.711373848346646E-3</v>
      </c>
      <c r="E37" s="93">
        <v>0</v>
      </c>
      <c r="F37" s="26">
        <v>0</v>
      </c>
      <c r="G37" s="25">
        <v>0</v>
      </c>
      <c r="H37" s="93">
        <v>215240</v>
      </c>
      <c r="I37" s="27">
        <v>4.711373848346646E-3</v>
      </c>
      <c r="J37" s="40">
        <v>2.4883553432471395E-2</v>
      </c>
      <c r="K37" s="28" t="s">
        <v>51</v>
      </c>
      <c r="L37" s="97">
        <v>215240</v>
      </c>
      <c r="M37" s="26">
        <v>3.1561190937873546E-2</v>
      </c>
      <c r="N37" s="28" t="s">
        <v>51</v>
      </c>
      <c r="O37" s="25">
        <v>2.4883553432471395E-2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73</v>
      </c>
      <c r="D38" s="25">
        <v>1.5978920782814771E-6</v>
      </c>
      <c r="E38" s="93">
        <v>0</v>
      </c>
      <c r="F38" s="26">
        <v>0</v>
      </c>
      <c r="G38" s="25">
        <v>0</v>
      </c>
      <c r="H38" s="93">
        <v>73</v>
      </c>
      <c r="I38" s="27">
        <v>1.5978920782814771E-6</v>
      </c>
      <c r="J38" s="40">
        <v>8.4394136804051847E-6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73</v>
      </c>
      <c r="Q38" s="26">
        <v>3.9888051179101723E-5</v>
      </c>
      <c r="R38" s="28" t="s">
        <v>51</v>
      </c>
      <c r="S38" s="25">
        <v>8.4394136804051847E-6</v>
      </c>
    </row>
    <row r="39" spans="2:19" ht="15" customHeight="1">
      <c r="B39" s="23" t="s">
        <v>41</v>
      </c>
      <c r="C39" s="92">
        <v>357473</v>
      </c>
      <c r="D39" s="25">
        <v>7.8247023958837592E-3</v>
      </c>
      <c r="E39" s="93">
        <v>0</v>
      </c>
      <c r="F39" s="26">
        <v>0</v>
      </c>
      <c r="G39" s="25">
        <v>0</v>
      </c>
      <c r="H39" s="93">
        <v>357473</v>
      </c>
      <c r="I39" s="27">
        <v>7.8247023958837592E-3</v>
      </c>
      <c r="J39" s="40">
        <v>4.1326883925691539E-2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357473</v>
      </c>
      <c r="Q39" s="26">
        <v>0.19532741533078124</v>
      </c>
      <c r="R39" s="28" t="s">
        <v>51</v>
      </c>
      <c r="S39" s="25">
        <v>4.1326883925691539E-2</v>
      </c>
    </row>
    <row r="40" spans="2:19" ht="45">
      <c r="B40" s="23" t="s">
        <v>42</v>
      </c>
      <c r="C40" s="92">
        <v>1937833</v>
      </c>
      <c r="D40" s="25">
        <v>4.2417095886745609E-2</v>
      </c>
      <c r="E40" s="93">
        <v>0</v>
      </c>
      <c r="F40" s="26">
        <v>0</v>
      </c>
      <c r="G40" s="25"/>
      <c r="H40" s="93">
        <v>1937833</v>
      </c>
      <c r="I40" s="27"/>
      <c r="J40" s="40"/>
      <c r="K40" s="28" t="s">
        <v>51</v>
      </c>
      <c r="L40" s="97">
        <v>1937833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344386</v>
      </c>
      <c r="D41" s="25">
        <v>7.5382419352197916E-3</v>
      </c>
      <c r="E41" s="93">
        <v>344386</v>
      </c>
      <c r="F41" s="26">
        <v>7.5382419352197916E-3</v>
      </c>
      <c r="G41" s="25">
        <v>9.2988586186075785E-3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36690912</v>
      </c>
      <c r="D42" s="25">
        <v>0.80312489903729845</v>
      </c>
      <c r="E42" s="93">
        <v>36690912</v>
      </c>
      <c r="F42" s="26">
        <v>0.80312489903729845</v>
      </c>
      <c r="G42" s="25">
        <v>0.99070114138139242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45685188</v>
      </c>
      <c r="D43" s="84">
        <v>1</v>
      </c>
      <c r="E43" s="31">
        <v>37035298</v>
      </c>
      <c r="F43" s="38">
        <v>0.81066314097251824</v>
      </c>
      <c r="G43" s="84">
        <v>1</v>
      </c>
      <c r="H43" s="31">
        <v>8649890</v>
      </c>
      <c r="I43" s="38">
        <v>0.14691976314073613</v>
      </c>
      <c r="J43" s="38">
        <v>0.7759702146501285</v>
      </c>
      <c r="K43" s="34">
        <v>0.7759702146501285</v>
      </c>
      <c r="L43" s="31">
        <v>6819768</v>
      </c>
      <c r="M43" s="38">
        <v>0.71585059785024951</v>
      </c>
      <c r="N43" s="34">
        <v>0.71585059785024951</v>
      </c>
      <c r="O43" s="84">
        <v>0.56439272638149152</v>
      </c>
      <c r="P43" s="31">
        <v>1830122</v>
      </c>
      <c r="Q43" s="38">
        <v>1</v>
      </c>
      <c r="R43" s="34">
        <v>1.2887092585775122</v>
      </c>
      <c r="S43" s="84">
        <v>0.21157748826863693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35152384</v>
      </c>
      <c r="D45" s="42">
        <v>0.76944816337408961</v>
      </c>
      <c r="E45" s="93">
        <v>30754051</v>
      </c>
      <c r="F45" s="43">
        <v>0.6731733488762266</v>
      </c>
      <c r="G45" s="42">
        <v>0.83039836752494878</v>
      </c>
      <c r="H45" s="93">
        <v>4398333</v>
      </c>
      <c r="I45" s="27">
        <v>9.627481449786307E-2</v>
      </c>
      <c r="J45" s="43">
        <v>0.50848426974215855</v>
      </c>
      <c r="K45" s="44">
        <v>0.61233775212940966</v>
      </c>
      <c r="L45" s="96">
        <v>3491709</v>
      </c>
      <c r="M45" s="43">
        <v>0.51199820873671953</v>
      </c>
      <c r="N45" s="28">
        <v>0.61656938255160632</v>
      </c>
      <c r="O45" s="25">
        <v>0.40367091373416308</v>
      </c>
      <c r="P45" s="96">
        <v>906624</v>
      </c>
      <c r="Q45" s="43">
        <v>0.4953899248246838</v>
      </c>
      <c r="R45" s="44">
        <v>0.59656900133513346</v>
      </c>
      <c r="S45" s="25">
        <v>0.10481335600799548</v>
      </c>
    </row>
    <row r="46" spans="2:19">
      <c r="B46" s="41" t="s">
        <v>47</v>
      </c>
      <c r="C46" s="92">
        <v>10226817</v>
      </c>
      <c r="D46" s="42">
        <v>0.22385410781279919</v>
      </c>
      <c r="E46" s="93">
        <v>6110973</v>
      </c>
      <c r="F46" s="26">
        <v>0.13376267599030128</v>
      </c>
      <c r="G46" s="25">
        <v>0.16500401859868929</v>
      </c>
      <c r="H46" s="93">
        <v>4115844</v>
      </c>
      <c r="I46" s="27">
        <v>9.0091431822497917E-2</v>
      </c>
      <c r="J46" s="26">
        <v>0.47582616657552873</v>
      </c>
      <c r="K46" s="28">
        <v>2.883724715413134</v>
      </c>
      <c r="L46" s="96">
        <v>3218287</v>
      </c>
      <c r="M46" s="26">
        <v>0.47190564253798661</v>
      </c>
      <c r="N46" s="28">
        <v>2.8599645423528806</v>
      </c>
      <c r="O46" s="25">
        <v>0.37206103199000218</v>
      </c>
      <c r="P46" s="96">
        <v>897557</v>
      </c>
      <c r="Q46" s="26">
        <v>0.49043561030357541</v>
      </c>
      <c r="R46" s="28">
        <v>2.9722646422107877</v>
      </c>
      <c r="S46" s="25">
        <v>0.10376513458552653</v>
      </c>
    </row>
    <row r="47" spans="2:19" s="45" customFormat="1">
      <c r="B47" s="41" t="s">
        <v>48</v>
      </c>
      <c r="C47" s="92">
        <v>106301</v>
      </c>
      <c r="D47" s="42">
        <v>2.3268154221013602E-3</v>
      </c>
      <c r="E47" s="93">
        <v>62924</v>
      </c>
      <c r="F47" s="26">
        <v>1.3773391936134749E-3</v>
      </c>
      <c r="G47" s="25">
        <v>1.6990277761502013E-3</v>
      </c>
      <c r="H47" s="93">
        <v>43377</v>
      </c>
      <c r="I47" s="27">
        <v>9.4947622848788539E-4</v>
      </c>
      <c r="J47" s="26">
        <v>5.0147458522593925E-3</v>
      </c>
      <c r="K47" s="28">
        <v>2.9515384755052221</v>
      </c>
      <c r="L47" s="96">
        <v>40267</v>
      </c>
      <c r="M47" s="26">
        <v>5.904453054708019E-3</v>
      </c>
      <c r="N47" s="28">
        <v>3.4751951307628537</v>
      </c>
      <c r="O47" s="25">
        <v>4.6552037077928158E-3</v>
      </c>
      <c r="P47" s="96">
        <v>3110</v>
      </c>
      <c r="Q47" s="26">
        <v>1.699340262561731E-3</v>
      </c>
      <c r="R47" s="28">
        <v>1.0001839207197882</v>
      </c>
      <c r="S47" s="25">
        <v>3.5954214446657701E-4</v>
      </c>
    </row>
    <row r="48" spans="2:19" s="45" customFormat="1" ht="30">
      <c r="B48" s="46" t="s">
        <v>49</v>
      </c>
      <c r="C48" s="92">
        <v>199686</v>
      </c>
      <c r="D48" s="42">
        <v>4.3709133910097954E-3</v>
      </c>
      <c r="E48" s="93">
        <v>107350</v>
      </c>
      <c r="F48" s="26">
        <v>2.3497769123769392E-3</v>
      </c>
      <c r="G48" s="25">
        <v>2.8985861002117494E-3</v>
      </c>
      <c r="H48" s="93">
        <v>92336</v>
      </c>
      <c r="I48" s="27">
        <v>2.0211364786328558E-3</v>
      </c>
      <c r="J48" s="26">
        <v>1.067481783005333E-2</v>
      </c>
      <c r="K48" s="28">
        <v>3.6827672047670088</v>
      </c>
      <c r="L48" s="96">
        <v>69505</v>
      </c>
      <c r="M48" s="26">
        <v>1.0191695670585862E-2</v>
      </c>
      <c r="N48" s="28">
        <v>3.5160920939492986</v>
      </c>
      <c r="O48" s="25">
        <v>8.0353622994049634E-3</v>
      </c>
      <c r="P48" s="96">
        <v>22831</v>
      </c>
      <c r="Q48" s="26">
        <v>1.247512460917906E-2</v>
      </c>
      <c r="R48" s="28">
        <v>4.303865463326316</v>
      </c>
      <c r="S48" s="25">
        <v>2.6394555306483666E-3</v>
      </c>
    </row>
    <row r="49" spans="2:27" s="36" customFormat="1">
      <c r="B49" s="30" t="s">
        <v>0</v>
      </c>
      <c r="C49" s="35">
        <v>45685188</v>
      </c>
      <c r="D49" s="84">
        <v>1</v>
      </c>
      <c r="E49" s="31">
        <v>37035298</v>
      </c>
      <c r="F49" s="38">
        <v>0.81066314097251824</v>
      </c>
      <c r="G49" s="84">
        <v>1</v>
      </c>
      <c r="H49" s="31">
        <v>8649890</v>
      </c>
      <c r="I49" s="38">
        <v>0.18933685902748171</v>
      </c>
      <c r="J49" s="38">
        <v>1</v>
      </c>
      <c r="K49" s="34">
        <v>1</v>
      </c>
      <c r="L49" s="31">
        <v>6819768</v>
      </c>
      <c r="M49" s="38">
        <v>1</v>
      </c>
      <c r="N49" s="48">
        <v>1</v>
      </c>
      <c r="O49" s="84">
        <v>0.78842251173136302</v>
      </c>
      <c r="P49" s="31">
        <v>1830122</v>
      </c>
      <c r="Q49" s="38">
        <v>1</v>
      </c>
      <c r="R49" s="48">
        <v>1</v>
      </c>
      <c r="S49" s="84">
        <v>0.21157748826863695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38182096</v>
      </c>
      <c r="D51" s="25">
        <v>0.83576532507647772</v>
      </c>
      <c r="E51" s="93">
        <v>32852247</v>
      </c>
      <c r="F51" s="26">
        <v>0.71910061965817018</v>
      </c>
      <c r="G51" s="25">
        <v>0.88705231965461706</v>
      </c>
      <c r="H51" s="93">
        <v>5329849</v>
      </c>
      <c r="I51" s="27">
        <v>0.11666470541830758</v>
      </c>
      <c r="J51" s="26">
        <v>0.61617535020676562</v>
      </c>
      <c r="K51" s="28">
        <v>0.6946324771989546</v>
      </c>
      <c r="L51" s="96">
        <v>4188476</v>
      </c>
      <c r="M51" s="26">
        <v>0.61416693353791507</v>
      </c>
      <c r="N51" s="28">
        <v>0.69236833040135359</v>
      </c>
      <c r="O51" s="25">
        <v>0.48422303636231212</v>
      </c>
      <c r="P51" s="96">
        <v>1141373</v>
      </c>
      <c r="Q51" s="26">
        <v>0.62365951559513522</v>
      </c>
      <c r="R51" s="28">
        <v>0.70306959553182102</v>
      </c>
      <c r="S51" s="25">
        <v>0.13195231384445352</v>
      </c>
    </row>
    <row r="52" spans="2:27">
      <c r="B52" s="41" t="s">
        <v>47</v>
      </c>
      <c r="C52" s="92">
        <v>7232369</v>
      </c>
      <c r="D52" s="25">
        <v>0.15830883742888396</v>
      </c>
      <c r="E52" s="93">
        <v>4036824</v>
      </c>
      <c r="F52" s="26">
        <v>8.8361768370089661E-2</v>
      </c>
      <c r="G52" s="25">
        <v>0.10899936595622911</v>
      </c>
      <c r="H52" s="93">
        <v>3195545</v>
      </c>
      <c r="I52" s="27">
        <v>6.9947069058794289E-2</v>
      </c>
      <c r="J52" s="26">
        <v>0.36943186560753954</v>
      </c>
      <c r="K52" s="28">
        <v>3.3893028859992849</v>
      </c>
      <c r="L52" s="96">
        <v>2529863</v>
      </c>
      <c r="M52" s="26">
        <v>0.37096027313539109</v>
      </c>
      <c r="N52" s="28">
        <v>3.4033250549765368</v>
      </c>
      <c r="O52" s="25">
        <v>0.29247343029795753</v>
      </c>
      <c r="P52" s="96">
        <v>665682</v>
      </c>
      <c r="Q52" s="26">
        <v>0.36373640664392864</v>
      </c>
      <c r="R52" s="28">
        <v>3.3370506649551919</v>
      </c>
      <c r="S52" s="25">
        <v>7.6958435309581977E-2</v>
      </c>
    </row>
    <row r="53" spans="2:27" s="45" customFormat="1">
      <c r="B53" s="41" t="s">
        <v>48</v>
      </c>
      <c r="C53" s="92">
        <v>103429</v>
      </c>
      <c r="D53" s="25">
        <v>2.2639504077339029E-3</v>
      </c>
      <c r="E53" s="93">
        <v>60608</v>
      </c>
      <c r="F53" s="26">
        <v>1.3266444257600517E-3</v>
      </c>
      <c r="G53" s="25">
        <v>1.6364928398848039E-3</v>
      </c>
      <c r="H53" s="93">
        <v>42821</v>
      </c>
      <c r="I53" s="27">
        <v>9.3730598197385112E-4</v>
      </c>
      <c r="J53" s="26">
        <v>4.9504675782004164E-3</v>
      </c>
      <c r="K53" s="28">
        <v>3.02504689146632</v>
      </c>
      <c r="L53" s="96">
        <v>39929</v>
      </c>
      <c r="M53" s="26">
        <v>5.8548912514325997E-3</v>
      </c>
      <c r="N53" s="28">
        <v>3.5777066105860493</v>
      </c>
      <c r="O53" s="25">
        <v>4.6161280663684738E-3</v>
      </c>
      <c r="P53" s="96">
        <v>2892</v>
      </c>
      <c r="Q53" s="26">
        <v>1.5802225206844134E-3</v>
      </c>
      <c r="R53" s="28">
        <v>0.96561529764813914</v>
      </c>
      <c r="S53" s="25">
        <v>3.3433951183194235E-4</v>
      </c>
    </row>
    <row r="54" spans="2:27" ht="30.75" customHeight="1">
      <c r="B54" s="46" t="s">
        <v>49</v>
      </c>
      <c r="C54" s="92">
        <v>167294</v>
      </c>
      <c r="D54" s="25">
        <v>3.6618870869044033E-3</v>
      </c>
      <c r="E54" s="93">
        <v>85619</v>
      </c>
      <c r="F54" s="26">
        <v>1.8741085184983807E-3</v>
      </c>
      <c r="G54" s="25">
        <v>2.3118215492690243E-3</v>
      </c>
      <c r="H54" s="93">
        <v>81675</v>
      </c>
      <c r="I54" s="27">
        <v>1.7877785684060226E-3</v>
      </c>
      <c r="J54" s="26">
        <v>9.4423166074944307E-3</v>
      </c>
      <c r="K54" s="28">
        <v>4.0843622253110325</v>
      </c>
      <c r="L54" s="96">
        <v>61500</v>
      </c>
      <c r="M54" s="26">
        <v>9.0179020752612117E-3</v>
      </c>
      <c r="N54" s="28">
        <v>3.9007777560134715</v>
      </c>
      <c r="O54" s="25">
        <v>7.1099170047249152E-3</v>
      </c>
      <c r="P54" s="96">
        <v>20175</v>
      </c>
      <c r="Q54" s="26">
        <v>1.1023855240251743E-2</v>
      </c>
      <c r="R54" s="28">
        <v>4.7684715300527323</v>
      </c>
      <c r="S54" s="25">
        <v>2.332399602769515E-3</v>
      </c>
    </row>
    <row r="55" spans="2:27" s="36" customFormat="1" ht="15.75" thickBot="1">
      <c r="B55" s="49" t="s">
        <v>0</v>
      </c>
      <c r="C55" s="52">
        <v>45685188</v>
      </c>
      <c r="D55" s="85">
        <v>1</v>
      </c>
      <c r="E55" s="50">
        <v>37035298</v>
      </c>
      <c r="F55" s="86">
        <v>0.81066314097251824</v>
      </c>
      <c r="G55" s="85">
        <v>0.99999999999999989</v>
      </c>
      <c r="H55" s="50">
        <v>8649890</v>
      </c>
      <c r="I55" s="86">
        <v>0.18933685902748176</v>
      </c>
      <c r="J55" s="86">
        <v>1</v>
      </c>
      <c r="K55" s="79">
        <v>1.0000000000000002</v>
      </c>
      <c r="L55" s="50">
        <v>6819768</v>
      </c>
      <c r="M55" s="86">
        <v>0.99999999999999989</v>
      </c>
      <c r="N55" s="51">
        <v>1</v>
      </c>
      <c r="O55" s="85">
        <v>0.78842251173136302</v>
      </c>
      <c r="P55" s="50">
        <v>1830122</v>
      </c>
      <c r="Q55" s="86">
        <v>1</v>
      </c>
      <c r="R55" s="79">
        <v>0.99999999999999978</v>
      </c>
      <c r="S55" s="85">
        <v>0.21157748826863698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lmXE/w2t6oAq74RGRwLHSdVVlQtTTVF9yQieWGQQpCLO11jy61WQ3zHfiP8NdD98I/4X/jDnDYaivtXVUzEjFw==" saltValue="q2284WQZkGoRUK1bRyQBUQ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26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58294184</v>
      </c>
      <c r="D2" s="11">
        <v>1</v>
      </c>
      <c r="E2" s="10">
        <v>46803894</v>
      </c>
      <c r="F2" s="12">
        <v>0.8028913141660925</v>
      </c>
      <c r="G2" s="11">
        <v>1</v>
      </c>
      <c r="H2" s="13">
        <v>11490290</v>
      </c>
      <c r="I2" s="12">
        <v>0.19710868583390756</v>
      </c>
      <c r="J2" s="12">
        <v>1</v>
      </c>
      <c r="K2" s="14">
        <v>1</v>
      </c>
      <c r="L2" s="10">
        <v>8234056</v>
      </c>
      <c r="M2" s="12">
        <v>1</v>
      </c>
      <c r="N2" s="14">
        <v>1</v>
      </c>
      <c r="O2" s="11">
        <v>0.71660993760818914</v>
      </c>
      <c r="P2" s="13">
        <v>3256234</v>
      </c>
      <c r="Q2" s="12">
        <v>1</v>
      </c>
      <c r="R2" s="14">
        <v>1</v>
      </c>
      <c r="S2" s="11">
        <v>0.2833900623918108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16890</v>
      </c>
      <c r="D4" s="25">
        <v>2.8973730895692784E-4</v>
      </c>
      <c r="E4" s="93">
        <v>3800</v>
      </c>
      <c r="F4" s="26">
        <v>6.5186605922813845E-5</v>
      </c>
      <c r="G4" s="25">
        <v>8.1189825786717664E-5</v>
      </c>
      <c r="H4" s="93">
        <v>13090</v>
      </c>
      <c r="I4" s="27">
        <v>2.2455070303411401E-4</v>
      </c>
      <c r="J4" s="26">
        <v>1.1392227698343558E-3</v>
      </c>
      <c r="K4" s="28">
        <v>14.031595200450944</v>
      </c>
      <c r="L4" s="96">
        <v>12708</v>
      </c>
      <c r="M4" s="26">
        <v>1.5433463168091157E-3</v>
      </c>
      <c r="N4" s="28">
        <v>19.009109846637966</v>
      </c>
      <c r="O4" s="25">
        <v>1.105977307796409E-3</v>
      </c>
      <c r="P4" s="96">
        <v>382</v>
      </c>
      <c r="Q4" s="26">
        <v>1.1731343631937999E-4</v>
      </c>
      <c r="R4" s="28">
        <v>1.4449277995442134</v>
      </c>
      <c r="S4" s="25">
        <v>3.324546203794682E-5</v>
      </c>
    </row>
    <row r="5" spans="2:19">
      <c r="B5" s="23" t="s">
        <v>3</v>
      </c>
      <c r="C5" s="92">
        <v>1980384</v>
      </c>
      <c r="D5" s="25">
        <v>3.3972239837854148E-2</v>
      </c>
      <c r="E5" s="93">
        <v>589800</v>
      </c>
      <c r="F5" s="26">
        <v>1.0117647414019895E-2</v>
      </c>
      <c r="G5" s="25">
        <v>1.2601515591843705E-2</v>
      </c>
      <c r="H5" s="93">
        <v>1390584</v>
      </c>
      <c r="I5" s="27">
        <v>2.3854592423834253E-2</v>
      </c>
      <c r="J5" s="26">
        <v>0.12102253293868127</v>
      </c>
      <c r="K5" s="28">
        <v>9.6038077369846508</v>
      </c>
      <c r="L5" s="96">
        <v>1121290</v>
      </c>
      <c r="M5" s="26">
        <v>0.13617711611385688</v>
      </c>
      <c r="N5" s="28">
        <v>10.806407778600626</v>
      </c>
      <c r="O5" s="25">
        <v>9.7585874682014115E-2</v>
      </c>
      <c r="P5" s="96">
        <v>269294</v>
      </c>
      <c r="Q5" s="26">
        <v>8.2701058953379883E-2</v>
      </c>
      <c r="R5" s="28">
        <v>6.5627867021731818</v>
      </c>
      <c r="S5" s="25">
        <v>2.3436658256667152E-2</v>
      </c>
    </row>
    <row r="6" spans="2:19">
      <c r="B6" s="23" t="s">
        <v>4</v>
      </c>
      <c r="C6" s="92">
        <v>2537548</v>
      </c>
      <c r="D6" s="25">
        <v>4.3530037233216953E-2</v>
      </c>
      <c r="E6" s="93">
        <v>1135307</v>
      </c>
      <c r="F6" s="26">
        <v>1.9475476318529479E-2</v>
      </c>
      <c r="G6" s="25">
        <v>2.4256678301168701E-2</v>
      </c>
      <c r="H6" s="93">
        <v>1402241</v>
      </c>
      <c r="I6" s="27">
        <v>2.4054560914687474E-2</v>
      </c>
      <c r="J6" s="26">
        <v>0.12203704171087065</v>
      </c>
      <c r="K6" s="28">
        <v>5.0310698025372602</v>
      </c>
      <c r="L6" s="96">
        <v>979616</v>
      </c>
      <c r="M6" s="26">
        <v>0.11897125790740311</v>
      </c>
      <c r="N6" s="28">
        <v>4.9046805349960465</v>
      </c>
      <c r="O6" s="25">
        <v>8.5255985706191917E-2</v>
      </c>
      <c r="P6" s="96">
        <v>422625</v>
      </c>
      <c r="Q6" s="26">
        <v>0.12978950529968056</v>
      </c>
      <c r="R6" s="28">
        <v>5.3506710064843137</v>
      </c>
      <c r="S6" s="25">
        <v>3.6781056004678736E-2</v>
      </c>
    </row>
    <row r="7" spans="2:19">
      <c r="B7" s="23" t="s">
        <v>5</v>
      </c>
      <c r="C7" s="92">
        <v>4793211</v>
      </c>
      <c r="D7" s="25">
        <v>8.2224514884709596E-2</v>
      </c>
      <c r="E7" s="93">
        <v>2868309</v>
      </c>
      <c r="F7" s="26">
        <v>4.9204033802068489E-2</v>
      </c>
      <c r="G7" s="25">
        <v>6.1283554740124827E-2</v>
      </c>
      <c r="H7" s="93">
        <v>1924902</v>
      </c>
      <c r="I7" s="27">
        <v>3.3020481082641107E-2</v>
      </c>
      <c r="J7" s="26">
        <v>0.16752423132923538</v>
      </c>
      <c r="K7" s="28">
        <v>2.7335919406050784</v>
      </c>
      <c r="L7" s="96">
        <v>1256637</v>
      </c>
      <c r="M7" s="26">
        <v>0.1526145802263186</v>
      </c>
      <c r="N7" s="28">
        <v>2.4903023473995001</v>
      </c>
      <c r="O7" s="25">
        <v>0.10936512481408216</v>
      </c>
      <c r="P7" s="96">
        <v>668265</v>
      </c>
      <c r="Q7" s="26">
        <v>0.20522634429835201</v>
      </c>
      <c r="R7" s="28">
        <v>3.3487996113903948</v>
      </c>
      <c r="S7" s="25">
        <v>5.8159106515153228E-2</v>
      </c>
    </row>
    <row r="8" spans="2:19">
      <c r="B8" s="23" t="s">
        <v>6</v>
      </c>
      <c r="C8" s="92">
        <v>27772180</v>
      </c>
      <c r="D8" s="25">
        <v>0.4764142508624874</v>
      </c>
      <c r="E8" s="93">
        <v>24455669</v>
      </c>
      <c r="F8" s="26">
        <v>0.41952159412678286</v>
      </c>
      <c r="G8" s="25">
        <v>0.52251355410727152</v>
      </c>
      <c r="H8" s="93">
        <v>3316511</v>
      </c>
      <c r="I8" s="27">
        <v>5.6892656735704546E-2</v>
      </c>
      <c r="J8" s="26">
        <v>0.28863597002338498</v>
      </c>
      <c r="K8" s="28">
        <v>0.55239901004391612</v>
      </c>
      <c r="L8" s="96">
        <v>2246521</v>
      </c>
      <c r="M8" s="26">
        <v>0.27283285418510633</v>
      </c>
      <c r="N8" s="28">
        <v>0.52215459683385368</v>
      </c>
      <c r="O8" s="25">
        <v>0.19551473461505323</v>
      </c>
      <c r="P8" s="96">
        <v>1069990</v>
      </c>
      <c r="Q8" s="26">
        <v>0.32859739195647486</v>
      </c>
      <c r="R8" s="28">
        <v>0.62887821640893571</v>
      </c>
      <c r="S8" s="25">
        <v>9.3121235408331726E-2</v>
      </c>
    </row>
    <row r="9" spans="2:19">
      <c r="B9" s="23" t="s">
        <v>7</v>
      </c>
      <c r="C9" s="92">
        <v>14285621</v>
      </c>
      <c r="D9" s="25">
        <v>0.24506082802359838</v>
      </c>
      <c r="E9" s="93">
        <v>12175922</v>
      </c>
      <c r="F9" s="26">
        <v>0.20887027083182089</v>
      </c>
      <c r="G9" s="25">
        <v>0.26014762788754286</v>
      </c>
      <c r="H9" s="93">
        <v>2109699</v>
      </c>
      <c r="I9" s="27">
        <v>3.6190557191777488E-2</v>
      </c>
      <c r="J9" s="26">
        <v>0.18360711522511616</v>
      </c>
      <c r="K9" s="28">
        <v>0.70578047055837934</v>
      </c>
      <c r="L9" s="96">
        <v>1515442</v>
      </c>
      <c r="M9" s="26">
        <v>0.18404562708827824</v>
      </c>
      <c r="N9" s="28">
        <v>0.70746609754918788</v>
      </c>
      <c r="O9" s="25">
        <v>0.13188892534479113</v>
      </c>
      <c r="P9" s="96">
        <v>594257</v>
      </c>
      <c r="Q9" s="26">
        <v>0.18249824797603612</v>
      </c>
      <c r="R9" s="28">
        <v>0.70151801674288883</v>
      </c>
      <c r="S9" s="25">
        <v>5.171818988032504E-2</v>
      </c>
    </row>
    <row r="10" spans="2:19">
      <c r="B10" s="23" t="s">
        <v>8</v>
      </c>
      <c r="C10" s="92">
        <v>6908350</v>
      </c>
      <c r="D10" s="25">
        <v>0.11850839184917658</v>
      </c>
      <c r="E10" s="93">
        <v>5575087</v>
      </c>
      <c r="F10" s="26">
        <v>9.5637105066948017E-2</v>
      </c>
      <c r="G10" s="25">
        <v>0.11911587954626168</v>
      </c>
      <c r="H10" s="93">
        <v>1333263</v>
      </c>
      <c r="I10" s="27">
        <v>2.2871286782228568E-2</v>
      </c>
      <c r="J10" s="26">
        <v>0.11603388600287722</v>
      </c>
      <c r="K10" s="28">
        <v>0.97412609002994011</v>
      </c>
      <c r="L10" s="96">
        <v>1101842</v>
      </c>
      <c r="M10" s="26">
        <v>0.13381521816222772</v>
      </c>
      <c r="N10" s="28">
        <v>1.1234036861580421</v>
      </c>
      <c r="O10" s="25">
        <v>9.5893315138260216E-2</v>
      </c>
      <c r="P10" s="96">
        <v>231421</v>
      </c>
      <c r="Q10" s="26">
        <v>7.1070138079757164E-2</v>
      </c>
      <c r="R10" s="28">
        <v>0.59664704949901548</v>
      </c>
      <c r="S10" s="25">
        <v>2.0140570864616993E-2</v>
      </c>
    </row>
    <row r="11" spans="2:19" s="36" customFormat="1">
      <c r="B11" s="30" t="s">
        <v>0</v>
      </c>
      <c r="C11" s="35">
        <v>58294184</v>
      </c>
      <c r="D11" s="84">
        <v>1</v>
      </c>
      <c r="E11" s="31">
        <v>46803894</v>
      </c>
      <c r="F11" s="38">
        <v>0.80289131416609238</v>
      </c>
      <c r="G11" s="84">
        <v>1</v>
      </c>
      <c r="H11" s="31">
        <v>11490290</v>
      </c>
      <c r="I11" s="38">
        <v>0.19710868583390756</v>
      </c>
      <c r="J11" s="38">
        <v>1</v>
      </c>
      <c r="K11" s="34">
        <v>1</v>
      </c>
      <c r="L11" s="31">
        <v>8234056</v>
      </c>
      <c r="M11" s="38">
        <v>0.99999999999999989</v>
      </c>
      <c r="N11" s="34">
        <v>0.99999999999999989</v>
      </c>
      <c r="O11" s="84">
        <v>0.71660993760818914</v>
      </c>
      <c r="P11" s="31">
        <v>3256234</v>
      </c>
      <c r="Q11" s="38">
        <v>0.99999999999999989</v>
      </c>
      <c r="R11" s="34">
        <v>0.99999999999999989</v>
      </c>
      <c r="S11" s="84">
        <v>0.28339006239181086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9328033</v>
      </c>
      <c r="D13" s="25">
        <v>0.16001652926473764</v>
      </c>
      <c r="E13" s="93">
        <v>4597216</v>
      </c>
      <c r="F13" s="26">
        <v>7.8862344140540677E-2</v>
      </c>
      <c r="G13" s="25">
        <v>9.822293845892395E-2</v>
      </c>
      <c r="H13" s="93">
        <v>4730817</v>
      </c>
      <c r="I13" s="27">
        <v>8.1154185124196948E-2</v>
      </c>
      <c r="J13" s="26">
        <v>0.41172302874862166</v>
      </c>
      <c r="K13" s="28">
        <v>4.1917197266583601</v>
      </c>
      <c r="L13" s="96">
        <v>3370251</v>
      </c>
      <c r="M13" s="26">
        <v>0.40930630056438772</v>
      </c>
      <c r="N13" s="28">
        <v>4.1671152073663151</v>
      </c>
      <c r="O13" s="25">
        <v>0.2933129625100846</v>
      </c>
      <c r="P13" s="96">
        <v>1360566</v>
      </c>
      <c r="Q13" s="26">
        <v>0.41783422198773185</v>
      </c>
      <c r="R13" s="28">
        <v>4.253937303682549</v>
      </c>
      <c r="S13" s="25">
        <v>0.11841006623853706</v>
      </c>
    </row>
    <row r="14" spans="2:19">
      <c r="B14" s="23" t="s">
        <v>11</v>
      </c>
      <c r="C14" s="92">
        <v>48966151</v>
      </c>
      <c r="D14" s="25">
        <v>0.83998347073526236</v>
      </c>
      <c r="E14" s="93">
        <v>42206678</v>
      </c>
      <c r="F14" s="26">
        <v>0.72402897002555178</v>
      </c>
      <c r="G14" s="25">
        <v>0.90177706154107606</v>
      </c>
      <c r="H14" s="93">
        <v>6759473</v>
      </c>
      <c r="I14" s="27">
        <v>0.1159545007097106</v>
      </c>
      <c r="J14" s="26">
        <v>0.58827697125137834</v>
      </c>
      <c r="K14" s="28">
        <v>0.65235299980468875</v>
      </c>
      <c r="L14" s="96">
        <v>4863805</v>
      </c>
      <c r="M14" s="26">
        <v>0.59069369943561234</v>
      </c>
      <c r="N14" s="28">
        <v>0.65503296172355141</v>
      </c>
      <c r="O14" s="25">
        <v>0.4232969750981046</v>
      </c>
      <c r="P14" s="96">
        <v>1895668</v>
      </c>
      <c r="Q14" s="26">
        <v>0.58216577801226821</v>
      </c>
      <c r="R14" s="28">
        <v>0.64557616603973744</v>
      </c>
      <c r="S14" s="25">
        <v>0.16497999615327377</v>
      </c>
    </row>
    <row r="15" spans="2:19" s="36" customFormat="1">
      <c r="B15" s="30" t="s">
        <v>0</v>
      </c>
      <c r="C15" s="35">
        <v>58294184</v>
      </c>
      <c r="D15" s="84">
        <v>1</v>
      </c>
      <c r="E15" s="31">
        <v>46803894</v>
      </c>
      <c r="F15" s="38">
        <v>0.8028913141660925</v>
      </c>
      <c r="G15" s="84">
        <v>1</v>
      </c>
      <c r="H15" s="31">
        <v>11490290</v>
      </c>
      <c r="I15" s="38">
        <v>0.19710868583390756</v>
      </c>
      <c r="J15" s="38">
        <v>1</v>
      </c>
      <c r="K15" s="34">
        <v>1</v>
      </c>
      <c r="L15" s="31">
        <v>8234056</v>
      </c>
      <c r="M15" s="38">
        <v>1</v>
      </c>
      <c r="N15" s="34">
        <v>1</v>
      </c>
      <c r="O15" s="84">
        <v>0.71660993760818914</v>
      </c>
      <c r="P15" s="31">
        <v>3256234</v>
      </c>
      <c r="Q15" s="38">
        <v>1</v>
      </c>
      <c r="R15" s="34">
        <v>1</v>
      </c>
      <c r="S15" s="84">
        <v>0.28339006239181086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701468</v>
      </c>
      <c r="D17" s="25">
        <v>1.203324160091168E-2</v>
      </c>
      <c r="E17" s="93">
        <v>609700</v>
      </c>
      <c r="F17" s="26">
        <v>1.0459019376615685E-2</v>
      </c>
      <c r="G17" s="25">
        <v>1.3026693890042568E-2</v>
      </c>
      <c r="H17" s="93">
        <v>91768</v>
      </c>
      <c r="I17" s="27">
        <v>1.5742222242959949E-3</v>
      </c>
      <c r="J17" s="26">
        <v>7.986569529576713E-3</v>
      </c>
      <c r="K17" s="28">
        <v>0.61309259256345472</v>
      </c>
      <c r="L17" s="96">
        <v>76949</v>
      </c>
      <c r="M17" s="26">
        <v>9.3452121287491852E-3</v>
      </c>
      <c r="N17" s="28">
        <v>0.71738940115055139</v>
      </c>
      <c r="O17" s="25">
        <v>6.6968718805182461E-3</v>
      </c>
      <c r="P17" s="96">
        <v>14819</v>
      </c>
      <c r="Q17" s="26">
        <v>4.5509628607772043E-3</v>
      </c>
      <c r="R17" s="28">
        <v>0.34935670548425951</v>
      </c>
      <c r="S17" s="25">
        <v>1.2896976490584658E-3</v>
      </c>
    </row>
    <row r="18" spans="2:19">
      <c r="B18" s="95" t="s">
        <v>99</v>
      </c>
      <c r="C18" s="92">
        <v>43737673</v>
      </c>
      <c r="D18" s="25">
        <v>0.75029222469260404</v>
      </c>
      <c r="E18" s="93">
        <v>37495231</v>
      </c>
      <c r="F18" s="26">
        <v>0.6432070650478614</v>
      </c>
      <c r="G18" s="25">
        <v>0.80111349282177247</v>
      </c>
      <c r="H18" s="93">
        <v>6242442</v>
      </c>
      <c r="I18" s="27">
        <v>0.10708515964474261</v>
      </c>
      <c r="J18" s="26">
        <v>0.54327976056304927</v>
      </c>
      <c r="K18" s="28">
        <v>0.6781557986864607</v>
      </c>
      <c r="L18" s="96">
        <v>4301229</v>
      </c>
      <c r="M18" s="26">
        <v>0.52237062754977615</v>
      </c>
      <c r="N18" s="28">
        <v>0.65205571024627651</v>
      </c>
      <c r="O18" s="25">
        <v>0.37433598281679575</v>
      </c>
      <c r="P18" s="96">
        <v>1941213</v>
      </c>
      <c r="Q18" s="26">
        <v>0.5961527949158445</v>
      </c>
      <c r="R18" s="28">
        <v>0.74415522926222066</v>
      </c>
      <c r="S18" s="25">
        <v>0.16894377774625358</v>
      </c>
    </row>
    <row r="19" spans="2:19">
      <c r="B19" s="95" t="s">
        <v>100</v>
      </c>
      <c r="C19" s="92">
        <v>6049821</v>
      </c>
      <c r="D19" s="25">
        <v>0.10378086774488515</v>
      </c>
      <c r="E19" s="93">
        <v>3720454</v>
      </c>
      <c r="F19" s="26">
        <v>6.3822044408409592E-2</v>
      </c>
      <c r="G19" s="25">
        <v>7.9490266344078117E-2</v>
      </c>
      <c r="H19" s="93">
        <v>2329367</v>
      </c>
      <c r="I19" s="27">
        <v>3.9958823336475553E-2</v>
      </c>
      <c r="J19" s="26">
        <v>0.2027248224370316</v>
      </c>
      <c r="K19" s="28">
        <v>2.5503100160656871</v>
      </c>
      <c r="L19" s="96">
        <v>1594306</v>
      </c>
      <c r="M19" s="26">
        <v>0.19362340989665361</v>
      </c>
      <c r="N19" s="28">
        <v>2.4358128208873238</v>
      </c>
      <c r="O19" s="25">
        <v>0.13875245968552577</v>
      </c>
      <c r="P19" s="96">
        <v>735061</v>
      </c>
      <c r="Q19" s="26">
        <v>0.22573961207947585</v>
      </c>
      <c r="R19" s="28">
        <v>2.8398396742357002</v>
      </c>
      <c r="S19" s="25">
        <v>6.3972362751505835E-2</v>
      </c>
    </row>
    <row r="20" spans="2:19">
      <c r="B20" s="95" t="s">
        <v>101</v>
      </c>
      <c r="C20" s="92">
        <v>482491</v>
      </c>
      <c r="D20" s="25">
        <v>8.2768291258695729E-3</v>
      </c>
      <c r="E20" s="93">
        <v>395314</v>
      </c>
      <c r="F20" s="26">
        <v>6.7813626141503243E-3</v>
      </c>
      <c r="G20" s="25">
        <v>8.4461775765922384E-3</v>
      </c>
      <c r="H20" s="93">
        <v>87177</v>
      </c>
      <c r="I20" s="27">
        <v>1.4954665117192481E-3</v>
      </c>
      <c r="J20" s="26">
        <v>7.5870147750840061E-3</v>
      </c>
      <c r="K20" s="28">
        <v>0.89827791403660295</v>
      </c>
      <c r="L20" s="96">
        <v>69477</v>
      </c>
      <c r="M20" s="26">
        <v>8.4377614143017737E-3</v>
      </c>
      <c r="N20" s="28">
        <v>0.99900355371241667</v>
      </c>
      <c r="O20" s="25">
        <v>6.04658368065558E-3</v>
      </c>
      <c r="P20" s="96">
        <v>17700</v>
      </c>
      <c r="Q20" s="26">
        <v>5.4357272849555657E-3</v>
      </c>
      <c r="R20" s="28">
        <v>0.64357246051991102</v>
      </c>
      <c r="S20" s="25">
        <v>1.5404310944284261E-3</v>
      </c>
    </row>
    <row r="21" spans="2:19">
      <c r="B21" s="95" t="s">
        <v>102</v>
      </c>
      <c r="C21" s="92">
        <v>1816110</v>
      </c>
      <c r="D21" s="25">
        <v>3.1154222863810907E-2</v>
      </c>
      <c r="E21" s="93">
        <v>1114829</v>
      </c>
      <c r="F21" s="26">
        <v>1.9124189130085432E-2</v>
      </c>
      <c r="G21" s="25">
        <v>2.3819150603152806E-2</v>
      </c>
      <c r="H21" s="93">
        <v>701281</v>
      </c>
      <c r="I21" s="27">
        <v>1.2030033733725477E-2</v>
      </c>
      <c r="J21" s="26">
        <v>6.1032489171291587E-2</v>
      </c>
      <c r="K21" s="28">
        <v>2.5623285308592432</v>
      </c>
      <c r="L21" s="96">
        <v>632188</v>
      </c>
      <c r="M21" s="26">
        <v>7.677722862220028E-2</v>
      </c>
      <c r="N21" s="28">
        <v>3.2233403239844209</v>
      </c>
      <c r="O21" s="25">
        <v>5.5019325012684625E-2</v>
      </c>
      <c r="P21" s="96">
        <v>69093</v>
      </c>
      <c r="Q21" s="26">
        <v>2.121868391522231E-2</v>
      </c>
      <c r="R21" s="28">
        <v>0.89082454151046475</v>
      </c>
      <c r="S21" s="25">
        <v>6.0131641586069632E-3</v>
      </c>
    </row>
    <row r="22" spans="2:19">
      <c r="B22" s="95" t="s">
        <v>103</v>
      </c>
      <c r="C22" s="92">
        <v>5241390</v>
      </c>
      <c r="D22" s="25">
        <v>8.9912743267836118E-2</v>
      </c>
      <c r="E22" s="93">
        <v>3305402</v>
      </c>
      <c r="F22" s="26">
        <v>5.6702088839600193E-2</v>
      </c>
      <c r="G22" s="25">
        <v>7.0622371719754773E-2</v>
      </c>
      <c r="H22" s="93">
        <v>1935988</v>
      </c>
      <c r="I22" s="27">
        <v>3.3210654428235925E-2</v>
      </c>
      <c r="J22" s="26">
        <v>0.16848904596837852</v>
      </c>
      <c r="K22" s="28">
        <v>2.3857743922418861</v>
      </c>
      <c r="L22" s="96">
        <v>1479560</v>
      </c>
      <c r="M22" s="26">
        <v>0.17968787193091715</v>
      </c>
      <c r="N22" s="28">
        <v>2.5443477407408301</v>
      </c>
      <c r="O22" s="25">
        <v>0.12876611469336283</v>
      </c>
      <c r="P22" s="96">
        <v>456428</v>
      </c>
      <c r="Q22" s="26">
        <v>0.14017051600099992</v>
      </c>
      <c r="R22" s="28">
        <v>1.9847891339195971</v>
      </c>
      <c r="S22" s="25">
        <v>3.9722931275015687E-2</v>
      </c>
    </row>
    <row r="23" spans="2:19">
      <c r="B23" s="95" t="s">
        <v>104</v>
      </c>
      <c r="C23" s="92">
        <v>265231</v>
      </c>
      <c r="D23" s="25">
        <v>4.5498707040825892E-3</v>
      </c>
      <c r="E23" s="93">
        <v>162964</v>
      </c>
      <c r="F23" s="26">
        <v>2.7955447493698514E-3</v>
      </c>
      <c r="G23" s="25">
        <v>3.4818470446070149E-3</v>
      </c>
      <c r="H23" s="93">
        <v>102267</v>
      </c>
      <c r="I23" s="27">
        <v>1.7543259547127376E-3</v>
      </c>
      <c r="J23" s="26">
        <v>8.9002975555882401E-3</v>
      </c>
      <c r="K23" s="28">
        <v>2.5562000402555847</v>
      </c>
      <c r="L23" s="96">
        <v>80347</v>
      </c>
      <c r="M23" s="26">
        <v>9.7578884574017963E-3</v>
      </c>
      <c r="N23" s="28">
        <v>2.8025034794436636</v>
      </c>
      <c r="O23" s="25">
        <v>6.9925998386463697E-3</v>
      </c>
      <c r="P23" s="96">
        <v>21920</v>
      </c>
      <c r="Q23" s="26">
        <v>6.7317029427246319E-3</v>
      </c>
      <c r="R23" s="28">
        <v>1.9333712413218365</v>
      </c>
      <c r="S23" s="25">
        <v>1.9076977169418701E-3</v>
      </c>
    </row>
    <row r="24" spans="2:19" s="36" customFormat="1">
      <c r="B24" s="30" t="s">
        <v>0</v>
      </c>
      <c r="C24" s="35">
        <v>58294184</v>
      </c>
      <c r="D24" s="84">
        <v>1</v>
      </c>
      <c r="E24" s="31">
        <v>46803894</v>
      </c>
      <c r="F24" s="38">
        <v>0.80289131416609227</v>
      </c>
      <c r="G24" s="84">
        <v>0.99999999999999978</v>
      </c>
      <c r="H24" s="31">
        <v>11490290</v>
      </c>
      <c r="I24" s="38">
        <v>0.19710868583390753</v>
      </c>
      <c r="J24" s="38">
        <v>0.99999999999999989</v>
      </c>
      <c r="K24" s="34">
        <v>1.0000000000000002</v>
      </c>
      <c r="L24" s="31">
        <v>8234056</v>
      </c>
      <c r="M24" s="38">
        <v>0.99999999999999989</v>
      </c>
      <c r="N24" s="34">
        <v>1.0000000000000002</v>
      </c>
      <c r="O24" s="84">
        <v>0.71660993760818925</v>
      </c>
      <c r="P24" s="31">
        <v>3256234</v>
      </c>
      <c r="Q24" s="38">
        <v>1</v>
      </c>
      <c r="R24" s="34">
        <v>0.99999999999999978</v>
      </c>
      <c r="S24" s="84">
        <v>0.2833900623918108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5241390</v>
      </c>
      <c r="D26" s="25">
        <v>8.9912743267836118E-2</v>
      </c>
      <c r="E26" s="24">
        <v>3305402</v>
      </c>
      <c r="F26" s="26">
        <v>5.6702088839600193E-2</v>
      </c>
      <c r="G26" s="25">
        <v>7.0622371719754773E-2</v>
      </c>
      <c r="H26" s="24">
        <v>1935988</v>
      </c>
      <c r="I26" s="27">
        <v>3.3210654428235925E-2</v>
      </c>
      <c r="J26" s="26">
        <v>0.16848904596837852</v>
      </c>
      <c r="K26" s="28">
        <v>2.3857743922418861</v>
      </c>
      <c r="L26" s="24">
        <v>1479560</v>
      </c>
      <c r="M26" s="26">
        <v>0.17968787193091715</v>
      </c>
      <c r="N26" s="28">
        <v>2.5443477407408301</v>
      </c>
      <c r="O26" s="25">
        <v>0.12876611469336283</v>
      </c>
      <c r="P26" s="24">
        <v>456428</v>
      </c>
      <c r="Q26" s="26">
        <v>0.14017051600099992</v>
      </c>
      <c r="R26" s="28">
        <v>1.9847891339195971</v>
      </c>
      <c r="S26" s="25">
        <v>3.9722931275015687E-2</v>
      </c>
    </row>
    <row r="27" spans="2:19" ht="15" customHeight="1">
      <c r="B27" s="23" t="s">
        <v>30</v>
      </c>
      <c r="C27" s="29">
        <v>53052794</v>
      </c>
      <c r="D27" s="25">
        <v>0.91008725673216384</v>
      </c>
      <c r="E27" s="24">
        <v>43498492</v>
      </c>
      <c r="F27" s="26">
        <v>0.74618922532649223</v>
      </c>
      <c r="G27" s="25">
        <v>0.92937762828024528</v>
      </c>
      <c r="H27" s="24">
        <v>9554302</v>
      </c>
      <c r="I27" s="27">
        <v>0.16389803140567161</v>
      </c>
      <c r="J27" s="26">
        <v>0.83151095403162145</v>
      </c>
      <c r="K27" s="28">
        <v>0.89469654608566385</v>
      </c>
      <c r="L27" s="24">
        <v>6754496</v>
      </c>
      <c r="M27" s="26">
        <v>0.82031212806908282</v>
      </c>
      <c r="N27" s="28">
        <v>0.88264673380078962</v>
      </c>
      <c r="O27" s="25">
        <v>0.5878438229148264</v>
      </c>
      <c r="P27" s="24">
        <v>2799806</v>
      </c>
      <c r="Q27" s="26">
        <v>0.85982948399900005</v>
      </c>
      <c r="R27" s="28">
        <v>0.92516696963112866</v>
      </c>
      <c r="S27" s="25">
        <v>0.24366713111679514</v>
      </c>
    </row>
    <row r="28" spans="2:19" s="36" customFormat="1">
      <c r="B28" s="30" t="s">
        <v>0</v>
      </c>
      <c r="C28" s="35">
        <v>58294184</v>
      </c>
      <c r="D28" s="84">
        <v>1</v>
      </c>
      <c r="E28" s="31">
        <v>46803894</v>
      </c>
      <c r="F28" s="33">
        <v>0.8028913141660925</v>
      </c>
      <c r="G28" s="84">
        <v>1</v>
      </c>
      <c r="H28" s="31">
        <v>11490290</v>
      </c>
      <c r="I28" s="38">
        <v>0.19710868583390753</v>
      </c>
      <c r="J28" s="38">
        <v>1</v>
      </c>
      <c r="K28" s="34">
        <v>1</v>
      </c>
      <c r="L28" s="31">
        <v>8234056</v>
      </c>
      <c r="M28" s="38">
        <v>1</v>
      </c>
      <c r="N28" s="34">
        <v>1</v>
      </c>
      <c r="O28" s="84">
        <v>0.71660993760818925</v>
      </c>
      <c r="P28" s="31">
        <v>3256234</v>
      </c>
      <c r="Q28" s="38">
        <v>1</v>
      </c>
      <c r="R28" s="34">
        <v>1</v>
      </c>
      <c r="S28" s="84">
        <v>0.2833900623918108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26595919</v>
      </c>
      <c r="D30" s="25">
        <v>0.4562362344758098</v>
      </c>
      <c r="E30" s="93">
        <v>22009146</v>
      </c>
      <c r="F30" s="26">
        <v>0.37755303342096702</v>
      </c>
      <c r="G30" s="25">
        <v>0.47024177090906155</v>
      </c>
      <c r="H30" s="93">
        <v>4586773</v>
      </c>
      <c r="I30" s="27">
        <v>7.8683201054842791E-2</v>
      </c>
      <c r="J30" s="26">
        <v>0.39918687866015568</v>
      </c>
      <c r="K30" s="28">
        <v>0.84889710645750582</v>
      </c>
      <c r="L30" s="96">
        <v>3258112</v>
      </c>
      <c r="M30" s="26">
        <v>0.39568737448470109</v>
      </c>
      <c r="N30" s="28">
        <v>0.84145518106519235</v>
      </c>
      <c r="O30" s="25">
        <v>0.28355350474182983</v>
      </c>
      <c r="P30" s="96">
        <v>1328661</v>
      </c>
      <c r="Q30" s="26">
        <v>0.40803609322917211</v>
      </c>
      <c r="R30" s="28">
        <v>0.86771554224195202</v>
      </c>
      <c r="S30" s="25">
        <v>0.11563337391832582</v>
      </c>
    </row>
    <row r="31" spans="2:19">
      <c r="B31" s="23" t="s">
        <v>32</v>
      </c>
      <c r="C31" s="92">
        <v>31698265</v>
      </c>
      <c r="D31" s="25">
        <v>0.54376376552419015</v>
      </c>
      <c r="E31" s="93">
        <v>24794748</v>
      </c>
      <c r="F31" s="26">
        <v>0.42533828074512547</v>
      </c>
      <c r="G31" s="25">
        <v>0.5297582290909385</v>
      </c>
      <c r="H31" s="93">
        <v>6903517</v>
      </c>
      <c r="I31" s="27">
        <v>0.11842548477906475</v>
      </c>
      <c r="J31" s="26">
        <v>0.60081312133984432</v>
      </c>
      <c r="K31" s="28">
        <v>1.1341270193590678</v>
      </c>
      <c r="L31" s="96">
        <v>4975944</v>
      </c>
      <c r="M31" s="26">
        <v>0.60431262551529885</v>
      </c>
      <c r="N31" s="28">
        <v>1.1407328708273115</v>
      </c>
      <c r="O31" s="25">
        <v>0.43305643286635931</v>
      </c>
      <c r="P31" s="96">
        <v>1927573</v>
      </c>
      <c r="Q31" s="26">
        <v>0.59196390677082789</v>
      </c>
      <c r="R31" s="28">
        <v>1.1174227680929731</v>
      </c>
      <c r="S31" s="25">
        <v>0.16775668847348502</v>
      </c>
    </row>
    <row r="32" spans="2:19" s="36" customFormat="1">
      <c r="B32" s="30" t="s">
        <v>0</v>
      </c>
      <c r="C32" s="35">
        <v>58294184</v>
      </c>
      <c r="D32" s="84">
        <v>1</v>
      </c>
      <c r="E32" s="31">
        <v>46803894</v>
      </c>
      <c r="F32" s="33">
        <v>0.8028913141660925</v>
      </c>
      <c r="G32" s="84">
        <v>1</v>
      </c>
      <c r="H32" s="31">
        <v>11490290</v>
      </c>
      <c r="I32" s="38">
        <v>0.19710868583390756</v>
      </c>
      <c r="J32" s="38">
        <v>1</v>
      </c>
      <c r="K32" s="34">
        <v>1</v>
      </c>
      <c r="L32" s="31">
        <v>8234056</v>
      </c>
      <c r="M32" s="38">
        <v>1</v>
      </c>
      <c r="N32" s="34">
        <v>1</v>
      </c>
      <c r="O32" s="84">
        <v>0.71660993760818914</v>
      </c>
      <c r="P32" s="31">
        <v>3256234</v>
      </c>
      <c r="Q32" s="38">
        <v>1</v>
      </c>
      <c r="R32" s="34">
        <v>1</v>
      </c>
      <c r="S32" s="84">
        <v>0.28339006239181086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1539148</v>
      </c>
      <c r="D34" s="25">
        <v>2.6403114245496601E-2</v>
      </c>
      <c r="E34" s="93">
        <v>0</v>
      </c>
      <c r="F34" s="26">
        <v>0</v>
      </c>
      <c r="G34" s="25">
        <v>0</v>
      </c>
      <c r="H34" s="93">
        <v>1539148</v>
      </c>
      <c r="I34" s="27">
        <v>2.6403114245496601E-2</v>
      </c>
      <c r="J34" s="40">
        <v>0.1339520586512612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1539148</v>
      </c>
      <c r="Q34" s="26">
        <v>0.47267733215733265</v>
      </c>
      <c r="R34" s="28" t="s">
        <v>51</v>
      </c>
      <c r="S34" s="25">
        <v>0.1339520586512612</v>
      </c>
    </row>
    <row r="35" spans="2:19">
      <c r="B35" s="23" t="s">
        <v>37</v>
      </c>
      <c r="C35" s="92">
        <v>5731583</v>
      </c>
      <c r="D35" s="25">
        <v>9.8321695351289248E-2</v>
      </c>
      <c r="E35" s="93">
        <v>0</v>
      </c>
      <c r="F35" s="26">
        <v>0</v>
      </c>
      <c r="G35" s="25">
        <v>0</v>
      </c>
      <c r="H35" s="93">
        <v>5731583</v>
      </c>
      <c r="I35" s="27">
        <v>9.8321695351289248E-2</v>
      </c>
      <c r="J35" s="40">
        <v>0.49881969906764756</v>
      </c>
      <c r="K35" s="28" t="s">
        <v>51</v>
      </c>
      <c r="L35" s="97">
        <v>5731583</v>
      </c>
      <c r="M35" s="26">
        <v>0.69608258675918644</v>
      </c>
      <c r="N35" s="28" t="s">
        <v>51</v>
      </c>
      <c r="O35" s="25">
        <v>0.49881969906764756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1061949</v>
      </c>
      <c r="D36" s="25">
        <v>1.8217066045559536E-2</v>
      </c>
      <c r="E36" s="93">
        <v>0</v>
      </c>
      <c r="F36" s="26">
        <v>0</v>
      </c>
      <c r="G36" s="25">
        <v>0</v>
      </c>
      <c r="H36" s="93">
        <v>1061949</v>
      </c>
      <c r="I36" s="27">
        <v>1.8217066045559536E-2</v>
      </c>
      <c r="J36" s="40">
        <v>9.2421427135433484E-2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1061949</v>
      </c>
      <c r="Q36" s="26">
        <v>0.32612797483227557</v>
      </c>
      <c r="R36" s="28" t="s">
        <v>51</v>
      </c>
      <c r="S36" s="25">
        <v>9.2421427135433484E-2</v>
      </c>
    </row>
    <row r="37" spans="2:19">
      <c r="B37" s="23" t="s">
        <v>39</v>
      </c>
      <c r="C37" s="92">
        <v>300887</v>
      </c>
      <c r="D37" s="25">
        <v>5.1615269200783395E-3</v>
      </c>
      <c r="E37" s="93">
        <v>0</v>
      </c>
      <c r="F37" s="26">
        <v>0</v>
      </c>
      <c r="G37" s="25">
        <v>0</v>
      </c>
      <c r="H37" s="93">
        <v>300887</v>
      </c>
      <c r="I37" s="27">
        <v>5.1615269200783395E-3</v>
      </c>
      <c r="J37" s="40">
        <v>2.618619721521389E-2</v>
      </c>
      <c r="K37" s="28" t="s">
        <v>51</v>
      </c>
      <c r="L37" s="97">
        <v>300887</v>
      </c>
      <c r="M37" s="26">
        <v>3.6541772365891123E-2</v>
      </c>
      <c r="N37" s="28" t="s">
        <v>51</v>
      </c>
      <c r="O37" s="25">
        <v>2.618619721521389E-2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174</v>
      </c>
      <c r="D38" s="25">
        <v>2.9848603764656867E-6</v>
      </c>
      <c r="E38" s="93">
        <v>0</v>
      </c>
      <c r="F38" s="26">
        <v>0</v>
      </c>
      <c r="G38" s="25">
        <v>0</v>
      </c>
      <c r="H38" s="93">
        <v>174</v>
      </c>
      <c r="I38" s="27">
        <v>2.9848603764656867E-6</v>
      </c>
      <c r="J38" s="40">
        <v>1.5143220928279444E-5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174</v>
      </c>
      <c r="Q38" s="26">
        <v>5.3435963140241151E-5</v>
      </c>
      <c r="R38" s="28" t="s">
        <v>51</v>
      </c>
      <c r="S38" s="25">
        <v>1.5143220928279444E-5</v>
      </c>
    </row>
    <row r="39" spans="2:19" ht="15" customHeight="1">
      <c r="B39" s="23" t="s">
        <v>41</v>
      </c>
      <c r="C39" s="92">
        <v>654963</v>
      </c>
      <c r="D39" s="25">
        <v>1.1235477625006296E-2</v>
      </c>
      <c r="E39" s="93">
        <v>0</v>
      </c>
      <c r="F39" s="26">
        <v>0</v>
      </c>
      <c r="G39" s="25">
        <v>0</v>
      </c>
      <c r="H39" s="93">
        <v>654963</v>
      </c>
      <c r="I39" s="27">
        <v>1.1235477625006296E-2</v>
      </c>
      <c r="J39" s="40">
        <v>5.7001433384187866E-2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654963</v>
      </c>
      <c r="Q39" s="26">
        <v>0.20114125704725153</v>
      </c>
      <c r="R39" s="28" t="s">
        <v>51</v>
      </c>
      <c r="S39" s="25">
        <v>5.7001433384187866E-2</v>
      </c>
    </row>
    <row r="40" spans="2:19" ht="45">
      <c r="B40" s="23" t="s">
        <v>42</v>
      </c>
      <c r="C40" s="92">
        <v>2201586</v>
      </c>
      <c r="D40" s="25">
        <v>3.7766820786101066E-2</v>
      </c>
      <c r="E40" s="93">
        <v>0</v>
      </c>
      <c r="F40" s="26">
        <v>0</v>
      </c>
      <c r="G40" s="25"/>
      <c r="H40" s="93">
        <v>2201586</v>
      </c>
      <c r="I40" s="27"/>
      <c r="J40" s="40"/>
      <c r="K40" s="28" t="s">
        <v>51</v>
      </c>
      <c r="L40" s="97">
        <v>2201586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21102</v>
      </c>
      <c r="D41" s="25">
        <v>3.6199151531137309E-4</v>
      </c>
      <c r="E41" s="93">
        <v>21102</v>
      </c>
      <c r="F41" s="26">
        <v>3.6199151531137309E-4</v>
      </c>
      <c r="G41" s="25">
        <v>4.5085992203982E-4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46782792</v>
      </c>
      <c r="D42" s="25">
        <v>0.80252932265078103</v>
      </c>
      <c r="E42" s="93">
        <v>46782792</v>
      </c>
      <c r="F42" s="26">
        <v>0.80252932265078103</v>
      </c>
      <c r="G42" s="25">
        <v>0.99954914007796014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58294184</v>
      </c>
      <c r="D43" s="84">
        <v>1</v>
      </c>
      <c r="E43" s="31">
        <v>46803894</v>
      </c>
      <c r="F43" s="38">
        <v>0.80289131416609238</v>
      </c>
      <c r="G43" s="84">
        <v>1</v>
      </c>
      <c r="H43" s="31">
        <v>11490290</v>
      </c>
      <c r="I43" s="38">
        <v>0.15934186504780651</v>
      </c>
      <c r="J43" s="38">
        <v>0.80839595867467218</v>
      </c>
      <c r="K43" s="34">
        <v>0.80839595867467218</v>
      </c>
      <c r="L43" s="31">
        <v>8234056</v>
      </c>
      <c r="M43" s="38">
        <v>0.73262435912507762</v>
      </c>
      <c r="N43" s="34">
        <v>0.73262435912507762</v>
      </c>
      <c r="O43" s="84">
        <v>0.52500589628286143</v>
      </c>
      <c r="P43" s="31">
        <v>3256234</v>
      </c>
      <c r="Q43" s="38">
        <v>0.99999999999999989</v>
      </c>
      <c r="R43" s="34">
        <v>1.2370175645601367</v>
      </c>
      <c r="S43" s="84">
        <v>0.28339006239181086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44131708</v>
      </c>
      <c r="D45" s="42">
        <v>0.75705164686755033</v>
      </c>
      <c r="E45" s="93">
        <v>38820525</v>
      </c>
      <c r="F45" s="43">
        <v>0.66594164865572181</v>
      </c>
      <c r="G45" s="42">
        <v>0.82942938465760985</v>
      </c>
      <c r="H45" s="93">
        <v>5311183</v>
      </c>
      <c r="I45" s="27">
        <v>9.1109998211828469E-2</v>
      </c>
      <c r="J45" s="43">
        <v>0.46223228482483908</v>
      </c>
      <c r="K45" s="44">
        <v>0.5572894973037994</v>
      </c>
      <c r="L45" s="96">
        <v>3893539</v>
      </c>
      <c r="M45" s="43">
        <v>0.47285796938956937</v>
      </c>
      <c r="N45" s="28">
        <v>0.57010033420116424</v>
      </c>
      <c r="O45" s="25">
        <v>0.33885471994179434</v>
      </c>
      <c r="P45" s="96">
        <v>1417644</v>
      </c>
      <c r="Q45" s="43">
        <v>0.43536306051714957</v>
      </c>
      <c r="R45" s="44">
        <v>0.52489466682792818</v>
      </c>
      <c r="S45" s="25">
        <v>0.12337756488304473</v>
      </c>
    </row>
    <row r="46" spans="2:19">
      <c r="B46" s="41" t="s">
        <v>47</v>
      </c>
      <c r="C46" s="92">
        <v>13819741</v>
      </c>
      <c r="D46" s="42">
        <v>0.2370689501374614</v>
      </c>
      <c r="E46" s="93">
        <v>7797514</v>
      </c>
      <c r="F46" s="26">
        <v>0.13376144007779575</v>
      </c>
      <c r="G46" s="25">
        <v>0.16659968506039263</v>
      </c>
      <c r="H46" s="93">
        <v>6022227</v>
      </c>
      <c r="I46" s="27">
        <v>0.10330751005966564</v>
      </c>
      <c r="J46" s="26">
        <v>0.52411444793821571</v>
      </c>
      <c r="K46" s="28">
        <v>3.1459510127418513</v>
      </c>
      <c r="L46" s="96">
        <v>4223950</v>
      </c>
      <c r="M46" s="26">
        <v>0.51298533796709667</v>
      </c>
      <c r="N46" s="28">
        <v>3.0791495060818317</v>
      </c>
      <c r="O46" s="25">
        <v>0.36761039103451698</v>
      </c>
      <c r="P46" s="96">
        <v>1798277</v>
      </c>
      <c r="Q46" s="26">
        <v>0.55225668671231853</v>
      </c>
      <c r="R46" s="28">
        <v>3.3148723331147036</v>
      </c>
      <c r="S46" s="25">
        <v>0.1565040569036987</v>
      </c>
    </row>
    <row r="47" spans="2:19" s="45" customFormat="1">
      <c r="B47" s="41" t="s">
        <v>48</v>
      </c>
      <c r="C47" s="92">
        <v>170217</v>
      </c>
      <c r="D47" s="42">
        <v>2.9199653948325274E-3</v>
      </c>
      <c r="E47" s="93">
        <v>97565</v>
      </c>
      <c r="F47" s="26">
        <v>1.6736661070682454E-3</v>
      </c>
      <c r="G47" s="25">
        <v>2.0845487770739758E-3</v>
      </c>
      <c r="H47" s="93">
        <v>72652</v>
      </c>
      <c r="I47" s="27">
        <v>1.246299287764282E-3</v>
      </c>
      <c r="J47" s="26">
        <v>6.3229039475940123E-3</v>
      </c>
      <c r="K47" s="28">
        <v>3.0332242723863243</v>
      </c>
      <c r="L47" s="96">
        <v>61449</v>
      </c>
      <c r="M47" s="26">
        <v>7.4627862623232099E-3</v>
      </c>
      <c r="N47" s="28">
        <v>3.5800487589446188</v>
      </c>
      <c r="O47" s="25">
        <v>5.347906797826687E-3</v>
      </c>
      <c r="P47" s="96">
        <v>11203</v>
      </c>
      <c r="Q47" s="26">
        <v>3.440477557816791E-3</v>
      </c>
      <c r="R47" s="28">
        <v>1.6504663242498434</v>
      </c>
      <c r="S47" s="25">
        <v>9.7499714976732529E-4</v>
      </c>
    </row>
    <row r="48" spans="2:19" s="45" customFormat="1" ht="30">
      <c r="B48" s="46" t="s">
        <v>49</v>
      </c>
      <c r="C48" s="92">
        <v>172518</v>
      </c>
      <c r="D48" s="42">
        <v>2.9594376001557893E-3</v>
      </c>
      <c r="E48" s="93">
        <v>88290</v>
      </c>
      <c r="F48" s="26">
        <v>1.5145593255066407E-3</v>
      </c>
      <c r="G48" s="25">
        <v>1.8863815049235005E-3</v>
      </c>
      <c r="H48" s="93">
        <v>84228</v>
      </c>
      <c r="I48" s="27">
        <v>1.4448782746491486E-3</v>
      </c>
      <c r="J48" s="26">
        <v>7.3303632893512698E-3</v>
      </c>
      <c r="K48" s="28">
        <v>3.8859389101403123</v>
      </c>
      <c r="L48" s="96">
        <v>55118</v>
      </c>
      <c r="M48" s="26">
        <v>6.6939063810107675E-3</v>
      </c>
      <c r="N48" s="28">
        <v>3.5485432631413705</v>
      </c>
      <c r="O48" s="25">
        <v>4.7969198340511859E-3</v>
      </c>
      <c r="P48" s="96">
        <v>29110</v>
      </c>
      <c r="Q48" s="26">
        <v>8.9397752127150561E-3</v>
      </c>
      <c r="R48" s="28">
        <v>4.7391130528909615</v>
      </c>
      <c r="S48" s="25">
        <v>2.5334434553000839E-3</v>
      </c>
    </row>
    <row r="49" spans="2:27" s="36" customFormat="1">
      <c r="B49" s="30" t="s">
        <v>0</v>
      </c>
      <c r="C49" s="35">
        <v>58294184</v>
      </c>
      <c r="D49" s="84">
        <v>1</v>
      </c>
      <c r="E49" s="31">
        <v>46803894</v>
      </c>
      <c r="F49" s="38">
        <v>0.80289131416609238</v>
      </c>
      <c r="G49" s="84">
        <v>1</v>
      </c>
      <c r="H49" s="31">
        <v>11490290</v>
      </c>
      <c r="I49" s="38">
        <v>0.19710868583390756</v>
      </c>
      <c r="J49" s="38">
        <v>1.0000000000000002</v>
      </c>
      <c r="K49" s="34">
        <v>1.0000000000000002</v>
      </c>
      <c r="L49" s="31">
        <v>8234056</v>
      </c>
      <c r="M49" s="38">
        <v>1</v>
      </c>
      <c r="N49" s="48">
        <v>1</v>
      </c>
      <c r="O49" s="84">
        <v>0.71660993760818925</v>
      </c>
      <c r="P49" s="31">
        <v>3256234</v>
      </c>
      <c r="Q49" s="38">
        <v>1</v>
      </c>
      <c r="R49" s="48">
        <v>0.99999999999999978</v>
      </c>
      <c r="S49" s="84">
        <v>0.28339006239181086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48972343</v>
      </c>
      <c r="D51" s="25">
        <v>0.8400896905941766</v>
      </c>
      <c r="E51" s="93">
        <v>42211971</v>
      </c>
      <c r="F51" s="26">
        <v>0.72411976810585421</v>
      </c>
      <c r="G51" s="25">
        <v>0.90189015042209952</v>
      </c>
      <c r="H51" s="93">
        <v>6760372</v>
      </c>
      <c r="I51" s="27">
        <v>0.11596992248832233</v>
      </c>
      <c r="J51" s="26">
        <v>0.5883552112261744</v>
      </c>
      <c r="K51" s="28">
        <v>0.65235795174258682</v>
      </c>
      <c r="L51" s="96">
        <v>4864394</v>
      </c>
      <c r="M51" s="26">
        <v>0.59076523161853645</v>
      </c>
      <c r="N51" s="28">
        <v>0.6550301401362999</v>
      </c>
      <c r="O51" s="25">
        <v>0.42334823577124686</v>
      </c>
      <c r="P51" s="96">
        <v>1895978</v>
      </c>
      <c r="Q51" s="26">
        <v>0.58226098001556403</v>
      </c>
      <c r="R51" s="28">
        <v>0.64560077493146617</v>
      </c>
      <c r="S51" s="25">
        <v>0.1650069754549276</v>
      </c>
    </row>
    <row r="52" spans="2:27">
      <c r="B52" s="41" t="s">
        <v>47</v>
      </c>
      <c r="C52" s="92">
        <v>9123633</v>
      </c>
      <c r="D52" s="25">
        <v>0.15651017604088943</v>
      </c>
      <c r="E52" s="93">
        <v>4493284</v>
      </c>
      <c r="F52" s="26">
        <v>7.7079456159811752E-2</v>
      </c>
      <c r="G52" s="25">
        <v>9.600235399216997E-2</v>
      </c>
      <c r="H52" s="93">
        <v>4630349</v>
      </c>
      <c r="I52" s="27">
        <v>7.943071988107768E-2</v>
      </c>
      <c r="J52" s="26">
        <v>0.40297929817263095</v>
      </c>
      <c r="K52" s="28">
        <v>4.1975980943706679</v>
      </c>
      <c r="L52" s="96">
        <v>3291721</v>
      </c>
      <c r="M52" s="26">
        <v>0.39976908099726305</v>
      </c>
      <c r="N52" s="28">
        <v>4.1641591520752561</v>
      </c>
      <c r="O52" s="25">
        <v>0.2864784961911318</v>
      </c>
      <c r="P52" s="96">
        <v>1338628</v>
      </c>
      <c r="Q52" s="26">
        <v>0.4110969911867513</v>
      </c>
      <c r="R52" s="28">
        <v>4.2821553231942699</v>
      </c>
      <c r="S52" s="25">
        <v>0.11650080198149916</v>
      </c>
    </row>
    <row r="53" spans="2:27" s="45" customFormat="1">
      <c r="B53" s="41" t="s">
        <v>48</v>
      </c>
      <c r="C53" s="92">
        <v>118064</v>
      </c>
      <c r="D53" s="25">
        <v>2.0253135372818669E-3</v>
      </c>
      <c r="E53" s="93">
        <v>63288</v>
      </c>
      <c r="F53" s="26">
        <v>1.0856657672744848E-3</v>
      </c>
      <c r="G53" s="25">
        <v>1.3521951827341545E-3</v>
      </c>
      <c r="H53" s="93">
        <v>54776</v>
      </c>
      <c r="I53" s="27">
        <v>9.3964777000738191E-4</v>
      </c>
      <c r="J53" s="26">
        <v>4.7671555722266362E-3</v>
      </c>
      <c r="K53" s="28">
        <v>3.5254936810138546</v>
      </c>
      <c r="L53" s="96">
        <v>48717</v>
      </c>
      <c r="M53" s="26">
        <v>5.9165252215918861E-3</v>
      </c>
      <c r="N53" s="28">
        <v>4.3754964498753814</v>
      </c>
      <c r="O53" s="25">
        <v>4.2398407699022391E-3</v>
      </c>
      <c r="P53" s="96">
        <v>6059</v>
      </c>
      <c r="Q53" s="26">
        <v>1.860738509578857E-3</v>
      </c>
      <c r="R53" s="28">
        <v>1.3760872197580396</v>
      </c>
      <c r="S53" s="25">
        <v>5.2731480232439743E-4</v>
      </c>
    </row>
    <row r="54" spans="2:27" ht="30.75" customHeight="1">
      <c r="B54" s="46" t="s">
        <v>49</v>
      </c>
      <c r="C54" s="92">
        <v>80144</v>
      </c>
      <c r="D54" s="25">
        <v>1.3748198276521033E-3</v>
      </c>
      <c r="E54" s="93">
        <v>35351</v>
      </c>
      <c r="F54" s="26">
        <v>6.0642413315194535E-4</v>
      </c>
      <c r="G54" s="25">
        <v>7.5530040299638321E-4</v>
      </c>
      <c r="H54" s="93">
        <v>44793</v>
      </c>
      <c r="I54" s="27">
        <v>7.6839569450015807E-4</v>
      </c>
      <c r="J54" s="26">
        <v>3.8983350289679372E-3</v>
      </c>
      <c r="K54" s="28">
        <v>5.161304050021279</v>
      </c>
      <c r="L54" s="96">
        <v>29224</v>
      </c>
      <c r="M54" s="26">
        <v>3.5491621626085614E-3</v>
      </c>
      <c r="N54" s="28">
        <v>4.699007373130657</v>
      </c>
      <c r="O54" s="25">
        <v>2.5433648759082667E-3</v>
      </c>
      <c r="P54" s="96">
        <v>15569</v>
      </c>
      <c r="Q54" s="26">
        <v>4.7812902881058305E-3</v>
      </c>
      <c r="R54" s="28">
        <v>6.3303160823664042</v>
      </c>
      <c r="S54" s="25">
        <v>1.3549701530596705E-3</v>
      </c>
    </row>
    <row r="55" spans="2:27" s="36" customFormat="1" ht="15.75" thickBot="1">
      <c r="B55" s="49" t="s">
        <v>0</v>
      </c>
      <c r="C55" s="52">
        <v>58294184</v>
      </c>
      <c r="D55" s="85">
        <v>1</v>
      </c>
      <c r="E55" s="50">
        <v>46803894</v>
      </c>
      <c r="F55" s="86">
        <v>0.80289131416609238</v>
      </c>
      <c r="G55" s="85">
        <v>1</v>
      </c>
      <c r="H55" s="50">
        <v>11490290</v>
      </c>
      <c r="I55" s="86">
        <v>0.19710868583390756</v>
      </c>
      <c r="J55" s="86">
        <v>0.99999999999999989</v>
      </c>
      <c r="K55" s="79">
        <v>0.99999999999999989</v>
      </c>
      <c r="L55" s="50">
        <v>8234056</v>
      </c>
      <c r="M55" s="86">
        <v>1</v>
      </c>
      <c r="N55" s="51">
        <v>1</v>
      </c>
      <c r="O55" s="85">
        <v>0.71660993760818914</v>
      </c>
      <c r="P55" s="50">
        <v>3256234</v>
      </c>
      <c r="Q55" s="86">
        <v>1</v>
      </c>
      <c r="R55" s="79">
        <v>1.0000000000000002</v>
      </c>
      <c r="S55" s="85">
        <v>0.2833900623918108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iOUsz99x7rGLvFh3grdEVAwTPWFPauop5WFLVXVievVc+IYPK2ZoDztm2RPVl5oaGKCVJXksPuFdy+z/lZ+dGg==" saltValue="Iah2oVcmPWqD6QSoiQGr0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4"/>
  <sheetViews>
    <sheetView zoomScale="80" zoomScaleNormal="80" workbookViewId="0">
      <pane xSplit="2" ySplit="1" topLeftCell="D2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59818470</v>
      </c>
      <c r="D2" s="11">
        <v>1</v>
      </c>
      <c r="E2" s="10">
        <v>48062848</v>
      </c>
      <c r="F2" s="12">
        <v>0.80347839053723713</v>
      </c>
      <c r="G2" s="11">
        <v>1</v>
      </c>
      <c r="H2" s="13">
        <v>11755622</v>
      </c>
      <c r="I2" s="12">
        <f>H2/C2</f>
        <v>0.19652160946276293</v>
      </c>
      <c r="J2" s="12">
        <v>1</v>
      </c>
      <c r="K2" s="14">
        <v>1</v>
      </c>
      <c r="L2" s="10">
        <v>8391305</v>
      </c>
      <c r="M2" s="12">
        <v>1</v>
      </c>
      <c r="N2" s="14">
        <v>1</v>
      </c>
      <c r="O2" s="11">
        <v>0.71381208072188784</v>
      </c>
      <c r="P2" s="13">
        <v>3364317</v>
      </c>
      <c r="Q2" s="12">
        <v>1</v>
      </c>
      <c r="R2" s="14">
        <v>1</v>
      </c>
      <c r="S2" s="11">
        <v>0.28618791927811221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16423</v>
      </c>
      <c r="D4" s="25">
        <v>2.7454730955171536E-4</v>
      </c>
      <c r="E4" s="93">
        <v>3646</v>
      </c>
      <c r="F4" s="26">
        <v>6.0951074141481718E-5</v>
      </c>
      <c r="G4" s="25">
        <v>7.5859008604733537E-5</v>
      </c>
      <c r="H4" s="93">
        <v>12777</v>
      </c>
      <c r="I4" s="27">
        <v>2.1359623541023366E-4</v>
      </c>
      <c r="J4" s="26">
        <v>1.0868842159096302E-3</v>
      </c>
      <c r="K4" s="28">
        <v>14.327688113785996</v>
      </c>
      <c r="L4" s="96">
        <v>12284</v>
      </c>
      <c r="M4" s="26">
        <v>1.4638962592826742E-3</v>
      </c>
      <c r="N4" s="28">
        <v>19.297592813404211</v>
      </c>
      <c r="O4" s="25">
        <v>1.0449468347995539E-3</v>
      </c>
      <c r="P4" s="96">
        <v>493</v>
      </c>
      <c r="Q4" s="26">
        <v>1.4653791542235765E-4</v>
      </c>
      <c r="R4" s="28">
        <v>1.9317140853487744</v>
      </c>
      <c r="S4" s="25">
        <v>4.1937381110076523E-5</v>
      </c>
    </row>
    <row r="5" spans="2:19">
      <c r="B5" s="23" t="s">
        <v>3</v>
      </c>
      <c r="C5" s="92">
        <v>1937999</v>
      </c>
      <c r="D5" s="25">
        <v>3.2398003492901103E-2</v>
      </c>
      <c r="E5" s="93">
        <v>564531</v>
      </c>
      <c r="F5" s="26">
        <v>9.4374028623600698E-3</v>
      </c>
      <c r="G5" s="25">
        <v>1.1745683485090188E-2</v>
      </c>
      <c r="H5" s="93">
        <v>1373468</v>
      </c>
      <c r="I5" s="27">
        <v>2.2960600630541034E-2</v>
      </c>
      <c r="J5" s="26">
        <v>0.11683499180222025</v>
      </c>
      <c r="K5" s="28">
        <v>9.9470577383196996</v>
      </c>
      <c r="L5" s="96">
        <v>1103938</v>
      </c>
      <c r="M5" s="26">
        <v>0.13155736801367607</v>
      </c>
      <c r="N5" s="28">
        <v>11.20048638980211</v>
      </c>
      <c r="O5" s="25">
        <v>9.3907238596137241E-2</v>
      </c>
      <c r="P5" s="96">
        <v>269530</v>
      </c>
      <c r="Q5" s="26">
        <v>8.0114329297744535E-2</v>
      </c>
      <c r="R5" s="28">
        <v>6.8207464809894276</v>
      </c>
      <c r="S5" s="25">
        <v>2.2927753206083014E-2</v>
      </c>
    </row>
    <row r="6" spans="2:19">
      <c r="B6" s="23" t="s">
        <v>4</v>
      </c>
      <c r="C6" s="92">
        <v>2459066</v>
      </c>
      <c r="D6" s="25">
        <v>4.1108808032034254E-2</v>
      </c>
      <c r="E6" s="93">
        <v>1084865</v>
      </c>
      <c r="F6" s="26">
        <v>1.8135953661135098E-2</v>
      </c>
      <c r="G6" s="25">
        <v>2.2571800156328647E-2</v>
      </c>
      <c r="H6" s="93">
        <v>1374201</v>
      </c>
      <c r="I6" s="27">
        <v>2.2972854370899156E-2</v>
      </c>
      <c r="J6" s="26">
        <v>0.11689734494695389</v>
      </c>
      <c r="K6" s="28">
        <v>5.1789110366626376</v>
      </c>
      <c r="L6" s="96">
        <v>957438</v>
      </c>
      <c r="M6" s="26">
        <v>0.11409882014776009</v>
      </c>
      <c r="N6" s="28">
        <v>5.0549278018381365</v>
      </c>
      <c r="O6" s="25">
        <v>8.1445116217585087E-2</v>
      </c>
      <c r="P6" s="96">
        <v>416763</v>
      </c>
      <c r="Q6" s="26">
        <v>0.12387744674476275</v>
      </c>
      <c r="R6" s="28">
        <v>5.4881509621212103</v>
      </c>
      <c r="S6" s="25">
        <v>3.5452228729368811E-2</v>
      </c>
    </row>
    <row r="7" spans="2:19">
      <c r="B7" s="23" t="s">
        <v>5</v>
      </c>
      <c r="C7" s="92">
        <v>4897195</v>
      </c>
      <c r="D7" s="25">
        <v>8.1867607111983973E-2</v>
      </c>
      <c r="E7" s="93">
        <v>2878670</v>
      </c>
      <c r="F7" s="26">
        <v>4.8123430773137459E-2</v>
      </c>
      <c r="G7" s="25">
        <v>5.9893870625394481E-2</v>
      </c>
      <c r="H7" s="93">
        <v>2018525</v>
      </c>
      <c r="I7" s="27">
        <v>3.3744176338846514E-2</v>
      </c>
      <c r="J7" s="26">
        <v>0.17170720528441627</v>
      </c>
      <c r="K7" s="28">
        <v>2.8668577183524668</v>
      </c>
      <c r="L7" s="96">
        <v>1316951</v>
      </c>
      <c r="M7" s="26">
        <v>0.15694233495266827</v>
      </c>
      <c r="N7" s="28">
        <v>2.6203405008546246</v>
      </c>
      <c r="O7" s="25">
        <v>0.11202733466591559</v>
      </c>
      <c r="P7" s="96">
        <v>701574</v>
      </c>
      <c r="Q7" s="26">
        <v>0.20853385694629847</v>
      </c>
      <c r="R7" s="28">
        <v>3.4817228335528867</v>
      </c>
      <c r="S7" s="25">
        <v>5.9679870618500663E-2</v>
      </c>
    </row>
    <row r="8" spans="2:19">
      <c r="B8" s="23" t="s">
        <v>6</v>
      </c>
      <c r="C8" s="92">
        <v>28879404</v>
      </c>
      <c r="D8" s="25">
        <v>0.48278406318316064</v>
      </c>
      <c r="E8" s="93">
        <v>25371928</v>
      </c>
      <c r="F8" s="26">
        <v>0.42414872864518266</v>
      </c>
      <c r="G8" s="25">
        <v>0.52789064851088308</v>
      </c>
      <c r="H8" s="93">
        <v>3507476</v>
      </c>
      <c r="I8" s="27">
        <v>5.8635334537977986E-2</v>
      </c>
      <c r="J8" s="26">
        <v>0.29836583721388799</v>
      </c>
      <c r="K8" s="28">
        <v>0.56520386950506252</v>
      </c>
      <c r="L8" s="96">
        <v>2373467</v>
      </c>
      <c r="M8" s="26">
        <v>0.28284837698069609</v>
      </c>
      <c r="N8" s="28">
        <v>0.53580865237635456</v>
      </c>
      <c r="O8" s="25">
        <v>0.20190058850139958</v>
      </c>
      <c r="P8" s="96">
        <v>1134009</v>
      </c>
      <c r="Q8" s="26">
        <v>0.33706960432087701</v>
      </c>
      <c r="R8" s="28">
        <v>0.63852164320718774</v>
      </c>
      <c r="S8" s="25">
        <v>9.6465248712488377E-2</v>
      </c>
    </row>
    <row r="9" spans="2:19">
      <c r="B9" s="23" t="s">
        <v>7</v>
      </c>
      <c r="C9" s="92">
        <v>14664296</v>
      </c>
      <c r="D9" s="25">
        <v>0.24514662444559349</v>
      </c>
      <c r="E9" s="93">
        <v>12524469</v>
      </c>
      <c r="F9" s="26">
        <v>0.20937461289130263</v>
      </c>
      <c r="G9" s="25">
        <v>0.26058524455313176</v>
      </c>
      <c r="H9" s="93">
        <v>2139827</v>
      </c>
      <c r="I9" s="27">
        <v>3.5772011554290842E-2</v>
      </c>
      <c r="J9" s="26">
        <v>0.18202584261385743</v>
      </c>
      <c r="K9" s="28">
        <v>0.69852705177534891</v>
      </c>
      <c r="L9" s="96">
        <v>1531245</v>
      </c>
      <c r="M9" s="26">
        <v>0.18247995991088395</v>
      </c>
      <c r="N9" s="28">
        <v>0.70026973408955773</v>
      </c>
      <c r="O9" s="25">
        <v>0.13025639987403473</v>
      </c>
      <c r="P9" s="96">
        <v>608582</v>
      </c>
      <c r="Q9" s="26">
        <v>0.18089317980440012</v>
      </c>
      <c r="R9" s="28">
        <v>0.69418044031851189</v>
      </c>
      <c r="S9" s="25">
        <v>5.1769442739822702E-2</v>
      </c>
    </row>
    <row r="10" spans="2:19">
      <c r="B10" s="23" t="s">
        <v>8</v>
      </c>
      <c r="C10" s="92">
        <v>6964087</v>
      </c>
      <c r="D10" s="25">
        <v>0.11642034642477482</v>
      </c>
      <c r="E10" s="93">
        <v>5634739</v>
      </c>
      <c r="F10" s="26">
        <v>9.419731062997766E-2</v>
      </c>
      <c r="G10" s="25">
        <v>0.1172368936605671</v>
      </c>
      <c r="H10" s="93">
        <v>1329348</v>
      </c>
      <c r="I10" s="27">
        <v>2.2223035794797157E-2</v>
      </c>
      <c r="J10" s="26">
        <v>0.11308189392275457</v>
      </c>
      <c r="K10" s="28">
        <v>0.96455894038064172</v>
      </c>
      <c r="L10" s="96">
        <v>1095982</v>
      </c>
      <c r="M10" s="26">
        <v>0.13060924373503288</v>
      </c>
      <c r="N10" s="28">
        <v>1.114062644078428</v>
      </c>
      <c r="O10" s="25">
        <v>9.3230456032016004E-2</v>
      </c>
      <c r="P10" s="96">
        <v>233366</v>
      </c>
      <c r="Q10" s="26">
        <v>6.9365044970494755E-2</v>
      </c>
      <c r="R10" s="28">
        <v>0.59166566773191342</v>
      </c>
      <c r="S10" s="25">
        <v>1.9851437890738576E-2</v>
      </c>
    </row>
    <row r="11" spans="2:19" s="36" customFormat="1">
      <c r="B11" s="30" t="s">
        <v>0</v>
      </c>
      <c r="C11" s="35">
        <v>59818470</v>
      </c>
      <c r="D11" s="84">
        <v>1</v>
      </c>
      <c r="E11" s="31">
        <v>48062848</v>
      </c>
      <c r="F11" s="38">
        <v>0.80347839053723713</v>
      </c>
      <c r="G11" s="84">
        <v>1</v>
      </c>
      <c r="H11" s="31">
        <v>11755622</v>
      </c>
      <c r="I11" s="38">
        <v>0.1965216094627629</v>
      </c>
      <c r="J11" s="38">
        <v>1</v>
      </c>
      <c r="K11" s="34">
        <v>1</v>
      </c>
      <c r="L11" s="31">
        <v>8391305</v>
      </c>
      <c r="M11" s="38">
        <v>1</v>
      </c>
      <c r="N11" s="34">
        <v>1</v>
      </c>
      <c r="O11" s="84">
        <v>0.71381208072188773</v>
      </c>
      <c r="P11" s="31">
        <v>3364317</v>
      </c>
      <c r="Q11" s="38">
        <v>1</v>
      </c>
      <c r="R11" s="34">
        <v>1</v>
      </c>
      <c r="S11" s="84">
        <v>0.28618791927811221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9310683</v>
      </c>
      <c r="D13" s="25">
        <v>0.15564896594647104</v>
      </c>
      <c r="E13" s="93">
        <v>4531712</v>
      </c>
      <c r="F13" s="26">
        <v>7.5757738370774111E-2</v>
      </c>
      <c r="G13" s="25">
        <v>9.4287213275418058E-2</v>
      </c>
      <c r="H13" s="93">
        <v>4778971</v>
      </c>
      <c r="I13" s="27">
        <v>7.9891227575696944E-2</v>
      </c>
      <c r="J13" s="26">
        <v>0.40652642624950003</v>
      </c>
      <c r="K13" s="28">
        <v>4.3115753677226021</v>
      </c>
      <c r="L13" s="96">
        <v>3390611</v>
      </c>
      <c r="M13" s="26">
        <v>0.40406241937338711</v>
      </c>
      <c r="N13" s="28">
        <v>4.2854423769329024</v>
      </c>
      <c r="O13" s="25">
        <v>0.28842463631443749</v>
      </c>
      <c r="P13" s="96">
        <v>1388360</v>
      </c>
      <c r="Q13" s="26">
        <v>0.41267217090422809</v>
      </c>
      <c r="R13" s="28">
        <v>4.3767564717263445</v>
      </c>
      <c r="S13" s="25">
        <v>0.11810178993506255</v>
      </c>
    </row>
    <row r="14" spans="2:19">
      <c r="B14" s="23" t="s">
        <v>11</v>
      </c>
      <c r="C14" s="92">
        <v>50507787</v>
      </c>
      <c r="D14" s="25">
        <v>0.84435103405352896</v>
      </c>
      <c r="E14" s="93">
        <v>43531136</v>
      </c>
      <c r="F14" s="26">
        <v>0.72772065216646298</v>
      </c>
      <c r="G14" s="25">
        <v>0.905712786724582</v>
      </c>
      <c r="H14" s="93">
        <v>6976651</v>
      </c>
      <c r="I14" s="27">
        <v>0.11663038188706598</v>
      </c>
      <c r="J14" s="26">
        <v>0.59347357375050003</v>
      </c>
      <c r="K14" s="28">
        <v>0.65525581889677931</v>
      </c>
      <c r="L14" s="96">
        <v>5000694</v>
      </c>
      <c r="M14" s="26">
        <v>0.59593758062661295</v>
      </c>
      <c r="N14" s="28">
        <v>0.65797633572311642</v>
      </c>
      <c r="O14" s="25">
        <v>0.4253874444074503</v>
      </c>
      <c r="P14" s="96">
        <v>1975957</v>
      </c>
      <c r="Q14" s="26">
        <v>0.58732782909577186</v>
      </c>
      <c r="R14" s="28">
        <v>0.64847028517702954</v>
      </c>
      <c r="S14" s="25">
        <v>0.16808612934304965</v>
      </c>
    </row>
    <row r="15" spans="2:19" s="36" customFormat="1">
      <c r="B15" s="30" t="s">
        <v>0</v>
      </c>
      <c r="C15" s="35">
        <v>59818470</v>
      </c>
      <c r="D15" s="84">
        <v>1</v>
      </c>
      <c r="E15" s="31">
        <v>48062848</v>
      </c>
      <c r="F15" s="38">
        <v>0.80347839053723713</v>
      </c>
      <c r="G15" s="84">
        <v>1</v>
      </c>
      <c r="H15" s="31">
        <v>11755622</v>
      </c>
      <c r="I15" s="38">
        <v>0.19652160946276293</v>
      </c>
      <c r="J15" s="38">
        <v>1</v>
      </c>
      <c r="K15" s="34">
        <v>1</v>
      </c>
      <c r="L15" s="31">
        <v>8391305</v>
      </c>
      <c r="M15" s="38">
        <v>1</v>
      </c>
      <c r="N15" s="34">
        <v>1</v>
      </c>
      <c r="O15" s="84">
        <v>0.71381208072188773</v>
      </c>
      <c r="P15" s="31">
        <v>3364317</v>
      </c>
      <c r="Q15" s="38">
        <v>1</v>
      </c>
      <c r="R15" s="34">
        <v>1</v>
      </c>
      <c r="S15" s="84">
        <v>0.28618791927811221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838452</v>
      </c>
      <c r="D17" s="25">
        <v>1.4016607245220414E-2</v>
      </c>
      <c r="E17" s="93">
        <v>723825</v>
      </c>
      <c r="F17" s="26">
        <v>1.2100359638085026E-2</v>
      </c>
      <c r="G17" s="25">
        <v>1.5059968980614714E-2</v>
      </c>
      <c r="H17" s="93">
        <v>114627</v>
      </c>
      <c r="I17" s="27">
        <v>1.916247607135388E-3</v>
      </c>
      <c r="J17" s="26">
        <v>9.7508239036607335E-3</v>
      </c>
      <c r="K17" s="28">
        <v>0.6474664002437226</v>
      </c>
      <c r="L17" s="96">
        <v>96628</v>
      </c>
      <c r="M17" s="26">
        <v>1.1515252991042514E-2</v>
      </c>
      <c r="N17" s="28">
        <v>0.7646266075225665</v>
      </c>
      <c r="O17" s="25">
        <v>8.2197266975749979E-3</v>
      </c>
      <c r="P17" s="96">
        <v>17999</v>
      </c>
      <c r="Q17" s="26">
        <v>5.3499714800953656E-3</v>
      </c>
      <c r="R17" s="28">
        <v>0.35524452188327094</v>
      </c>
      <c r="S17" s="25">
        <v>1.531097206085735E-3</v>
      </c>
    </row>
    <row r="18" spans="2:19">
      <c r="B18" s="95" t="s">
        <v>99</v>
      </c>
      <c r="C18" s="92">
        <v>44620449</v>
      </c>
      <c r="D18" s="25">
        <v>0.74593096413198134</v>
      </c>
      <c r="E18" s="93">
        <v>38306800</v>
      </c>
      <c r="F18" s="26">
        <v>0.64038414890919138</v>
      </c>
      <c r="G18" s="25">
        <v>0.79701477532084652</v>
      </c>
      <c r="H18" s="93">
        <v>6313649</v>
      </c>
      <c r="I18" s="27">
        <v>0.10554681522278989</v>
      </c>
      <c r="J18" s="26">
        <v>0.53707485660903354</v>
      </c>
      <c r="K18" s="28">
        <v>0.6738580930232172</v>
      </c>
      <c r="L18" s="96">
        <v>4333628</v>
      </c>
      <c r="M18" s="26">
        <v>0.51644267488787499</v>
      </c>
      <c r="N18" s="28">
        <v>0.64797126838705799</v>
      </c>
      <c r="O18" s="25">
        <v>0.3686430203352915</v>
      </c>
      <c r="P18" s="96">
        <v>1980021</v>
      </c>
      <c r="Q18" s="26">
        <v>0.58853580087726576</v>
      </c>
      <c r="R18" s="28">
        <v>0.73842520753814711</v>
      </c>
      <c r="S18" s="25">
        <v>0.16843183627374206</v>
      </c>
    </row>
    <row r="19" spans="2:19">
      <c r="B19" s="95" t="s">
        <v>100</v>
      </c>
      <c r="C19" s="92">
        <v>6235629</v>
      </c>
      <c r="D19" s="25">
        <v>0.10424253579203881</v>
      </c>
      <c r="E19" s="93">
        <v>3849430</v>
      </c>
      <c r="F19" s="26">
        <v>6.4351863228865602E-2</v>
      </c>
      <c r="G19" s="25">
        <v>8.0091591742545098E-2</v>
      </c>
      <c r="H19" s="93">
        <v>2386199</v>
      </c>
      <c r="I19" s="27">
        <v>3.9890672563173211E-2</v>
      </c>
      <c r="J19" s="26">
        <v>0.20298364476162981</v>
      </c>
      <c r="K19" s="28">
        <v>2.5343939400545561</v>
      </c>
      <c r="L19" s="96">
        <v>1620304</v>
      </c>
      <c r="M19" s="26">
        <v>0.19309320779068334</v>
      </c>
      <c r="N19" s="28">
        <v>2.4109048601678764</v>
      </c>
      <c r="O19" s="25">
        <v>0.13783226442633151</v>
      </c>
      <c r="P19" s="96">
        <v>765895</v>
      </c>
      <c r="Q19" s="26">
        <v>0.22765244773307627</v>
      </c>
      <c r="R19" s="28">
        <v>2.8424013405160737</v>
      </c>
      <c r="S19" s="25">
        <v>6.5151380335298298E-2</v>
      </c>
    </row>
    <row r="20" spans="2:19">
      <c r="B20" s="95" t="s">
        <v>101</v>
      </c>
      <c r="C20" s="92">
        <v>545503</v>
      </c>
      <c r="D20" s="25">
        <v>9.119307130389661E-3</v>
      </c>
      <c r="E20" s="93">
        <v>446479</v>
      </c>
      <c r="F20" s="26">
        <v>7.4638986921597966E-3</v>
      </c>
      <c r="G20" s="25">
        <v>9.2894828038488277E-3</v>
      </c>
      <c r="H20" s="93">
        <v>99024</v>
      </c>
      <c r="I20" s="27">
        <v>1.6554084382298644E-3</v>
      </c>
      <c r="J20" s="26">
        <v>8.4235440710836058E-3</v>
      </c>
      <c r="K20" s="28">
        <v>0.90678289081858843</v>
      </c>
      <c r="L20" s="96">
        <v>80977</v>
      </c>
      <c r="M20" s="26">
        <v>9.6501080582817571E-3</v>
      </c>
      <c r="N20" s="28">
        <v>1.0388208108080585</v>
      </c>
      <c r="O20" s="25">
        <v>6.8883637122731578E-3</v>
      </c>
      <c r="P20" s="96">
        <v>18047</v>
      </c>
      <c r="Q20" s="26">
        <v>5.3642388633413553E-3</v>
      </c>
      <c r="R20" s="28">
        <v>0.57745290847826736</v>
      </c>
      <c r="S20" s="25">
        <v>1.5351803588104483E-3</v>
      </c>
    </row>
    <row r="21" spans="2:19">
      <c r="B21" s="95" t="s">
        <v>102</v>
      </c>
      <c r="C21" s="92">
        <v>1893968</v>
      </c>
      <c r="D21" s="25">
        <v>3.166192649193468E-2</v>
      </c>
      <c r="E21" s="93">
        <v>1167853</v>
      </c>
      <c r="F21" s="26">
        <v>1.9523284363508461E-2</v>
      </c>
      <c r="G21" s="25">
        <v>2.4298456054872155E-2</v>
      </c>
      <c r="H21" s="93">
        <v>726115</v>
      </c>
      <c r="I21" s="27">
        <v>1.2138642128426221E-2</v>
      </c>
      <c r="J21" s="26">
        <v>6.1767467514692122E-2</v>
      </c>
      <c r="K21" s="28">
        <v>2.5420326038496155</v>
      </c>
      <c r="L21" s="96">
        <v>650154</v>
      </c>
      <c r="M21" s="26">
        <v>7.7479486206257553E-2</v>
      </c>
      <c r="N21" s="28">
        <v>3.1886588197739383</v>
      </c>
      <c r="O21" s="25">
        <v>5.5305793262151508E-2</v>
      </c>
      <c r="P21" s="96">
        <v>75961</v>
      </c>
      <c r="Q21" s="26">
        <v>2.2578431223930443E-2</v>
      </c>
      <c r="R21" s="28">
        <v>0.92921258753817715</v>
      </c>
      <c r="S21" s="25">
        <v>6.461674252540614E-3</v>
      </c>
    </row>
    <row r="22" spans="2:19">
      <c r="B22" s="95" t="s">
        <v>103</v>
      </c>
      <c r="C22" s="92">
        <v>5411539</v>
      </c>
      <c r="D22" s="25">
        <v>9.0466021615063036E-2</v>
      </c>
      <c r="E22" s="93">
        <v>3400562</v>
      </c>
      <c r="F22" s="26">
        <v>5.6848027039140249E-2</v>
      </c>
      <c r="G22" s="25">
        <v>7.0752403186760807E-2</v>
      </c>
      <c r="H22" s="93">
        <v>2010977</v>
      </c>
      <c r="I22" s="27">
        <v>3.3617994575922787E-2</v>
      </c>
      <c r="J22" s="26">
        <v>0.17106512951845509</v>
      </c>
      <c r="K22" s="28">
        <v>2.4177995631739164</v>
      </c>
      <c r="L22" s="96">
        <v>1527806</v>
      </c>
      <c r="M22" s="26">
        <v>0.1820701309271919</v>
      </c>
      <c r="N22" s="28">
        <v>2.5733420029082614</v>
      </c>
      <c r="O22" s="25">
        <v>0.12996385899444537</v>
      </c>
      <c r="P22" s="96">
        <v>483171</v>
      </c>
      <c r="Q22" s="26">
        <v>0.1436163714655902</v>
      </c>
      <c r="R22" s="28">
        <v>2.0298444292626332</v>
      </c>
      <c r="S22" s="25">
        <v>4.1101270524009706E-2</v>
      </c>
    </row>
    <row r="23" spans="2:19">
      <c r="B23" s="95" t="s">
        <v>104</v>
      </c>
      <c r="C23" s="92">
        <v>272930</v>
      </c>
      <c r="D23" s="25">
        <v>4.5626375933720802E-3</v>
      </c>
      <c r="E23" s="93">
        <v>167899</v>
      </c>
      <c r="F23" s="26">
        <v>2.8068086662865165E-3</v>
      </c>
      <c r="G23" s="25">
        <v>3.4933219105118367E-3</v>
      </c>
      <c r="H23" s="93">
        <v>105031</v>
      </c>
      <c r="I23" s="27">
        <v>1.755828927085564E-3</v>
      </c>
      <c r="J23" s="26">
        <v>8.934533621445126E-3</v>
      </c>
      <c r="K23" s="28">
        <v>2.5576038654096012</v>
      </c>
      <c r="L23" s="96">
        <v>81808</v>
      </c>
      <c r="M23" s="26">
        <v>9.7491391386679421E-3</v>
      </c>
      <c r="N23" s="28">
        <v>2.7907932301719973</v>
      </c>
      <c r="O23" s="25">
        <v>6.9590532938197574E-3</v>
      </c>
      <c r="P23" s="96">
        <v>23223</v>
      </c>
      <c r="Q23" s="26">
        <v>6.902738356700632E-3</v>
      </c>
      <c r="R23" s="28">
        <v>1.9759811816739363</v>
      </c>
      <c r="S23" s="25">
        <v>1.9754803276253695E-3</v>
      </c>
    </row>
    <row r="24" spans="2:19" s="36" customFormat="1">
      <c r="B24" s="30" t="s">
        <v>0</v>
      </c>
      <c r="C24" s="35">
        <v>59818470</v>
      </c>
      <c r="D24" s="84">
        <v>0.99999999999999989</v>
      </c>
      <c r="E24" s="31">
        <v>48062848</v>
      </c>
      <c r="F24" s="38">
        <v>0.80347839053723691</v>
      </c>
      <c r="G24" s="84">
        <v>0.99999999999999989</v>
      </c>
      <c r="H24" s="31">
        <v>11755622</v>
      </c>
      <c r="I24" s="38">
        <v>0.19652160946276293</v>
      </c>
      <c r="J24" s="38">
        <v>1</v>
      </c>
      <c r="K24" s="34">
        <v>1.0000000000000002</v>
      </c>
      <c r="L24" s="31">
        <v>8391305</v>
      </c>
      <c r="M24" s="38">
        <v>0.99999999999999989</v>
      </c>
      <c r="N24" s="34">
        <v>1</v>
      </c>
      <c r="O24" s="84">
        <v>0.71381208072188773</v>
      </c>
      <c r="P24" s="31">
        <v>3364317</v>
      </c>
      <c r="Q24" s="38">
        <v>1</v>
      </c>
      <c r="R24" s="34">
        <v>0.99999999999999978</v>
      </c>
      <c r="S24" s="84">
        <v>0.28618791927811221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5411539</v>
      </c>
      <c r="D26" s="25">
        <v>9.0466021615063036E-2</v>
      </c>
      <c r="E26" s="24">
        <v>3400562</v>
      </c>
      <c r="F26" s="26">
        <v>5.6848027039140249E-2</v>
      </c>
      <c r="G26" s="25">
        <v>7.0752403186760807E-2</v>
      </c>
      <c r="H26" s="24">
        <v>2010977</v>
      </c>
      <c r="I26" s="27">
        <v>3.3617994575922787E-2</v>
      </c>
      <c r="J26" s="26">
        <v>0.17106512951845509</v>
      </c>
      <c r="K26" s="28">
        <v>2.4177995631739164</v>
      </c>
      <c r="L26" s="24">
        <v>1527806</v>
      </c>
      <c r="M26" s="26">
        <v>0.1820701309271919</v>
      </c>
      <c r="N26" s="28">
        <v>2.5733420029082614</v>
      </c>
      <c r="O26" s="25">
        <v>0.12996385899444537</v>
      </c>
      <c r="P26" s="24">
        <v>483171</v>
      </c>
      <c r="Q26" s="26">
        <v>0.1436163714655902</v>
      </c>
      <c r="R26" s="28">
        <v>2.0298444292626332</v>
      </c>
      <c r="S26" s="25">
        <v>4.1101270524009706E-2</v>
      </c>
    </row>
    <row r="27" spans="2:19" ht="15" customHeight="1">
      <c r="B27" s="23" t="s">
        <v>30</v>
      </c>
      <c r="C27" s="29">
        <v>54406931</v>
      </c>
      <c r="D27" s="25">
        <v>0.90953397838493699</v>
      </c>
      <c r="E27" s="24">
        <v>44662286</v>
      </c>
      <c r="F27" s="26">
        <v>0.74663036349809686</v>
      </c>
      <c r="G27" s="25">
        <v>0.92924759681323921</v>
      </c>
      <c r="H27" s="24">
        <v>9744645</v>
      </c>
      <c r="I27" s="27">
        <v>0.16290361488684013</v>
      </c>
      <c r="J27" s="26">
        <v>0.82893487048154491</v>
      </c>
      <c r="K27" s="28">
        <v>0.89204951761435092</v>
      </c>
      <c r="L27" s="24">
        <v>6863499</v>
      </c>
      <c r="M27" s="26">
        <v>0.81792986907280807</v>
      </c>
      <c r="N27" s="28">
        <v>0.88020660142443841</v>
      </c>
      <c r="O27" s="25">
        <v>0.58384822172744244</v>
      </c>
      <c r="P27" s="24">
        <v>2881146</v>
      </c>
      <c r="Q27" s="26">
        <v>0.85638362853440986</v>
      </c>
      <c r="R27" s="28">
        <v>0.92158820907505279</v>
      </c>
      <c r="S27" s="25">
        <v>0.24508664875410249</v>
      </c>
    </row>
    <row r="28" spans="2:19" s="36" customFormat="1">
      <c r="B28" s="30" t="s">
        <v>0</v>
      </c>
      <c r="C28" s="35">
        <v>59818470</v>
      </c>
      <c r="D28" s="84">
        <v>1</v>
      </c>
      <c r="E28" s="31">
        <v>48062848</v>
      </c>
      <c r="F28" s="33">
        <v>0.80347839053723713</v>
      </c>
      <c r="G28" s="84">
        <v>1</v>
      </c>
      <c r="H28" s="31">
        <v>11755622</v>
      </c>
      <c r="I28" s="38">
        <v>0.19652160946276293</v>
      </c>
      <c r="J28" s="38">
        <v>1</v>
      </c>
      <c r="K28" s="34">
        <v>1</v>
      </c>
      <c r="L28" s="31">
        <v>8391305</v>
      </c>
      <c r="M28" s="38">
        <v>1</v>
      </c>
      <c r="N28" s="34">
        <v>1</v>
      </c>
      <c r="O28" s="84">
        <v>0.71381208072188784</v>
      </c>
      <c r="P28" s="31">
        <v>3364317</v>
      </c>
      <c r="Q28" s="38">
        <v>1</v>
      </c>
      <c r="R28" s="34">
        <v>1</v>
      </c>
      <c r="S28" s="84">
        <v>0.28618791927811221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27323987</v>
      </c>
      <c r="D30" s="25">
        <v>0.45678177659843189</v>
      </c>
      <c r="E30" s="93">
        <v>22605624</v>
      </c>
      <c r="F30" s="26">
        <v>0.37790374778893543</v>
      </c>
      <c r="G30" s="25">
        <v>0.47033467513202715</v>
      </c>
      <c r="H30" s="93">
        <v>4718363</v>
      </c>
      <c r="I30" s="27">
        <v>7.8878028809496459E-2</v>
      </c>
      <c r="J30" s="26">
        <v>0.40137076540909533</v>
      </c>
      <c r="K30" s="28">
        <v>0.85337268679249934</v>
      </c>
      <c r="L30" s="96">
        <v>3345983</v>
      </c>
      <c r="M30" s="26">
        <v>0.39874405709243077</v>
      </c>
      <c r="N30" s="28">
        <v>0.84778792246287127</v>
      </c>
      <c r="O30" s="25">
        <v>0.28462832506863522</v>
      </c>
      <c r="P30" s="96">
        <v>1372380</v>
      </c>
      <c r="Q30" s="26">
        <v>0.40792232123191718</v>
      </c>
      <c r="R30" s="28">
        <v>0.86730224837751912</v>
      </c>
      <c r="S30" s="25">
        <v>0.11674244034046008</v>
      </c>
    </row>
    <row r="31" spans="2:19">
      <c r="B31" s="23" t="s">
        <v>32</v>
      </c>
      <c r="C31" s="92">
        <v>32494483</v>
      </c>
      <c r="D31" s="25">
        <v>0.54321822340156811</v>
      </c>
      <c r="E31" s="93">
        <v>25457224</v>
      </c>
      <c r="F31" s="26">
        <v>0.42557464274830165</v>
      </c>
      <c r="G31" s="25">
        <v>0.52966532486797291</v>
      </c>
      <c r="H31" s="93">
        <v>7037259</v>
      </c>
      <c r="I31" s="27">
        <v>0.11764358065326645</v>
      </c>
      <c r="J31" s="26">
        <v>0.59862923459090467</v>
      </c>
      <c r="K31" s="28">
        <v>1.1302028025718354</v>
      </c>
      <c r="L31" s="96">
        <v>5045322</v>
      </c>
      <c r="M31" s="26">
        <v>0.60125594290756923</v>
      </c>
      <c r="N31" s="28">
        <v>1.1351619875389074</v>
      </c>
      <c r="O31" s="25">
        <v>0.42918375565325256</v>
      </c>
      <c r="P31" s="96">
        <v>1991937</v>
      </c>
      <c r="Q31" s="26">
        <v>0.59207767876808282</v>
      </c>
      <c r="R31" s="28">
        <v>1.1178335657816889</v>
      </c>
      <c r="S31" s="25">
        <v>0.16944547893765213</v>
      </c>
    </row>
    <row r="32" spans="2:19" s="36" customFormat="1">
      <c r="B32" s="30" t="s">
        <v>0</v>
      </c>
      <c r="C32" s="35">
        <v>59818470</v>
      </c>
      <c r="D32" s="84">
        <v>1</v>
      </c>
      <c r="E32" s="31">
        <v>48062848</v>
      </c>
      <c r="F32" s="33">
        <v>0.80347839053723713</v>
      </c>
      <c r="G32" s="84">
        <v>1</v>
      </c>
      <c r="H32" s="31">
        <v>11755622</v>
      </c>
      <c r="I32" s="38">
        <v>0.19652160946276293</v>
      </c>
      <c r="J32" s="38">
        <v>1</v>
      </c>
      <c r="K32" s="34">
        <v>1</v>
      </c>
      <c r="L32" s="31">
        <v>8391305</v>
      </c>
      <c r="M32" s="38">
        <v>1</v>
      </c>
      <c r="N32" s="34">
        <v>1</v>
      </c>
      <c r="O32" s="84">
        <v>0.71381208072188773</v>
      </c>
      <c r="P32" s="31">
        <v>3364317</v>
      </c>
      <c r="Q32" s="38">
        <v>1</v>
      </c>
      <c r="R32" s="34">
        <v>1</v>
      </c>
      <c r="S32" s="84">
        <v>0.28618791927811221</v>
      </c>
    </row>
    <row r="33" spans="2:27" ht="30">
      <c r="B33" s="37" t="s">
        <v>45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27">
      <c r="B34" s="41" t="s">
        <v>46</v>
      </c>
      <c r="C34" s="92">
        <v>45423671</v>
      </c>
      <c r="D34" s="42">
        <v>0.75935862284675615</v>
      </c>
      <c r="E34" s="93">
        <v>39975425</v>
      </c>
      <c r="F34" s="43">
        <v>0.66827896133083975</v>
      </c>
      <c r="G34" s="42">
        <v>0.83173233929042245</v>
      </c>
      <c r="H34" s="93">
        <v>5448246</v>
      </c>
      <c r="I34" s="27">
        <v>9.1079661515916399E-2</v>
      </c>
      <c r="J34" s="43">
        <v>0.46345876041267742</v>
      </c>
      <c r="K34" s="44">
        <v>0.55722104157699215</v>
      </c>
      <c r="L34" s="96">
        <v>3982664</v>
      </c>
      <c r="M34" s="43">
        <v>0.47461795274990004</v>
      </c>
      <c r="N34" s="28">
        <v>0.57063784865550837</v>
      </c>
      <c r="O34" s="25">
        <v>0.33878802840036876</v>
      </c>
      <c r="P34" s="96">
        <v>1465582</v>
      </c>
      <c r="Q34" s="43">
        <v>0.43562541817551675</v>
      </c>
      <c r="R34" s="44">
        <v>0.52375673951449664</v>
      </c>
      <c r="S34" s="25">
        <v>0.12467073201230866</v>
      </c>
    </row>
    <row r="35" spans="2:27">
      <c r="B35" s="41" t="s">
        <v>47</v>
      </c>
      <c r="C35" s="92">
        <v>14050634</v>
      </c>
      <c r="D35" s="42">
        <v>0.23488788663434554</v>
      </c>
      <c r="E35" s="93">
        <v>7901085</v>
      </c>
      <c r="F35" s="26">
        <v>0.13208437126526304</v>
      </c>
      <c r="G35" s="25">
        <v>0.16439069528297615</v>
      </c>
      <c r="H35" s="93">
        <v>6149549</v>
      </c>
      <c r="I35" s="27">
        <v>0.1028035153690825</v>
      </c>
      <c r="J35" s="26">
        <v>0.52311557823141985</v>
      </c>
      <c r="K35" s="28">
        <v>3.1821483407619136</v>
      </c>
      <c r="L35" s="96">
        <v>4291663</v>
      </c>
      <c r="M35" s="26">
        <v>0.51144166491386023</v>
      </c>
      <c r="N35" s="28">
        <v>3.1111351164582839</v>
      </c>
      <c r="O35" s="25">
        <v>0.36507323900002908</v>
      </c>
      <c r="P35" s="96">
        <v>1857886</v>
      </c>
      <c r="Q35" s="26">
        <v>0.55223274144499468</v>
      </c>
      <c r="R35" s="28">
        <v>3.3592700638828821</v>
      </c>
      <c r="S35" s="25">
        <v>0.15804233923139074</v>
      </c>
    </row>
    <row r="36" spans="2:27" s="45" customFormat="1">
      <c r="B36" s="41" t="s">
        <v>48</v>
      </c>
      <c r="C36" s="92">
        <v>183222</v>
      </c>
      <c r="D36" s="42">
        <v>3.0629670066787064E-3</v>
      </c>
      <c r="E36" s="93">
        <v>104350</v>
      </c>
      <c r="F36" s="26">
        <v>1.7444444834513488E-3</v>
      </c>
      <c r="G36" s="25">
        <v>2.1711156192824863E-3</v>
      </c>
      <c r="H36" s="93">
        <v>78872</v>
      </c>
      <c r="I36" s="27">
        <v>1.3185225232273576E-3</v>
      </c>
      <c r="J36" s="26">
        <v>6.7093004521581248E-3</v>
      </c>
      <c r="K36" s="28">
        <v>3.0902547946181809</v>
      </c>
      <c r="L36" s="96">
        <v>65077</v>
      </c>
      <c r="M36" s="26">
        <v>7.755289552697703E-3</v>
      </c>
      <c r="N36" s="28">
        <v>3.5720297361504327</v>
      </c>
      <c r="O36" s="25">
        <v>5.5358193722118663E-3</v>
      </c>
      <c r="P36" s="96">
        <v>13795</v>
      </c>
      <c r="Q36" s="26">
        <v>4.1003864974673912E-3</v>
      </c>
      <c r="R36" s="28">
        <v>1.8886080782848835</v>
      </c>
      <c r="S36" s="25">
        <v>1.1734810799462589E-3</v>
      </c>
    </row>
    <row r="37" spans="2:27" s="45" customFormat="1" ht="30">
      <c r="B37" s="46" t="s">
        <v>49</v>
      </c>
      <c r="C37" s="92">
        <v>160943</v>
      </c>
      <c r="D37" s="42">
        <v>2.6905235122195535E-3</v>
      </c>
      <c r="E37" s="93">
        <v>81988</v>
      </c>
      <c r="F37" s="26">
        <v>1.3706134576828863E-3</v>
      </c>
      <c r="G37" s="25">
        <v>1.7058498073189504E-3</v>
      </c>
      <c r="H37" s="93">
        <v>78955</v>
      </c>
      <c r="I37" s="27">
        <v>1.3199100545366674E-3</v>
      </c>
      <c r="J37" s="26">
        <v>6.716360903744608E-3</v>
      </c>
      <c r="K37" s="28">
        <v>3.9372521982463256</v>
      </c>
      <c r="L37" s="96">
        <v>51901</v>
      </c>
      <c r="M37" s="26">
        <v>6.1850927835420113E-3</v>
      </c>
      <c r="N37" s="28">
        <v>3.6258132204868589</v>
      </c>
      <c r="O37" s="25">
        <v>4.4149939492780562E-3</v>
      </c>
      <c r="P37" s="96">
        <v>27054</v>
      </c>
      <c r="Q37" s="26">
        <v>8.0414538820212239E-3</v>
      </c>
      <c r="R37" s="28">
        <v>4.7140456607137144</v>
      </c>
      <c r="S37" s="25">
        <v>2.3013669544665522E-3</v>
      </c>
    </row>
    <row r="38" spans="2:27" s="36" customFormat="1">
      <c r="B38" s="30" t="s">
        <v>0</v>
      </c>
      <c r="C38" s="35">
        <v>59818470</v>
      </c>
      <c r="D38" s="84">
        <v>1</v>
      </c>
      <c r="E38" s="31">
        <v>48062848</v>
      </c>
      <c r="F38" s="38">
        <v>0.80347839053723702</v>
      </c>
      <c r="G38" s="84">
        <v>1</v>
      </c>
      <c r="H38" s="31">
        <v>11755622</v>
      </c>
      <c r="I38" s="38">
        <v>0.19652160946276293</v>
      </c>
      <c r="J38" s="38">
        <v>1</v>
      </c>
      <c r="K38" s="34">
        <v>1</v>
      </c>
      <c r="L38" s="31">
        <v>8391305</v>
      </c>
      <c r="M38" s="38">
        <v>0.99999999999999989</v>
      </c>
      <c r="N38" s="48">
        <v>0.99999999999999989</v>
      </c>
      <c r="O38" s="84">
        <v>0.71381208072188773</v>
      </c>
      <c r="P38" s="31">
        <v>3364317</v>
      </c>
      <c r="Q38" s="38">
        <v>1</v>
      </c>
      <c r="R38" s="48">
        <v>1</v>
      </c>
      <c r="S38" s="84">
        <v>0.28618791927811216</v>
      </c>
    </row>
    <row r="39" spans="2:27">
      <c r="B39" s="37" t="s">
        <v>50</v>
      </c>
      <c r="C39" s="29"/>
      <c r="D39" s="32"/>
      <c r="E39" s="24"/>
      <c r="F39" s="33"/>
      <c r="G39" s="32"/>
      <c r="H39" s="24"/>
      <c r="I39" s="47"/>
      <c r="J39" s="33"/>
      <c r="K39" s="34"/>
      <c r="L39" s="24"/>
      <c r="M39" s="33"/>
      <c r="N39" s="48"/>
      <c r="O39" s="32"/>
      <c r="P39" s="24"/>
      <c r="Q39" s="33"/>
      <c r="R39" s="48"/>
      <c r="S39" s="32"/>
    </row>
    <row r="40" spans="2:27">
      <c r="B40" s="41" t="s">
        <v>46</v>
      </c>
      <c r="C40" s="92">
        <v>50515448</v>
      </c>
      <c r="D40" s="25">
        <v>0.84447910486510269</v>
      </c>
      <c r="E40" s="93">
        <v>43537252</v>
      </c>
      <c r="F40" s="26">
        <v>0.72782289483498996</v>
      </c>
      <c r="G40" s="25">
        <v>0.90584003677851133</v>
      </c>
      <c r="H40" s="93">
        <v>6978196</v>
      </c>
      <c r="I40" s="27">
        <v>0.11665621003011277</v>
      </c>
      <c r="J40" s="26">
        <v>0.59360500022882667</v>
      </c>
      <c r="K40" s="28">
        <v>0.65530885821728169</v>
      </c>
      <c r="L40" s="96">
        <v>5001801</v>
      </c>
      <c r="M40" s="26">
        <v>0.59606950289615257</v>
      </c>
      <c r="N40" s="28">
        <v>0.65802954020004156</v>
      </c>
      <c r="O40" s="25">
        <v>0.42548161211716401</v>
      </c>
      <c r="P40" s="96">
        <v>1976395</v>
      </c>
      <c r="Q40" s="26">
        <v>0.58745801896789152</v>
      </c>
      <c r="R40" s="28">
        <v>0.64852291256312844</v>
      </c>
      <c r="S40" s="25">
        <v>0.16812338811166266</v>
      </c>
    </row>
    <row r="41" spans="2:27">
      <c r="B41" s="41" t="s">
        <v>47</v>
      </c>
      <c r="C41" s="92">
        <v>9145072</v>
      </c>
      <c r="D41" s="25">
        <v>0.15288040633603633</v>
      </c>
      <c r="E41" s="93">
        <v>4452716</v>
      </c>
      <c r="F41" s="26">
        <v>7.443714290920514E-2</v>
      </c>
      <c r="G41" s="25">
        <v>9.2643615293042977E-2</v>
      </c>
      <c r="H41" s="93">
        <v>4692356</v>
      </c>
      <c r="I41" s="27">
        <v>7.8443263426831208E-2</v>
      </c>
      <c r="J41" s="26">
        <v>0.39915846222343659</v>
      </c>
      <c r="K41" s="28">
        <v>4.3085371934250407</v>
      </c>
      <c r="L41" s="96">
        <v>3321650</v>
      </c>
      <c r="M41" s="26">
        <v>0.39584426975303605</v>
      </c>
      <c r="N41" s="28">
        <v>4.2727636275951957</v>
      </c>
      <c r="O41" s="25">
        <v>0.28255842183425089</v>
      </c>
      <c r="P41" s="96">
        <v>1370706</v>
      </c>
      <c r="Q41" s="26">
        <v>0.40742474624121328</v>
      </c>
      <c r="R41" s="28">
        <v>4.3977638928757203</v>
      </c>
      <c r="S41" s="25">
        <v>0.1166000403891857</v>
      </c>
    </row>
    <row r="42" spans="2:27" s="45" customFormat="1">
      <c r="B42" s="41" t="s">
        <v>48</v>
      </c>
      <c r="C42" s="92">
        <v>113152</v>
      </c>
      <c r="D42" s="25">
        <v>1.8915896712169335E-3</v>
      </c>
      <c r="E42" s="93">
        <v>59820</v>
      </c>
      <c r="F42" s="26">
        <v>1.0000255773843765E-3</v>
      </c>
      <c r="G42" s="25">
        <v>1.2446203770529786E-3</v>
      </c>
      <c r="H42" s="93">
        <v>53332</v>
      </c>
      <c r="I42" s="27">
        <v>8.9156409383255703E-4</v>
      </c>
      <c r="J42" s="26">
        <v>4.536722939883572E-3</v>
      </c>
      <c r="K42" s="28">
        <v>3.645065614806708</v>
      </c>
      <c r="L42" s="96">
        <v>47313</v>
      </c>
      <c r="M42" s="26">
        <v>5.6383363493520975E-3</v>
      </c>
      <c r="N42" s="28">
        <v>4.5301655454995782</v>
      </c>
      <c r="O42" s="25">
        <v>4.0247126013408735E-3</v>
      </c>
      <c r="P42" s="96">
        <v>6019</v>
      </c>
      <c r="Q42" s="26">
        <v>1.789070411616979E-3</v>
      </c>
      <c r="R42" s="28">
        <v>1.4374426488606538</v>
      </c>
      <c r="S42" s="25">
        <v>5.12010338542699E-4</v>
      </c>
    </row>
    <row r="43" spans="2:27" ht="30.75" customHeight="1">
      <c r="B43" s="46" t="s">
        <v>49</v>
      </c>
      <c r="C43" s="92">
        <v>44798</v>
      </c>
      <c r="D43" s="25">
        <v>7.4889912764402027E-4</v>
      </c>
      <c r="E43" s="93">
        <v>13060</v>
      </c>
      <c r="F43" s="26">
        <v>2.1832721565763884E-4</v>
      </c>
      <c r="G43" s="25">
        <v>2.7172755139270979E-4</v>
      </c>
      <c r="H43" s="93">
        <v>31738</v>
      </c>
      <c r="I43" s="27">
        <v>5.3057191198638146E-4</v>
      </c>
      <c r="J43" s="26">
        <v>2.6998146078531615E-3</v>
      </c>
      <c r="K43" s="28">
        <v>9.9357411275211422</v>
      </c>
      <c r="L43" s="96">
        <v>20541</v>
      </c>
      <c r="M43" s="26">
        <v>2.4478910014592487E-3</v>
      </c>
      <c r="N43" s="28">
        <v>9.0086227506664365</v>
      </c>
      <c r="O43" s="25">
        <v>1.7473341691320119E-3</v>
      </c>
      <c r="P43" s="96">
        <v>11197</v>
      </c>
      <c r="Q43" s="26">
        <v>3.3281643792781716E-3</v>
      </c>
      <c r="R43" s="28">
        <v>12.248166820846947</v>
      </c>
      <c r="S43" s="25">
        <v>9.5248043872114981E-4</v>
      </c>
    </row>
    <row r="44" spans="2:27" s="36" customFormat="1" ht="15.75" thickBot="1">
      <c r="B44" s="49" t="s">
        <v>0</v>
      </c>
      <c r="C44" s="52">
        <v>59818470</v>
      </c>
      <c r="D44" s="85">
        <v>1</v>
      </c>
      <c r="E44" s="50">
        <v>48062848</v>
      </c>
      <c r="F44" s="86">
        <v>0.80347839053723702</v>
      </c>
      <c r="G44" s="85">
        <v>1</v>
      </c>
      <c r="H44" s="50">
        <v>11755622</v>
      </c>
      <c r="I44" s="86">
        <v>0.19652160946276293</v>
      </c>
      <c r="J44" s="86">
        <v>1</v>
      </c>
      <c r="K44" s="79">
        <v>1</v>
      </c>
      <c r="L44" s="50">
        <v>8391305</v>
      </c>
      <c r="M44" s="86">
        <v>1</v>
      </c>
      <c r="N44" s="51">
        <v>1</v>
      </c>
      <c r="O44" s="85">
        <v>0.71381208072188773</v>
      </c>
      <c r="P44" s="50">
        <v>3364317</v>
      </c>
      <c r="Q44" s="86">
        <v>1</v>
      </c>
      <c r="R44" s="79">
        <v>1</v>
      </c>
      <c r="S44" s="85">
        <v>0.28618791927811221</v>
      </c>
    </row>
    <row r="45" spans="2:27" s="53" customFormat="1">
      <c r="C45" s="54"/>
      <c r="D45" s="55"/>
      <c r="E45" s="55"/>
      <c r="F45" s="55"/>
      <c r="G45" s="55"/>
      <c r="H45" s="56"/>
      <c r="I45" s="57"/>
      <c r="J45" s="58"/>
      <c r="K45" s="59"/>
      <c r="L45" s="54"/>
      <c r="M45" s="55"/>
      <c r="N45" s="59"/>
      <c r="O45" s="60"/>
      <c r="Q45" s="55"/>
      <c r="R45" s="59"/>
      <c r="S45" s="60"/>
      <c r="U45" s="61"/>
      <c r="V45" s="61"/>
      <c r="W45" s="61"/>
      <c r="X45" s="61"/>
      <c r="Y45" s="61"/>
      <c r="Z45" s="61"/>
      <c r="AA45" s="61"/>
    </row>
    <row r="46" spans="2:27" s="53" customFormat="1">
      <c r="D46" s="55"/>
      <c r="E46" s="62"/>
      <c r="F46" s="55"/>
      <c r="G46" s="55"/>
      <c r="I46" s="57"/>
      <c r="J46" s="58"/>
      <c r="K46" s="58"/>
      <c r="M46" s="55"/>
      <c r="N46" s="58"/>
      <c r="O46" s="63"/>
      <c r="P46" s="64"/>
      <c r="Q46" s="65"/>
      <c r="R46" s="66"/>
      <c r="S46" s="67"/>
      <c r="U46" s="61"/>
      <c r="V46" s="61"/>
      <c r="W46" s="61"/>
      <c r="X46" s="61"/>
      <c r="Y46" s="61"/>
      <c r="Z46" s="61"/>
      <c r="AA46" s="61"/>
    </row>
    <row r="47" spans="2:27" s="53" customFormat="1">
      <c r="C47" s="64"/>
      <c r="D47" s="65"/>
      <c r="E47" s="64"/>
      <c r="F47" s="67"/>
      <c r="G47" s="67"/>
      <c r="H47" s="64"/>
      <c r="I47" s="68"/>
      <c r="J47" s="66"/>
      <c r="K47" s="66"/>
      <c r="L47" s="64"/>
      <c r="M47" s="65"/>
      <c r="N47" s="66"/>
      <c r="O47" s="63"/>
      <c r="P47" s="64"/>
      <c r="Q47" s="65"/>
      <c r="R47" s="66"/>
      <c r="S47" s="67"/>
      <c r="U47" s="61"/>
      <c r="V47" s="61"/>
      <c r="W47" s="61"/>
      <c r="X47" s="61"/>
      <c r="Y47" s="61"/>
      <c r="Z47" s="61"/>
      <c r="AA47" s="61"/>
    </row>
    <row r="48" spans="2:27" s="53" customFormat="1">
      <c r="C48" s="64"/>
      <c r="D48" s="65"/>
      <c r="E48" s="64"/>
      <c r="F48" s="67"/>
      <c r="G48" s="67"/>
      <c r="H48" s="64"/>
      <c r="I48" s="68"/>
      <c r="J48" s="66"/>
      <c r="K48" s="66"/>
      <c r="L48" s="64"/>
      <c r="M48" s="65"/>
      <c r="N48" s="66"/>
      <c r="O48" s="63"/>
      <c r="P48" s="64"/>
      <c r="Q48" s="65"/>
      <c r="R48" s="66"/>
      <c r="S48" s="67"/>
      <c r="U48" s="61"/>
      <c r="V48" s="61"/>
      <c r="W48" s="61"/>
      <c r="X48" s="61"/>
      <c r="Y48" s="61"/>
      <c r="Z48" s="61"/>
      <c r="AA48" s="61"/>
    </row>
    <row r="49" spans="2:19" s="61" customFormat="1" ht="13.5" customHeight="1">
      <c r="B49" s="69"/>
      <c r="I49" s="70"/>
      <c r="O49" s="71"/>
      <c r="R49" s="72"/>
      <c r="S49" s="71"/>
    </row>
    <row r="50" spans="2:19" s="61" customFormat="1" ht="13.5" customHeight="1">
      <c r="B50" s="53"/>
      <c r="I50" s="70"/>
      <c r="O50" s="71"/>
      <c r="R50" s="72"/>
      <c r="S50" s="71"/>
    </row>
    <row r="51" spans="2:19" s="61" customFormat="1" ht="15" customHeight="1">
      <c r="B51" s="53"/>
      <c r="I51" s="70"/>
      <c r="O51" s="71"/>
      <c r="R51" s="72"/>
      <c r="S51" s="71"/>
    </row>
    <row r="54" spans="2:19">
      <c r="D54" s="75"/>
      <c r="F54" s="75"/>
      <c r="G54" s="75"/>
      <c r="J54" s="75"/>
      <c r="K54" s="75"/>
      <c r="M54" s="75"/>
      <c r="N54" s="75"/>
      <c r="Q54" s="75"/>
      <c r="R54" s="75"/>
    </row>
    <row r="55" spans="2:19">
      <c r="D55" s="75"/>
      <c r="F55" s="75"/>
      <c r="G55" s="75"/>
      <c r="J55" s="75"/>
      <c r="K55" s="75"/>
      <c r="M55" s="75"/>
      <c r="N55" s="75"/>
      <c r="Q55" s="75"/>
      <c r="R55" s="75"/>
    </row>
    <row r="56" spans="2:19">
      <c r="D56" s="75"/>
      <c r="F56" s="75"/>
      <c r="G56" s="75"/>
      <c r="J56" s="75"/>
      <c r="K56" s="75"/>
      <c r="M56" s="75"/>
      <c r="N56" s="75"/>
      <c r="Q56" s="75"/>
      <c r="R56" s="75"/>
    </row>
    <row r="58" spans="2:19">
      <c r="F58" s="94"/>
    </row>
    <row r="59" spans="2:19">
      <c r="F59" s="94"/>
    </row>
    <row r="60" spans="2:19">
      <c r="F60" s="94"/>
    </row>
    <row r="61" spans="2:19">
      <c r="F61" s="94"/>
    </row>
    <row r="62" spans="2:19">
      <c r="F62" s="94"/>
    </row>
    <row r="63" spans="2:19">
      <c r="F63" s="94"/>
    </row>
    <row r="64" spans="2:19">
      <c r="F64" s="94"/>
    </row>
    <row r="65" spans="6:6" s="15" customFormat="1">
      <c r="F65" s="94"/>
    </row>
    <row r="66" spans="6:6" s="15" customFormat="1">
      <c r="F66" s="94"/>
    </row>
    <row r="67" spans="6:6" s="15" customFormat="1">
      <c r="F67" s="94"/>
    </row>
    <row r="68" spans="6:6" s="15" customFormat="1">
      <c r="F68" s="94"/>
    </row>
    <row r="69" spans="6:6" s="15" customFormat="1">
      <c r="F69" s="94"/>
    </row>
    <row r="70" spans="6:6" s="15" customFormat="1">
      <c r="F70" s="94"/>
    </row>
    <row r="71" spans="6:6" s="15" customFormat="1">
      <c r="F71" s="94"/>
    </row>
    <row r="72" spans="6:6" s="15" customFormat="1">
      <c r="F72" s="94"/>
    </row>
    <row r="73" spans="6:6" s="15" customFormat="1">
      <c r="F73" s="94"/>
    </row>
    <row r="74" spans="6:6" s="15" customFormat="1">
      <c r="F74" s="94"/>
    </row>
  </sheetData>
  <sheetProtection algorithmName="SHA-512" hashValue="XsLeGjz98VqUqPx79UTI9U0Tmqli/C73O8eeC+UXMQPeca9ZYo4xzLBMLN3AMNnSwt7fbWleonNCrsjkAeEU8g==" saltValue="qNlCy8J50dQsEY/hShwXVw==" spinCount="100000" sheet="1" objects="1" scenario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57" zoomScaleNormal="57" workbookViewId="0"/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4.5703125" style="77" customWidth="1"/>
    <col min="7" max="7" width="12.42578125" style="77" customWidth="1"/>
    <col min="8" max="8" width="14" style="74" customWidth="1"/>
    <col min="9" max="9" width="14.5703125" style="76" customWidth="1"/>
    <col min="10" max="10" width="12" style="77" customWidth="1"/>
    <col min="11" max="11" width="13.5703125" style="78" customWidth="1"/>
    <col min="12" max="12" width="14.85546875" style="74" customWidth="1"/>
    <col min="13" max="13" width="12.85546875" style="77" customWidth="1"/>
    <col min="14" max="14" width="15.5703125" style="78" customWidth="1"/>
    <col min="15" max="15" width="14" style="77" customWidth="1"/>
    <col min="16" max="16" width="14.7109375" style="74" customWidth="1"/>
    <col min="17" max="17" width="12.42578125" style="77" customWidth="1"/>
    <col min="18" max="18" width="14.7109375" style="78" customWidth="1"/>
    <col min="19" max="19" width="15.140625" style="77" customWidth="1"/>
    <col min="20" max="16384" width="9.140625" style="15"/>
  </cols>
  <sheetData>
    <row r="1" spans="2:19" s="8" customFormat="1" ht="112.5" customHeight="1" thickBot="1">
      <c r="B1" s="129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61205108</v>
      </c>
      <c r="D2" s="11">
        <v>1</v>
      </c>
      <c r="E2" s="10">
        <v>49246041</v>
      </c>
      <c r="F2" s="12">
        <v>0.80460671681193663</v>
      </c>
      <c r="G2" s="11">
        <v>1</v>
      </c>
      <c r="H2" s="13">
        <v>11959067</v>
      </c>
      <c r="I2" s="12">
        <v>0.19539328318806332</v>
      </c>
      <c r="J2" s="12">
        <v>1</v>
      </c>
      <c r="K2" s="14">
        <v>1</v>
      </c>
      <c r="L2" s="10">
        <v>8542340</v>
      </c>
      <c r="M2" s="12">
        <v>1</v>
      </c>
      <c r="N2" s="14">
        <v>1</v>
      </c>
      <c r="O2" s="11">
        <v>0.71429819734265221</v>
      </c>
      <c r="P2" s="13">
        <v>3416727</v>
      </c>
      <c r="Q2" s="12">
        <v>1</v>
      </c>
      <c r="R2" s="14">
        <v>1</v>
      </c>
      <c r="S2" s="11">
        <v>0.28570180265734779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15384</v>
      </c>
      <c r="D4" s="25">
        <v>2.5135157019901021E-4</v>
      </c>
      <c r="E4" s="91">
        <v>3390</v>
      </c>
      <c r="F4" s="26">
        <v>5.5387533994711686E-5</v>
      </c>
      <c r="G4" s="25">
        <v>6.8838020908117259E-5</v>
      </c>
      <c r="H4" s="93">
        <v>11994</v>
      </c>
      <c r="I4" s="27">
        <v>1.9596403620429851E-4</v>
      </c>
      <c r="J4" s="26">
        <v>1.0029210472689884E-3</v>
      </c>
      <c r="K4" s="28">
        <v>14.569289384534379</v>
      </c>
      <c r="L4" s="96">
        <v>11586</v>
      </c>
      <c r="M4" s="26">
        <v>1.3563028397371212E-3</v>
      </c>
      <c r="N4" s="28">
        <v>19.702815709177198</v>
      </c>
      <c r="O4" s="25">
        <v>9.6880467347494582E-4</v>
      </c>
      <c r="P4" s="96">
        <v>408</v>
      </c>
      <c r="Q4" s="26">
        <v>1.1941252549589124E-4</v>
      </c>
      <c r="R4" s="28">
        <v>1.7346885328861965</v>
      </c>
      <c r="S4" s="25">
        <v>3.4116373794042631E-5</v>
      </c>
    </row>
    <row r="5" spans="2:19">
      <c r="B5" s="23" t="s">
        <v>3</v>
      </c>
      <c r="C5" s="92">
        <v>1888200</v>
      </c>
      <c r="D5" s="25">
        <v>3.0850366279886313E-2</v>
      </c>
      <c r="E5" s="93">
        <v>541126</v>
      </c>
      <c r="F5" s="26">
        <v>8.8411901830154436E-3</v>
      </c>
      <c r="G5" s="25">
        <v>1.0988213245405859E-2</v>
      </c>
      <c r="H5" s="93">
        <v>1347074</v>
      </c>
      <c r="I5" s="27">
        <v>2.2009176096870867E-2</v>
      </c>
      <c r="J5" s="26">
        <v>0.11264039243195142</v>
      </c>
      <c r="K5" s="28">
        <v>10.251019880693166</v>
      </c>
      <c r="L5" s="96">
        <v>1095250</v>
      </c>
      <c r="M5" s="26">
        <v>0.12821428320577266</v>
      </c>
      <c r="N5" s="28">
        <v>11.668346831490434</v>
      </c>
      <c r="O5" s="25">
        <v>9.1583231367463699E-2</v>
      </c>
      <c r="P5" s="96">
        <v>251824</v>
      </c>
      <c r="Q5" s="26">
        <v>7.3703283873718911E-2</v>
      </c>
      <c r="R5" s="28">
        <v>6.7074857602107461</v>
      </c>
      <c r="S5" s="25">
        <v>2.1057161064487722E-2</v>
      </c>
    </row>
    <row r="6" spans="2:19">
      <c r="B6" s="23" t="s">
        <v>4</v>
      </c>
      <c r="C6" s="92">
        <v>2347243</v>
      </c>
      <c r="D6" s="25">
        <v>3.8350442907477592E-2</v>
      </c>
      <c r="E6" s="93">
        <v>1019996</v>
      </c>
      <c r="F6" s="26">
        <v>1.6665210361200573E-2</v>
      </c>
      <c r="G6" s="25">
        <v>2.0712243650205305E-2</v>
      </c>
      <c r="H6" s="93">
        <v>1327247</v>
      </c>
      <c r="I6" s="27">
        <v>2.1685232546277019E-2</v>
      </c>
      <c r="J6" s="26">
        <v>0.11098248717897474</v>
      </c>
      <c r="K6" s="28">
        <v>5.3583034775604652</v>
      </c>
      <c r="L6" s="96">
        <v>929570</v>
      </c>
      <c r="M6" s="26">
        <v>0.10881912918474329</v>
      </c>
      <c r="N6" s="28">
        <v>5.2538552086637242</v>
      </c>
      <c r="O6" s="25">
        <v>7.7729307813059326E-2</v>
      </c>
      <c r="P6" s="96">
        <v>397677</v>
      </c>
      <c r="Q6" s="26">
        <v>0.11639121299419006</v>
      </c>
      <c r="R6" s="28">
        <v>5.6194401224628487</v>
      </c>
      <c r="S6" s="25">
        <v>3.3253179365915417E-2</v>
      </c>
    </row>
    <row r="7" spans="2:19">
      <c r="B7" s="23" t="s">
        <v>5</v>
      </c>
      <c r="C7" s="92">
        <v>4922695</v>
      </c>
      <c r="D7" s="25">
        <v>8.0429479840146673E-2</v>
      </c>
      <c r="E7" s="93">
        <v>2840055</v>
      </c>
      <c r="F7" s="26">
        <v>4.6402254530781971E-2</v>
      </c>
      <c r="G7" s="25">
        <v>5.7670727277346012E-2</v>
      </c>
      <c r="H7" s="93">
        <v>2082640</v>
      </c>
      <c r="I7" s="27">
        <v>3.4027225309364702E-2</v>
      </c>
      <c r="J7" s="26">
        <v>0.17414736450594348</v>
      </c>
      <c r="K7" s="28">
        <v>3.0196838626370393</v>
      </c>
      <c r="L7" s="96">
        <v>1357151</v>
      </c>
      <c r="M7" s="26">
        <v>0.15887344685414068</v>
      </c>
      <c r="N7" s="28">
        <v>2.7548368878737675</v>
      </c>
      <c r="O7" s="25">
        <v>0.11348301669352634</v>
      </c>
      <c r="P7" s="96">
        <v>725489</v>
      </c>
      <c r="Q7" s="26">
        <v>0.21233449438600158</v>
      </c>
      <c r="R7" s="28">
        <v>3.6818418010381149</v>
      </c>
      <c r="S7" s="25">
        <v>6.0664347812417141E-2</v>
      </c>
    </row>
    <row r="8" spans="2:19">
      <c r="B8" s="23" t="s">
        <v>6</v>
      </c>
      <c r="C8" s="92">
        <v>29734198</v>
      </c>
      <c r="D8" s="25">
        <v>0.48581236062846256</v>
      </c>
      <c r="E8" s="93">
        <v>26062282</v>
      </c>
      <c r="F8" s="26">
        <v>0.42581874048813051</v>
      </c>
      <c r="G8" s="25">
        <v>0.52922593310597288</v>
      </c>
      <c r="H8" s="93">
        <v>3671916</v>
      </c>
      <c r="I8" s="27">
        <v>5.9993620140332077E-2</v>
      </c>
      <c r="J8" s="26">
        <v>0.3070403401870731</v>
      </c>
      <c r="K8" s="28">
        <v>0.58016873509029454</v>
      </c>
      <c r="L8" s="96">
        <v>2489208</v>
      </c>
      <c r="M8" s="26">
        <v>0.29139650259764888</v>
      </c>
      <c r="N8" s="28">
        <v>0.55060888813114772</v>
      </c>
      <c r="O8" s="25">
        <v>0.20814399651745408</v>
      </c>
      <c r="P8" s="96">
        <v>1182708</v>
      </c>
      <c r="Q8" s="26">
        <v>0.34615232648086897</v>
      </c>
      <c r="R8" s="28">
        <v>0.65407287290200677</v>
      </c>
      <c r="S8" s="25">
        <v>9.8896343669619038E-2</v>
      </c>
    </row>
    <row r="9" spans="2:19">
      <c r="B9" s="23" t="s">
        <v>7</v>
      </c>
      <c r="C9" s="92">
        <v>15262309</v>
      </c>
      <c r="D9" s="25">
        <v>0.24936332111365606</v>
      </c>
      <c r="E9" s="93">
        <v>13074302</v>
      </c>
      <c r="F9" s="26">
        <v>0.21361455648440322</v>
      </c>
      <c r="G9" s="25">
        <v>0.26548940248821218</v>
      </c>
      <c r="H9" s="93">
        <v>2188007</v>
      </c>
      <c r="I9" s="27">
        <v>3.574876462925284E-2</v>
      </c>
      <c r="J9" s="26">
        <v>0.18295800165681822</v>
      </c>
      <c r="K9" s="28">
        <v>0.68913485789679163</v>
      </c>
      <c r="L9" s="96">
        <v>1565058</v>
      </c>
      <c r="M9" s="26">
        <v>0.18321185998215944</v>
      </c>
      <c r="N9" s="28">
        <v>0.69009104794792742</v>
      </c>
      <c r="O9" s="25">
        <v>0.13086790131705089</v>
      </c>
      <c r="P9" s="96">
        <v>622949</v>
      </c>
      <c r="Q9" s="26">
        <v>0.18232331702240184</v>
      </c>
      <c r="R9" s="28">
        <v>0.68674423654442129</v>
      </c>
      <c r="S9" s="25">
        <v>5.2090100339767305E-2</v>
      </c>
    </row>
    <row r="10" spans="2:19">
      <c r="B10" s="23" t="s">
        <v>8</v>
      </c>
      <c r="C10" s="92">
        <v>7035079</v>
      </c>
      <c r="D10" s="25">
        <v>0.11494267766017176</v>
      </c>
      <c r="E10" s="93">
        <v>5704890</v>
      </c>
      <c r="F10" s="26">
        <v>9.3209377230410242E-2</v>
      </c>
      <c r="G10" s="25">
        <v>0.11584464221194958</v>
      </c>
      <c r="H10" s="93">
        <v>1330189</v>
      </c>
      <c r="I10" s="27">
        <v>2.1733300429761515E-2</v>
      </c>
      <c r="J10" s="26">
        <v>0.11122849299197003</v>
      </c>
      <c r="K10" s="28">
        <v>0.96015224241848118</v>
      </c>
      <c r="L10" s="96">
        <v>1094517</v>
      </c>
      <c r="M10" s="26">
        <v>0.12812847533579791</v>
      </c>
      <c r="N10" s="28">
        <v>1.1060371277367649</v>
      </c>
      <c r="O10" s="25">
        <v>9.1521938960622926E-2</v>
      </c>
      <c r="P10" s="96">
        <v>235672</v>
      </c>
      <c r="Q10" s="26">
        <v>6.897595271732275E-2</v>
      </c>
      <c r="R10" s="28">
        <v>0.59541771980377145</v>
      </c>
      <c r="S10" s="25">
        <v>1.9706554031347093E-2</v>
      </c>
    </row>
    <row r="11" spans="2:19" s="36" customFormat="1">
      <c r="B11" s="30" t="s">
        <v>0</v>
      </c>
      <c r="C11" s="35">
        <v>61205108</v>
      </c>
      <c r="D11" s="84">
        <v>0.99999999999999989</v>
      </c>
      <c r="E11" s="31">
        <v>49246041</v>
      </c>
      <c r="F11" s="38">
        <v>0.80460671681193663</v>
      </c>
      <c r="G11" s="84">
        <v>0.99999999999999989</v>
      </c>
      <c r="H11" s="31">
        <v>11959067</v>
      </c>
      <c r="I11" s="38">
        <v>0.19539328318806332</v>
      </c>
      <c r="J11" s="38">
        <v>1</v>
      </c>
      <c r="K11" s="34">
        <v>1.0000000000000002</v>
      </c>
      <c r="L11" s="31">
        <v>8542340</v>
      </c>
      <c r="M11" s="38">
        <v>1</v>
      </c>
      <c r="N11" s="34">
        <v>1.0000000000000002</v>
      </c>
      <c r="O11" s="84">
        <v>0.71429819734265221</v>
      </c>
      <c r="P11" s="31">
        <v>3416727</v>
      </c>
      <c r="Q11" s="38">
        <v>1.0000000000000002</v>
      </c>
      <c r="R11" s="34">
        <v>1</v>
      </c>
      <c r="S11" s="84">
        <v>0.28570180265734774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9173522</v>
      </c>
      <c r="D13" s="25">
        <v>0.14988164059770959</v>
      </c>
      <c r="E13" s="93">
        <v>4404567</v>
      </c>
      <c r="F13" s="26">
        <v>7.1964042608992695E-2</v>
      </c>
      <c r="G13" s="25">
        <v>8.9440022193865293E-2</v>
      </c>
      <c r="H13" s="91">
        <v>4768955</v>
      </c>
      <c r="I13" s="27">
        <v>7.7917597988716891E-2</v>
      </c>
      <c r="J13" s="26">
        <v>0.39877316516413863</v>
      </c>
      <c r="K13" s="28">
        <v>4.4585539603263937</v>
      </c>
      <c r="L13" s="96">
        <v>3393557</v>
      </c>
      <c r="M13" s="26">
        <v>0.39726316208439372</v>
      </c>
      <c r="N13" s="28">
        <v>4.4416711036062564</v>
      </c>
      <c r="O13" s="25">
        <v>0.2837643605475243</v>
      </c>
      <c r="P13" s="96">
        <v>1375398</v>
      </c>
      <c r="Q13" s="26">
        <v>0.40254840377940643</v>
      </c>
      <c r="R13" s="28">
        <v>4.5007636839228926</v>
      </c>
      <c r="S13" s="25">
        <v>0.11500880461661432</v>
      </c>
    </row>
    <row r="14" spans="2:19">
      <c r="B14" s="23" t="s">
        <v>11</v>
      </c>
      <c r="C14" s="92">
        <v>52031586</v>
      </c>
      <c r="D14" s="25">
        <v>0.85011835940229041</v>
      </c>
      <c r="E14" s="93">
        <v>44841474</v>
      </c>
      <c r="F14" s="26">
        <v>0.73264267420294393</v>
      </c>
      <c r="G14" s="25">
        <v>0.91055997780613473</v>
      </c>
      <c r="H14" s="91">
        <v>7190112</v>
      </c>
      <c r="I14" s="27">
        <v>0.11747568519934644</v>
      </c>
      <c r="J14" s="26">
        <v>0.60122683483586137</v>
      </c>
      <c r="K14" s="28">
        <v>0.66028251789018033</v>
      </c>
      <c r="L14" s="96">
        <v>5148783</v>
      </c>
      <c r="M14" s="26">
        <v>0.60273683791560628</v>
      </c>
      <c r="N14" s="28">
        <v>0.66194084146748389</v>
      </c>
      <c r="O14" s="25">
        <v>0.43053383679512791</v>
      </c>
      <c r="P14" s="96">
        <v>2041329</v>
      </c>
      <c r="Q14" s="26">
        <v>0.59745159622059352</v>
      </c>
      <c r="R14" s="28">
        <v>0.65613645534923304</v>
      </c>
      <c r="S14" s="25">
        <v>0.17069299804073346</v>
      </c>
    </row>
    <row r="15" spans="2:19" s="36" customFormat="1">
      <c r="B15" s="30" t="s">
        <v>0</v>
      </c>
      <c r="C15" s="35">
        <v>61205108</v>
      </c>
      <c r="D15" s="84">
        <v>1</v>
      </c>
      <c r="E15" s="31">
        <v>49246041</v>
      </c>
      <c r="F15" s="38">
        <v>0.80460671681193663</v>
      </c>
      <c r="G15" s="84">
        <v>1</v>
      </c>
      <c r="H15" s="31">
        <v>11959067</v>
      </c>
      <c r="I15" s="38">
        <v>0.19539328318806332</v>
      </c>
      <c r="J15" s="38">
        <v>1</v>
      </c>
      <c r="K15" s="34">
        <v>1</v>
      </c>
      <c r="L15" s="31">
        <v>8542340</v>
      </c>
      <c r="M15" s="38">
        <v>1</v>
      </c>
      <c r="N15" s="34">
        <v>1</v>
      </c>
      <c r="O15" s="84">
        <v>0.71429819734265221</v>
      </c>
      <c r="P15" s="31">
        <v>3416727</v>
      </c>
      <c r="Q15" s="38">
        <v>1</v>
      </c>
      <c r="R15" s="34">
        <v>1</v>
      </c>
      <c r="S15" s="84">
        <v>0.28570180265734779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982341</v>
      </c>
      <c r="D17" s="25">
        <v>1.6049983932713591E-2</v>
      </c>
      <c r="E17" s="93">
        <v>831388</v>
      </c>
      <c r="F17" s="26">
        <v>1.3583637496399811E-2</v>
      </c>
      <c r="G17" s="25">
        <v>1.6882331718807608E-2</v>
      </c>
      <c r="H17" s="93">
        <v>150953</v>
      </c>
      <c r="I17" s="27">
        <v>2.4663464363137797E-3</v>
      </c>
      <c r="J17" s="26">
        <v>1.2622472973853228E-2</v>
      </c>
      <c r="K17" s="28">
        <v>0.7476735550570468</v>
      </c>
      <c r="L17" s="96">
        <v>128513</v>
      </c>
      <c r="M17" s="26">
        <v>1.504423846393377E-2</v>
      </c>
      <c r="N17" s="28">
        <v>0.89112325918663671</v>
      </c>
      <c r="O17" s="25">
        <v>1.0746072415180883E-2</v>
      </c>
      <c r="P17" s="96">
        <v>22440</v>
      </c>
      <c r="Q17" s="26">
        <v>6.567688902274018E-3</v>
      </c>
      <c r="R17" s="28">
        <v>0.38902735781203401</v>
      </c>
      <c r="S17" s="25">
        <v>1.8764005586723446E-3</v>
      </c>
    </row>
    <row r="18" spans="2:19">
      <c r="B18" s="95" t="s">
        <v>99</v>
      </c>
      <c r="C18" s="92">
        <v>45536072</v>
      </c>
      <c r="D18" s="25">
        <v>0.74399136751788753</v>
      </c>
      <c r="E18" s="93">
        <v>39154938</v>
      </c>
      <c r="F18" s="26">
        <v>0.63973317390437412</v>
      </c>
      <c r="G18" s="25">
        <v>0.79508803560473018</v>
      </c>
      <c r="H18" s="93">
        <v>6381134</v>
      </c>
      <c r="I18" s="27">
        <v>0.10425819361351343</v>
      </c>
      <c r="J18" s="26">
        <v>0.53358125679871182</v>
      </c>
      <c r="K18" s="28">
        <v>0.67109707718451472</v>
      </c>
      <c r="L18" s="96">
        <v>4389898</v>
      </c>
      <c r="M18" s="26">
        <v>0.51389876778493948</v>
      </c>
      <c r="N18" s="28">
        <v>0.6463419706650182</v>
      </c>
      <c r="O18" s="25">
        <v>0.36707696344539253</v>
      </c>
      <c r="P18" s="96">
        <v>1991236</v>
      </c>
      <c r="Q18" s="26">
        <v>0.58279048926062871</v>
      </c>
      <c r="R18" s="28">
        <v>0.7329886291363551</v>
      </c>
      <c r="S18" s="25">
        <v>0.16650429335331929</v>
      </c>
    </row>
    <row r="19" spans="2:19">
      <c r="B19" s="95" t="s">
        <v>100</v>
      </c>
      <c r="C19" s="92">
        <v>6400456</v>
      </c>
      <c r="D19" s="25">
        <v>0.10457388621877768</v>
      </c>
      <c r="E19" s="93">
        <v>3965910</v>
      </c>
      <c r="F19" s="26">
        <v>6.479704275662744E-2</v>
      </c>
      <c r="G19" s="25">
        <v>8.0532565044162632E-2</v>
      </c>
      <c r="H19" s="93">
        <v>2434546</v>
      </c>
      <c r="I19" s="27">
        <v>3.9776843462150248E-2</v>
      </c>
      <c r="J19" s="26">
        <v>0.20357323861468457</v>
      </c>
      <c r="K19" s="28">
        <v>2.5278375090008449</v>
      </c>
      <c r="L19" s="96">
        <v>1658560</v>
      </c>
      <c r="M19" s="26">
        <v>0.19415757274938716</v>
      </c>
      <c r="N19" s="28">
        <v>2.410920012828532</v>
      </c>
      <c r="O19" s="25">
        <v>0.13868640421531211</v>
      </c>
      <c r="P19" s="96">
        <v>775986</v>
      </c>
      <c r="Q19" s="26">
        <v>0.2271138431604281</v>
      </c>
      <c r="R19" s="28">
        <v>2.8201491289378762</v>
      </c>
      <c r="S19" s="25">
        <v>6.4886834399372456E-2</v>
      </c>
    </row>
    <row r="20" spans="2:19">
      <c r="B20" s="95" t="s">
        <v>101</v>
      </c>
      <c r="C20" s="92">
        <v>609977</v>
      </c>
      <c r="D20" s="25">
        <v>9.9661126322985981E-3</v>
      </c>
      <c r="E20" s="93">
        <v>499553</v>
      </c>
      <c r="F20" s="26">
        <v>8.1619494895752813E-3</v>
      </c>
      <c r="G20" s="25">
        <v>1.014402355714239E-2</v>
      </c>
      <c r="H20" s="93">
        <v>110424</v>
      </c>
      <c r="I20" s="27">
        <v>1.8041631427233166E-3</v>
      </c>
      <c r="J20" s="26">
        <v>9.2334962250817734E-3</v>
      </c>
      <c r="K20" s="28">
        <v>0.91024002192704734</v>
      </c>
      <c r="L20" s="96">
        <v>90271</v>
      </c>
      <c r="M20" s="26">
        <v>1.0567479168471403E-2</v>
      </c>
      <c r="N20" s="28">
        <v>1.0417443442381262</v>
      </c>
      <c r="O20" s="25">
        <v>7.5483313204951523E-3</v>
      </c>
      <c r="P20" s="96">
        <v>20153</v>
      </c>
      <c r="Q20" s="26">
        <v>5.8983348684281773E-3</v>
      </c>
      <c r="R20" s="28">
        <v>0.58145910596542039</v>
      </c>
      <c r="S20" s="25">
        <v>1.6851649045866203E-3</v>
      </c>
    </row>
    <row r="21" spans="2:19">
      <c r="B21" s="95" t="s">
        <v>102</v>
      </c>
      <c r="C21" s="92">
        <v>1960280</v>
      </c>
      <c r="D21" s="25">
        <v>3.2028045763762072E-2</v>
      </c>
      <c r="E21" s="93">
        <v>1222405</v>
      </c>
      <c r="F21" s="26">
        <v>1.9972270941830541E-2</v>
      </c>
      <c r="G21" s="25">
        <v>2.4822401459642207E-2</v>
      </c>
      <c r="H21" s="93">
        <v>737875</v>
      </c>
      <c r="I21" s="27">
        <v>1.205577482193153E-2</v>
      </c>
      <c r="J21" s="26">
        <v>6.1700047336468639E-2</v>
      </c>
      <c r="K21" s="28">
        <v>2.4856598760915372</v>
      </c>
      <c r="L21" s="96">
        <v>657719</v>
      </c>
      <c r="M21" s="26">
        <v>7.699517930684098E-2</v>
      </c>
      <c r="N21" s="28">
        <v>3.1018424801494127</v>
      </c>
      <c r="O21" s="25">
        <v>5.4997517782950797E-2</v>
      </c>
      <c r="P21" s="96">
        <v>80156</v>
      </c>
      <c r="Q21" s="26">
        <v>2.3459878415805536E-2</v>
      </c>
      <c r="R21" s="28">
        <v>0.94510913675890929</v>
      </c>
      <c r="S21" s="25">
        <v>6.7025295535178457E-3</v>
      </c>
    </row>
    <row r="22" spans="2:19">
      <c r="B22" s="95" t="s">
        <v>103</v>
      </c>
      <c r="C22" s="92">
        <v>5433696</v>
      </c>
      <c r="D22" s="25">
        <v>8.8778472541866937E-2</v>
      </c>
      <c r="E22" s="93">
        <v>3397726</v>
      </c>
      <c r="F22" s="26">
        <v>5.5513765289001697E-2</v>
      </c>
      <c r="G22" s="25">
        <v>6.8994906615945026E-2</v>
      </c>
      <c r="H22" s="93">
        <v>2035970</v>
      </c>
      <c r="I22" s="27">
        <v>3.3264707252865233E-2</v>
      </c>
      <c r="J22" s="26">
        <v>0.17024488616043376</v>
      </c>
      <c r="K22" s="28">
        <v>2.4674993345246361</v>
      </c>
      <c r="L22" s="96">
        <v>1533168</v>
      </c>
      <c r="M22" s="26">
        <v>0.17947869085051638</v>
      </c>
      <c r="N22" s="28">
        <v>2.601332470084655</v>
      </c>
      <c r="O22" s="25">
        <v>0.12820130533594301</v>
      </c>
      <c r="P22" s="96">
        <v>502802</v>
      </c>
      <c r="Q22" s="26">
        <v>0.147158962363689</v>
      </c>
      <c r="R22" s="28">
        <v>2.1328960293089216</v>
      </c>
      <c r="S22" s="25">
        <v>4.2043580824490737E-2</v>
      </c>
    </row>
    <row r="23" spans="2:19">
      <c r="B23" s="95" t="s">
        <v>104</v>
      </c>
      <c r="C23" s="92">
        <v>282286</v>
      </c>
      <c r="D23" s="25">
        <v>4.6121313926935636E-3</v>
      </c>
      <c r="E23" s="93">
        <v>174121</v>
      </c>
      <c r="F23" s="26">
        <v>2.8448769341277856E-3</v>
      </c>
      <c r="G23" s="25">
        <v>3.5357359995699957E-3</v>
      </c>
      <c r="H23" s="93">
        <v>108165</v>
      </c>
      <c r="I23" s="27">
        <v>1.7672544585657785E-3</v>
      </c>
      <c r="J23" s="26">
        <v>9.0446018907662275E-3</v>
      </c>
      <c r="K23" s="28">
        <v>2.5580535118759435</v>
      </c>
      <c r="L23" s="96">
        <v>84211</v>
      </c>
      <c r="M23" s="26">
        <v>9.8580716759108164E-3</v>
      </c>
      <c r="N23" s="28">
        <v>2.7881243614086917</v>
      </c>
      <c r="O23" s="25">
        <v>7.0416028273777541E-3</v>
      </c>
      <c r="P23" s="96">
        <v>23954</v>
      </c>
      <c r="Q23" s="26">
        <v>7.0108030287465168E-3</v>
      </c>
      <c r="R23" s="28">
        <v>1.9828412046598352</v>
      </c>
      <c r="S23" s="25">
        <v>2.0029990633884734E-3</v>
      </c>
    </row>
    <row r="24" spans="2:19" s="36" customFormat="1">
      <c r="B24" s="30" t="s">
        <v>0</v>
      </c>
      <c r="C24" s="35">
        <v>61205108</v>
      </c>
      <c r="D24" s="84">
        <v>1</v>
      </c>
      <c r="E24" s="31">
        <v>49246041</v>
      </c>
      <c r="F24" s="38">
        <v>0.80460671681193663</v>
      </c>
      <c r="G24" s="84">
        <v>1</v>
      </c>
      <c r="H24" s="31">
        <v>11959067</v>
      </c>
      <c r="I24" s="38">
        <v>0.19539328318806332</v>
      </c>
      <c r="J24" s="38">
        <v>1</v>
      </c>
      <c r="K24" s="34">
        <v>1</v>
      </c>
      <c r="L24" s="31">
        <v>8542340</v>
      </c>
      <c r="M24" s="38">
        <v>1</v>
      </c>
      <c r="N24" s="34">
        <v>1</v>
      </c>
      <c r="O24" s="84">
        <v>0.71429819734265221</v>
      </c>
      <c r="P24" s="31">
        <v>3416727</v>
      </c>
      <c r="Q24" s="38">
        <v>1</v>
      </c>
      <c r="R24" s="34">
        <v>1</v>
      </c>
      <c r="S24" s="84">
        <v>0.28570180265734774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5433696</v>
      </c>
      <c r="D26" s="25">
        <v>8.8778472541866937E-2</v>
      </c>
      <c r="E26" s="24">
        <v>3397726</v>
      </c>
      <c r="F26" s="26">
        <v>5.5513765289001697E-2</v>
      </c>
      <c r="G26" s="25">
        <v>6.8994906615945026E-2</v>
      </c>
      <c r="H26" s="24">
        <v>2035970</v>
      </c>
      <c r="I26" s="27">
        <v>3.3264707252865233E-2</v>
      </c>
      <c r="J26" s="26">
        <v>0.17024488616043376</v>
      </c>
      <c r="K26" s="28">
        <v>2.4674993345246361</v>
      </c>
      <c r="L26" s="24">
        <v>1533168</v>
      </c>
      <c r="M26" s="26">
        <v>0.17947869085051638</v>
      </c>
      <c r="N26" s="28">
        <v>2.601332470084655</v>
      </c>
      <c r="O26" s="25">
        <v>0.12820130533594301</v>
      </c>
      <c r="P26" s="24">
        <v>502802</v>
      </c>
      <c r="Q26" s="26">
        <v>0.147158962363689</v>
      </c>
      <c r="R26" s="28">
        <v>2.1328960293089216</v>
      </c>
      <c r="S26" s="25">
        <v>4.2043580824490737E-2</v>
      </c>
    </row>
    <row r="27" spans="2:19" ht="15" customHeight="1">
      <c r="B27" s="23" t="s">
        <v>30</v>
      </c>
      <c r="C27" s="29">
        <v>55771412</v>
      </c>
      <c r="D27" s="25">
        <v>0.91122152745813312</v>
      </c>
      <c r="E27" s="24">
        <v>45848315</v>
      </c>
      <c r="F27" s="26">
        <v>0.74909295152293498</v>
      </c>
      <c r="G27" s="25">
        <v>0.93100509338405502</v>
      </c>
      <c r="H27" s="24">
        <v>9923097</v>
      </c>
      <c r="I27" s="27">
        <v>0.16212857593519808</v>
      </c>
      <c r="J27" s="26">
        <v>0.82975511383956624</v>
      </c>
      <c r="K27" s="28">
        <v>0.89124658902083853</v>
      </c>
      <c r="L27" s="24">
        <v>7009172</v>
      </c>
      <c r="M27" s="26">
        <v>0.82052130914948362</v>
      </c>
      <c r="N27" s="28">
        <v>0.88132848571968558</v>
      </c>
      <c r="O27" s="25">
        <v>0.58609689200670922</v>
      </c>
      <c r="P27" s="24">
        <v>2913925</v>
      </c>
      <c r="Q27" s="26">
        <v>0.85284103763631103</v>
      </c>
      <c r="R27" s="28">
        <v>0.91604336399102815</v>
      </c>
      <c r="S27" s="25">
        <v>0.24365822183285704</v>
      </c>
    </row>
    <row r="28" spans="2:19" s="36" customFormat="1">
      <c r="B28" s="30" t="s">
        <v>0</v>
      </c>
      <c r="C28" s="35">
        <v>61205108</v>
      </c>
      <c r="D28" s="84">
        <v>1</v>
      </c>
      <c r="E28" s="31">
        <v>49246041</v>
      </c>
      <c r="F28" s="33">
        <v>0.80460671681193663</v>
      </c>
      <c r="G28" s="84">
        <v>1</v>
      </c>
      <c r="H28" s="31">
        <v>11959067</v>
      </c>
      <c r="I28" s="38">
        <v>0.19539328318806332</v>
      </c>
      <c r="J28" s="38">
        <v>1</v>
      </c>
      <c r="K28" s="34">
        <v>1</v>
      </c>
      <c r="L28" s="31">
        <v>8542340</v>
      </c>
      <c r="M28" s="38">
        <v>1</v>
      </c>
      <c r="N28" s="34">
        <v>1</v>
      </c>
      <c r="O28" s="84">
        <v>0.71429819734265221</v>
      </c>
      <c r="P28" s="31">
        <v>3416727</v>
      </c>
      <c r="Q28" s="38">
        <v>1</v>
      </c>
      <c r="R28" s="34">
        <v>1</v>
      </c>
      <c r="S28" s="84">
        <v>0.28570180265734779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27986086</v>
      </c>
      <c r="D30" s="25">
        <v>0.4572508229215117</v>
      </c>
      <c r="E30" s="93">
        <v>23167102</v>
      </c>
      <c r="F30" s="26">
        <v>0.37851582583597432</v>
      </c>
      <c r="G30" s="25">
        <v>0.47043582650633786</v>
      </c>
      <c r="H30" s="93">
        <v>4818984</v>
      </c>
      <c r="I30" s="27">
        <v>7.873499708553737E-2</v>
      </c>
      <c r="J30" s="26">
        <v>0.4029565182635067</v>
      </c>
      <c r="K30" s="28">
        <v>0.85656001426600092</v>
      </c>
      <c r="L30" s="96">
        <v>3418834</v>
      </c>
      <c r="M30" s="26">
        <v>0.40022218736318149</v>
      </c>
      <c r="N30" s="28">
        <v>0.85074767866938716</v>
      </c>
      <c r="O30" s="25">
        <v>0.28587798697005379</v>
      </c>
      <c r="P30" s="96">
        <v>1400150</v>
      </c>
      <c r="Q30" s="26">
        <v>0.40979276365949052</v>
      </c>
      <c r="R30" s="28">
        <v>0.87109174210389284</v>
      </c>
      <c r="S30" s="25">
        <v>0.11707853129345291</v>
      </c>
    </row>
    <row r="31" spans="2:19">
      <c r="B31" s="23" t="s">
        <v>32</v>
      </c>
      <c r="C31" s="92">
        <v>33219022</v>
      </c>
      <c r="D31" s="25">
        <v>0.54274917707848824</v>
      </c>
      <c r="E31" s="93">
        <v>26078939</v>
      </c>
      <c r="F31" s="26">
        <v>0.42609089097596231</v>
      </c>
      <c r="G31" s="25">
        <v>0.52956417349366214</v>
      </c>
      <c r="H31" s="93">
        <v>7140083</v>
      </c>
      <c r="I31" s="27">
        <v>0.11665828610252595</v>
      </c>
      <c r="J31" s="26">
        <v>0.59704348173649335</v>
      </c>
      <c r="K31" s="28">
        <v>1.1274242322656649</v>
      </c>
      <c r="L31" s="96">
        <v>5123506</v>
      </c>
      <c r="M31" s="26">
        <v>0.59977781263681851</v>
      </c>
      <c r="N31" s="28">
        <v>1.1325875930766618</v>
      </c>
      <c r="O31" s="25">
        <v>0.42842021037259848</v>
      </c>
      <c r="P31" s="96">
        <v>2016577</v>
      </c>
      <c r="Q31" s="26">
        <v>0.59020723634050953</v>
      </c>
      <c r="R31" s="28">
        <v>1.1145150406357185</v>
      </c>
      <c r="S31" s="25">
        <v>0.16862327136389485</v>
      </c>
    </row>
    <row r="32" spans="2:19" s="36" customFormat="1">
      <c r="B32" s="30" t="s">
        <v>0</v>
      </c>
      <c r="C32" s="35">
        <v>61205108</v>
      </c>
      <c r="D32" s="84">
        <v>1</v>
      </c>
      <c r="E32" s="31">
        <v>49246041</v>
      </c>
      <c r="F32" s="33">
        <v>0.80460671681193663</v>
      </c>
      <c r="G32" s="84">
        <v>1</v>
      </c>
      <c r="H32" s="31">
        <v>11959067</v>
      </c>
      <c r="I32" s="38">
        <v>0.19539328318806332</v>
      </c>
      <c r="J32" s="38">
        <v>1</v>
      </c>
      <c r="K32" s="34">
        <v>1</v>
      </c>
      <c r="L32" s="31">
        <v>8542340</v>
      </c>
      <c r="M32" s="38">
        <v>1</v>
      </c>
      <c r="N32" s="34">
        <v>1</v>
      </c>
      <c r="O32" s="84">
        <v>0.71429819734265232</v>
      </c>
      <c r="P32" s="31">
        <v>3416727</v>
      </c>
      <c r="Q32" s="38">
        <v>1</v>
      </c>
      <c r="R32" s="34">
        <v>1</v>
      </c>
      <c r="S32" s="84">
        <v>0.28570180265734779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1707347</v>
      </c>
      <c r="D34" s="25">
        <v>2.7895498526038055E-2</v>
      </c>
      <c r="E34" s="93">
        <v>0</v>
      </c>
      <c r="F34" s="26">
        <v>0</v>
      </c>
      <c r="G34" s="25">
        <v>0</v>
      </c>
      <c r="H34" s="93">
        <v>1707347</v>
      </c>
      <c r="I34" s="27">
        <v>2.7895498526038055E-2</v>
      </c>
      <c r="J34" s="40">
        <v>0.14276590305916004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1707347</v>
      </c>
      <c r="Q34" s="26">
        <v>0.49970249305841524</v>
      </c>
      <c r="R34" s="28" t="s">
        <v>51</v>
      </c>
      <c r="S34" s="25">
        <v>0.14276590305916004</v>
      </c>
    </row>
    <row r="35" spans="2:19">
      <c r="B35" s="23" t="s">
        <v>37</v>
      </c>
      <c r="C35" s="92">
        <v>5978490</v>
      </c>
      <c r="D35" s="25">
        <v>9.7679592363434764E-2</v>
      </c>
      <c r="E35" s="93">
        <v>0</v>
      </c>
      <c r="F35" s="26">
        <v>0</v>
      </c>
      <c r="G35" s="25">
        <v>0</v>
      </c>
      <c r="H35" s="93">
        <v>5978490</v>
      </c>
      <c r="I35" s="27">
        <v>9.7679592363434764E-2</v>
      </c>
      <c r="J35" s="40">
        <v>0.49991274402927921</v>
      </c>
      <c r="K35" s="28" t="s">
        <v>51</v>
      </c>
      <c r="L35" s="97">
        <v>5978490</v>
      </c>
      <c r="M35" s="26">
        <v>0.69986561059381858</v>
      </c>
      <c r="N35" s="28" t="s">
        <v>51</v>
      </c>
      <c r="O35" s="25">
        <v>0.49991274402927921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1100042</v>
      </c>
      <c r="D36" s="25">
        <v>1.79730423807111E-2</v>
      </c>
      <c r="E36" s="93">
        <v>0</v>
      </c>
      <c r="F36" s="26">
        <v>0</v>
      </c>
      <c r="G36" s="25">
        <v>0</v>
      </c>
      <c r="H36" s="93">
        <v>1100042</v>
      </c>
      <c r="I36" s="27">
        <v>1.79730423807111E-2</v>
      </c>
      <c r="J36" s="40">
        <v>9.1983931522417253E-2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1100042</v>
      </c>
      <c r="Q36" s="26">
        <v>0.32195782689105684</v>
      </c>
      <c r="R36" s="28" t="s">
        <v>51</v>
      </c>
      <c r="S36" s="25">
        <v>9.1983931522417253E-2</v>
      </c>
    </row>
    <row r="37" spans="2:19">
      <c r="B37" s="23" t="s">
        <v>39</v>
      </c>
      <c r="C37" s="92">
        <v>314280</v>
      </c>
      <c r="D37" s="25">
        <v>5.1348655409610587E-3</v>
      </c>
      <c r="E37" s="93">
        <v>0</v>
      </c>
      <c r="F37" s="26">
        <v>0</v>
      </c>
      <c r="G37" s="25">
        <v>0</v>
      </c>
      <c r="H37" s="93">
        <v>314280</v>
      </c>
      <c r="I37" s="27">
        <v>5.1348655409610587E-3</v>
      </c>
      <c r="J37" s="40">
        <v>2.6279642048999307E-2</v>
      </c>
      <c r="K37" s="28" t="s">
        <v>51</v>
      </c>
      <c r="L37" s="97">
        <v>314280</v>
      </c>
      <c r="M37" s="26">
        <v>3.6790855901310413E-2</v>
      </c>
      <c r="N37" s="28" t="s">
        <v>51</v>
      </c>
      <c r="O37" s="25">
        <v>2.6279642048999307E-2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538</v>
      </c>
      <c r="D38" s="25">
        <v>8.7901160144999669E-6</v>
      </c>
      <c r="E38" s="93">
        <v>0</v>
      </c>
      <c r="F38" s="26">
        <v>0</v>
      </c>
      <c r="G38" s="25">
        <v>0</v>
      </c>
      <c r="H38" s="93">
        <v>538</v>
      </c>
      <c r="I38" s="27">
        <v>8.7901160144999669E-6</v>
      </c>
      <c r="J38" s="40">
        <v>4.4986787012732679E-5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538</v>
      </c>
      <c r="Q38" s="26">
        <v>1.5746063410977817E-4</v>
      </c>
      <c r="R38" s="28" t="s">
        <v>51</v>
      </c>
      <c r="S38" s="25">
        <v>4.4986787012732679E-5</v>
      </c>
    </row>
    <row r="39" spans="2:19" ht="15" customHeight="1">
      <c r="B39" s="23" t="s">
        <v>41</v>
      </c>
      <c r="C39" s="92">
        <v>608800</v>
      </c>
      <c r="D39" s="25">
        <v>9.9468822112036785E-3</v>
      </c>
      <c r="E39" s="93">
        <v>0</v>
      </c>
      <c r="F39" s="26">
        <v>0</v>
      </c>
      <c r="G39" s="25">
        <v>0</v>
      </c>
      <c r="H39" s="93">
        <v>608800</v>
      </c>
      <c r="I39" s="27">
        <v>9.9468822112036785E-3</v>
      </c>
      <c r="J39" s="40">
        <v>5.090698128875773E-2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608800</v>
      </c>
      <c r="Q39" s="26">
        <v>0.1781822194164181</v>
      </c>
      <c r="R39" s="28" t="s">
        <v>51</v>
      </c>
      <c r="S39" s="25">
        <v>5.090698128875773E-2</v>
      </c>
    </row>
    <row r="40" spans="2:19" ht="45">
      <c r="B40" s="23" t="s">
        <v>42</v>
      </c>
      <c r="C40" s="92">
        <v>2249570</v>
      </c>
      <c r="D40" s="25">
        <v>3.6754612049700167E-2</v>
      </c>
      <c r="E40" s="93">
        <v>0</v>
      </c>
      <c r="F40" s="26">
        <v>0</v>
      </c>
      <c r="G40" s="25"/>
      <c r="H40" s="93">
        <v>2249570</v>
      </c>
      <c r="I40" s="27"/>
      <c r="J40" s="40"/>
      <c r="K40" s="28" t="s">
        <v>51</v>
      </c>
      <c r="L40" s="97">
        <v>2249570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18878</v>
      </c>
      <c r="D41" s="25">
        <v>3.084383087764505E-4</v>
      </c>
      <c r="E41" s="93">
        <v>18878</v>
      </c>
      <c r="F41" s="26">
        <v>3.084383087764505E-4</v>
      </c>
      <c r="G41" s="25">
        <v>3.8334045979452442E-4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49227163</v>
      </c>
      <c r="D42" s="25">
        <v>0.80429827850316027</v>
      </c>
      <c r="E42" s="93">
        <v>49227163</v>
      </c>
      <c r="F42" s="26">
        <v>0.80429827850316027</v>
      </c>
      <c r="G42" s="25">
        <v>0.99961665954020551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61205108</v>
      </c>
      <c r="D43" s="84">
        <v>1</v>
      </c>
      <c r="E43" s="31">
        <v>49246041</v>
      </c>
      <c r="F43" s="38">
        <v>0.80460671681193674</v>
      </c>
      <c r="G43" s="84">
        <v>1</v>
      </c>
      <c r="H43" s="31">
        <v>11959067</v>
      </c>
      <c r="I43" s="38">
        <v>0.15863867113836319</v>
      </c>
      <c r="J43" s="38">
        <v>0.81189418873562624</v>
      </c>
      <c r="K43" s="34">
        <v>0.81189418873562624</v>
      </c>
      <c r="L43" s="31">
        <v>8542340</v>
      </c>
      <c r="M43" s="38">
        <v>0.73665646649512895</v>
      </c>
      <c r="N43" s="34">
        <v>0.73665646649512895</v>
      </c>
      <c r="O43" s="84">
        <v>0.52619238607827856</v>
      </c>
      <c r="P43" s="31">
        <v>3416727</v>
      </c>
      <c r="Q43" s="38">
        <v>1</v>
      </c>
      <c r="R43" s="34">
        <v>1.2316875941153287</v>
      </c>
      <c r="S43" s="84">
        <v>0.28570180265734774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46688770</v>
      </c>
      <c r="D45" s="42">
        <v>0.76282473024963859</v>
      </c>
      <c r="E45" s="93">
        <v>41121685</v>
      </c>
      <c r="F45" s="43">
        <v>0.6718668807838718</v>
      </c>
      <c r="G45" s="42">
        <v>0.83502519522330743</v>
      </c>
      <c r="H45" s="91">
        <v>5567085</v>
      </c>
      <c r="I45" s="27">
        <v>9.0957849465766807E-2</v>
      </c>
      <c r="J45" s="43">
        <v>0.46551164902747011</v>
      </c>
      <c r="K45" s="44">
        <v>0.55748215944906931</v>
      </c>
      <c r="L45" s="96">
        <v>4070350</v>
      </c>
      <c r="M45" s="43">
        <v>0.47649121903366054</v>
      </c>
      <c r="N45" s="28">
        <v>0.57063094833471995</v>
      </c>
      <c r="O45" s="25">
        <v>0.34035681880534663</v>
      </c>
      <c r="P45" s="96">
        <v>1496735</v>
      </c>
      <c r="Q45" s="43">
        <v>0.43806104497081566</v>
      </c>
      <c r="R45" s="44">
        <v>0.52460817646785707</v>
      </c>
      <c r="S45" s="25">
        <v>0.12515483022212351</v>
      </c>
    </row>
    <row r="46" spans="2:19">
      <c r="B46" s="41" t="s">
        <v>47</v>
      </c>
      <c r="C46" s="92">
        <v>14173334</v>
      </c>
      <c r="D46" s="42">
        <v>0.23157109697445513</v>
      </c>
      <c r="E46" s="93">
        <v>7938704</v>
      </c>
      <c r="F46" s="26">
        <v>0.12970655978582701</v>
      </c>
      <c r="G46" s="25">
        <v>0.16120491797503073</v>
      </c>
      <c r="H46" s="91">
        <v>6234630</v>
      </c>
      <c r="I46" s="27">
        <v>0.10186453718862812</v>
      </c>
      <c r="J46" s="26">
        <v>0.52133080281262745</v>
      </c>
      <c r="K46" s="28">
        <v>3.2339633887185575</v>
      </c>
      <c r="L46" s="96">
        <v>4355379</v>
      </c>
      <c r="M46" s="26">
        <v>0.50985783754802549</v>
      </c>
      <c r="N46" s="28">
        <v>3.162793318917219</v>
      </c>
      <c r="O46" s="25">
        <v>0.36419053426157744</v>
      </c>
      <c r="P46" s="96">
        <v>1879251</v>
      </c>
      <c r="Q46" s="26">
        <v>0.55001497046735082</v>
      </c>
      <c r="R46" s="28">
        <v>3.4118994468428281</v>
      </c>
      <c r="S46" s="25">
        <v>0.15714026855105001</v>
      </c>
    </row>
    <row r="47" spans="2:19" s="45" customFormat="1">
      <c r="B47" s="41" t="s">
        <v>48</v>
      </c>
      <c r="C47" s="92">
        <v>194616</v>
      </c>
      <c r="D47" s="42">
        <v>3.1797346064645453E-3</v>
      </c>
      <c r="E47" s="93">
        <v>110307</v>
      </c>
      <c r="F47" s="26">
        <v>1.8022515375677468E-3</v>
      </c>
      <c r="G47" s="25">
        <v>2.2399160980270476E-3</v>
      </c>
      <c r="H47" s="91">
        <v>84309</v>
      </c>
      <c r="I47" s="27">
        <v>1.3774830688967985E-3</v>
      </c>
      <c r="J47" s="26">
        <v>7.0497974465733824E-3</v>
      </c>
      <c r="K47" s="28">
        <v>3.1473488907834324</v>
      </c>
      <c r="L47" s="96">
        <v>68391</v>
      </c>
      <c r="M47" s="26">
        <v>8.0061201029226186E-3</v>
      </c>
      <c r="N47" s="28">
        <v>3.5742946398637572</v>
      </c>
      <c r="O47" s="25">
        <v>5.7187571572263956E-3</v>
      </c>
      <c r="P47" s="96">
        <v>15918</v>
      </c>
      <c r="Q47" s="26">
        <v>4.6588445608911682E-3</v>
      </c>
      <c r="R47" s="28">
        <v>2.0799192277758749</v>
      </c>
      <c r="S47" s="25">
        <v>1.3310402893469866E-3</v>
      </c>
    </row>
    <row r="48" spans="2:19" s="45" customFormat="1" ht="30">
      <c r="B48" s="46" t="s">
        <v>49</v>
      </c>
      <c r="C48" s="92">
        <v>148388</v>
      </c>
      <c r="D48" s="42">
        <v>2.4244381694416748E-3</v>
      </c>
      <c r="E48" s="93">
        <v>75345</v>
      </c>
      <c r="F48" s="26">
        <v>1.2310247046700743E-3</v>
      </c>
      <c r="G48" s="25">
        <v>1.5299707036348364E-3</v>
      </c>
      <c r="H48" s="91">
        <v>73043</v>
      </c>
      <c r="I48" s="27">
        <v>1.1934134647716005E-3</v>
      </c>
      <c r="J48" s="26">
        <v>6.1077507133290585E-3</v>
      </c>
      <c r="K48" s="28">
        <v>3.9920703702486171</v>
      </c>
      <c r="L48" s="96">
        <v>48220</v>
      </c>
      <c r="M48" s="26">
        <v>5.644823315391333E-3</v>
      </c>
      <c r="N48" s="28">
        <v>3.6894976498442831</v>
      </c>
      <c r="O48" s="25">
        <v>4.0320871185018032E-3</v>
      </c>
      <c r="P48" s="96">
        <v>24823</v>
      </c>
      <c r="Q48" s="26">
        <v>7.2651400009424221E-3</v>
      </c>
      <c r="R48" s="28">
        <v>4.7485484419291328</v>
      </c>
      <c r="S48" s="25">
        <v>2.0756635948272553E-3</v>
      </c>
    </row>
    <row r="49" spans="2:27" s="36" customFormat="1">
      <c r="B49" s="30" t="s">
        <v>0</v>
      </c>
      <c r="C49" s="35">
        <v>61205108</v>
      </c>
      <c r="D49" s="84">
        <v>1</v>
      </c>
      <c r="E49" s="31">
        <v>49246041</v>
      </c>
      <c r="F49" s="38">
        <v>0.80460671681193663</v>
      </c>
      <c r="G49" s="84">
        <v>1.0000000000000002</v>
      </c>
      <c r="H49" s="31">
        <v>11959067</v>
      </c>
      <c r="I49" s="38">
        <v>0.19539328318806332</v>
      </c>
      <c r="J49" s="38">
        <v>1</v>
      </c>
      <c r="K49" s="34">
        <v>0.99999999999999978</v>
      </c>
      <c r="L49" s="31">
        <v>8542340</v>
      </c>
      <c r="M49" s="38">
        <v>0.99999999999999989</v>
      </c>
      <c r="N49" s="48">
        <v>0.99999999999999967</v>
      </c>
      <c r="O49" s="84">
        <v>0.71429819734265221</v>
      </c>
      <c r="P49" s="31">
        <v>3416727</v>
      </c>
      <c r="Q49" s="38">
        <v>1</v>
      </c>
      <c r="R49" s="48">
        <v>1.0000000000000002</v>
      </c>
      <c r="S49" s="84">
        <v>0.28570180265734774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52033985</v>
      </c>
      <c r="D51" s="25">
        <v>0.85015755547723237</v>
      </c>
      <c r="E51" s="93">
        <v>44842932</v>
      </c>
      <c r="F51" s="26">
        <v>0.73266649574411336</v>
      </c>
      <c r="G51" s="25">
        <v>0.91058958424698544</v>
      </c>
      <c r="H51" s="93">
        <v>7191053</v>
      </c>
      <c r="I51" s="27">
        <v>0.117491059733119</v>
      </c>
      <c r="J51" s="26">
        <v>0.60130551990385206</v>
      </c>
      <c r="K51" s="28">
        <v>0.66034746092676133</v>
      </c>
      <c r="L51" s="96">
        <v>5149570</v>
      </c>
      <c r="M51" s="26">
        <v>0.602828967238485</v>
      </c>
      <c r="N51" s="28">
        <v>0.66202049492691717</v>
      </c>
      <c r="O51" s="25">
        <v>0.4305996446043826</v>
      </c>
      <c r="P51" s="96">
        <v>2041483</v>
      </c>
      <c r="Q51" s="26">
        <v>0.59749666859541306</v>
      </c>
      <c r="R51" s="28">
        <v>0.6561646200791047</v>
      </c>
      <c r="S51" s="25">
        <v>0.17070587529946943</v>
      </c>
    </row>
    <row r="52" spans="2:27">
      <c r="B52" s="41" t="s">
        <v>47</v>
      </c>
      <c r="C52" s="92">
        <v>9021096</v>
      </c>
      <c r="D52" s="25">
        <v>0.14739122754264236</v>
      </c>
      <c r="E52" s="93">
        <v>4331511</v>
      </c>
      <c r="F52" s="26">
        <v>7.0770416743648257E-2</v>
      </c>
      <c r="G52" s="25">
        <v>8.7956532383994077E-2</v>
      </c>
      <c r="H52" s="93">
        <v>4689585</v>
      </c>
      <c r="I52" s="27">
        <v>7.6620810798994091E-2</v>
      </c>
      <c r="J52" s="26">
        <v>0.39213635980131228</v>
      </c>
      <c r="K52" s="28">
        <v>4.4582971744424</v>
      </c>
      <c r="L52" s="96">
        <v>3329102</v>
      </c>
      <c r="M52" s="26">
        <v>0.38971780565980751</v>
      </c>
      <c r="N52" s="28">
        <v>4.4308000224293353</v>
      </c>
      <c r="O52" s="25">
        <v>0.27837472605513458</v>
      </c>
      <c r="P52" s="96">
        <v>1360483</v>
      </c>
      <c r="Q52" s="26">
        <v>0.39818311501035936</v>
      </c>
      <c r="R52" s="28">
        <v>4.5270442594530804</v>
      </c>
      <c r="S52" s="25">
        <v>0.11376163374617769</v>
      </c>
    </row>
    <row r="53" spans="2:27" s="45" customFormat="1">
      <c r="B53" s="41" t="s">
        <v>48</v>
      </c>
      <c r="C53" s="92">
        <v>113603</v>
      </c>
      <c r="D53" s="25">
        <v>1.8561032520357614E-3</v>
      </c>
      <c r="E53" s="93">
        <v>60441</v>
      </c>
      <c r="F53" s="26">
        <v>9.8751561716058068E-4</v>
      </c>
      <c r="G53" s="25">
        <v>1.2273270860494146E-3</v>
      </c>
      <c r="H53" s="93">
        <v>53162</v>
      </c>
      <c r="I53" s="27">
        <v>8.6858763487518073E-4</v>
      </c>
      <c r="J53" s="26">
        <v>4.4453300579384665E-3</v>
      </c>
      <c r="K53" s="28">
        <v>3.6219603628624624</v>
      </c>
      <c r="L53" s="96">
        <v>47101</v>
      </c>
      <c r="M53" s="26">
        <v>5.5138287635472247E-3</v>
      </c>
      <c r="N53" s="28">
        <v>4.4925503773370048</v>
      </c>
      <c r="O53" s="25">
        <v>3.938517946257848E-3</v>
      </c>
      <c r="P53" s="96">
        <v>6061</v>
      </c>
      <c r="Q53" s="26">
        <v>1.7739198946828353E-3</v>
      </c>
      <c r="R53" s="28">
        <v>1.4453521924565542</v>
      </c>
      <c r="S53" s="25">
        <v>5.0681211168061857E-4</v>
      </c>
    </row>
    <row r="54" spans="2:27" ht="30.75" customHeight="1">
      <c r="B54" s="46" t="s">
        <v>49</v>
      </c>
      <c r="C54" s="92">
        <v>36424</v>
      </c>
      <c r="D54" s="25">
        <v>5.951137280894921E-4</v>
      </c>
      <c r="E54" s="93">
        <v>11157</v>
      </c>
      <c r="F54" s="26">
        <v>1.8228870701445375E-4</v>
      </c>
      <c r="G54" s="25">
        <v>2.2655628297105142E-4</v>
      </c>
      <c r="H54" s="93">
        <v>25267</v>
      </c>
      <c r="I54" s="27">
        <v>4.1282502107503838E-4</v>
      </c>
      <c r="J54" s="26">
        <v>2.1127902368972429E-3</v>
      </c>
      <c r="K54" s="28">
        <v>9.3256748795053639</v>
      </c>
      <c r="L54" s="96">
        <v>16567</v>
      </c>
      <c r="M54" s="26">
        <v>1.9393983381602699E-3</v>
      </c>
      <c r="N54" s="28">
        <v>8.5603379112998574</v>
      </c>
      <c r="O54" s="25">
        <v>1.3853087368772162E-3</v>
      </c>
      <c r="P54" s="96">
        <v>8700</v>
      </c>
      <c r="Q54" s="26">
        <v>2.5462964995447398E-3</v>
      </c>
      <c r="R54" s="28">
        <v>11.239134338508267</v>
      </c>
      <c r="S54" s="25">
        <v>7.2748150002002667E-4</v>
      </c>
    </row>
    <row r="55" spans="2:27" s="36" customFormat="1" ht="15.75" thickBot="1">
      <c r="B55" s="49" t="s">
        <v>0</v>
      </c>
      <c r="C55" s="52">
        <v>61205108</v>
      </c>
      <c r="D55" s="85">
        <v>1</v>
      </c>
      <c r="E55" s="50">
        <v>49246041</v>
      </c>
      <c r="F55" s="86">
        <v>0.80460671681193663</v>
      </c>
      <c r="G55" s="85">
        <v>1</v>
      </c>
      <c r="H55" s="50">
        <v>11959067</v>
      </c>
      <c r="I55" s="86">
        <v>0.19539328318806332</v>
      </c>
      <c r="J55" s="86">
        <v>1</v>
      </c>
      <c r="K55" s="79">
        <v>1</v>
      </c>
      <c r="L55" s="50">
        <v>8542340</v>
      </c>
      <c r="M55" s="86">
        <v>1</v>
      </c>
      <c r="N55" s="51">
        <v>1</v>
      </c>
      <c r="O55" s="85">
        <v>0.71429819734265232</v>
      </c>
      <c r="P55" s="50">
        <v>3416727</v>
      </c>
      <c r="Q55" s="86">
        <v>1</v>
      </c>
      <c r="R55" s="79">
        <v>1</v>
      </c>
      <c r="S55" s="85">
        <v>0.28570180265734774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PwkOXk+XAv9GOsBMkt4NYt7Y/y8FBYU2zo6/bPttUa8XegcuJn2RcNuDRP46CNFRRh/ws0vwoJr0VBqJTjX2Gw==" saltValue="cZZtQoJRNVIPR9HGGEmhLQ==" spinCount="100000" sheet="1" objects="1" scenario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97"/>
  <sheetViews>
    <sheetView zoomScale="60" zoomScaleNormal="60" workbookViewId="0"/>
  </sheetViews>
  <sheetFormatPr defaultColWidth="9.140625" defaultRowHeight="15"/>
  <cols>
    <col min="1" max="1" width="9.140625" style="15"/>
    <col min="2" max="2" width="24.28515625" style="73" customWidth="1"/>
    <col min="3" max="3" width="16.28515625" style="74" customWidth="1"/>
    <col min="4" max="4" width="15.5703125" style="77" customWidth="1"/>
    <col min="5" max="5" width="15.140625" style="74" customWidth="1"/>
    <col min="6" max="6" width="14.7109375" style="77" customWidth="1"/>
    <col min="7" max="7" width="12.42578125" style="77" customWidth="1"/>
    <col min="8" max="8" width="15" style="74" customWidth="1"/>
    <col min="9" max="9" width="14.7109375" style="76" customWidth="1"/>
    <col min="10" max="10" width="13" style="77" customWidth="1"/>
    <col min="11" max="11" width="15.7109375" style="78" customWidth="1"/>
    <col min="12" max="12" width="13.85546875" style="74" customWidth="1"/>
    <col min="13" max="13" width="12.28515625" style="77" customWidth="1"/>
    <col min="14" max="14" width="16.42578125" style="78" customWidth="1"/>
    <col min="15" max="15" width="15.5703125" style="77" customWidth="1"/>
    <col min="16" max="16" width="14.7109375" style="74" customWidth="1"/>
    <col min="17" max="17" width="12.5703125" style="77" customWidth="1"/>
    <col min="18" max="18" width="15.85546875" style="78" customWidth="1"/>
    <col min="19" max="19" width="14.7109375" style="77" customWidth="1"/>
    <col min="20" max="16384" width="9.140625" style="15"/>
  </cols>
  <sheetData>
    <row r="1" spans="2:19" s="8" customFormat="1" ht="102" customHeight="1" thickBot="1">
      <c r="B1" s="129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62894069</v>
      </c>
      <c r="D2" s="11">
        <v>1</v>
      </c>
      <c r="E2" s="10">
        <v>50717280</v>
      </c>
      <c r="F2" s="12">
        <v>0.80639209398266154</v>
      </c>
      <c r="G2" s="11">
        <v>1</v>
      </c>
      <c r="H2" s="13">
        <v>12176789</v>
      </c>
      <c r="I2" s="12">
        <v>0.19360790601733846</v>
      </c>
      <c r="J2" s="12">
        <v>1</v>
      </c>
      <c r="K2" s="14">
        <v>1</v>
      </c>
      <c r="L2" s="10">
        <v>8661245</v>
      </c>
      <c r="M2" s="12">
        <v>1</v>
      </c>
      <c r="N2" s="14">
        <v>1</v>
      </c>
      <c r="O2" s="11">
        <v>0.71129137574774437</v>
      </c>
      <c r="P2" s="13">
        <v>3515544</v>
      </c>
      <c r="Q2" s="12">
        <v>1</v>
      </c>
      <c r="R2" s="14">
        <v>1</v>
      </c>
      <c r="S2" s="11">
        <v>0.28870862425225569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16226</v>
      </c>
      <c r="D4" s="25">
        <v>2.5798935031536919E-4</v>
      </c>
      <c r="E4" s="93">
        <v>3397</v>
      </c>
      <c r="F4" s="26">
        <v>5.4011452176834037E-5</v>
      </c>
      <c r="G4" s="25">
        <v>6.6979143991949098E-5</v>
      </c>
      <c r="H4" s="93">
        <v>12829</v>
      </c>
      <c r="I4" s="27">
        <v>2.0397789813853513E-4</v>
      </c>
      <c r="J4" s="26">
        <v>1.0535618215935252E-3</v>
      </c>
      <c r="K4" s="28">
        <v>15.729699706526011</v>
      </c>
      <c r="L4" s="96">
        <v>12364</v>
      </c>
      <c r="M4" s="26">
        <v>1.427508400928504E-3</v>
      </c>
      <c r="N4" s="28">
        <v>21.312729841696555</v>
      </c>
      <c r="O4" s="25">
        <v>0.96375399485540569</v>
      </c>
      <c r="P4" s="96">
        <v>465</v>
      </c>
      <c r="Q4" s="26">
        <v>1.3226971416088092E-4</v>
      </c>
      <c r="R4" s="28">
        <v>1.974789558026895</v>
      </c>
      <c r="S4" s="25">
        <v>3.6246005144594279E-2</v>
      </c>
    </row>
    <row r="5" spans="2:19">
      <c r="B5" s="23" t="s">
        <v>3</v>
      </c>
      <c r="C5" s="92">
        <v>1866151</v>
      </c>
      <c r="D5" s="25">
        <v>2.9671335146085078E-2</v>
      </c>
      <c r="E5" s="93">
        <v>533956</v>
      </c>
      <c r="F5" s="26">
        <v>8.4897671352763011E-3</v>
      </c>
      <c r="G5" s="25">
        <v>1.0528088257098962E-2</v>
      </c>
      <c r="H5" s="93">
        <v>1332195</v>
      </c>
      <c r="I5" s="27">
        <v>2.1181568010808779E-2</v>
      </c>
      <c r="J5" s="26">
        <v>0.10940445794043077</v>
      </c>
      <c r="K5" s="28">
        <v>10.391673708344976</v>
      </c>
      <c r="L5" s="96">
        <v>1087373</v>
      </c>
      <c r="M5" s="26">
        <v>0.12554465322248706</v>
      </c>
      <c r="N5" s="28">
        <v>11.924734116645901</v>
      </c>
      <c r="O5" s="25">
        <v>0.81622660346270626</v>
      </c>
      <c r="P5" s="96">
        <v>244822</v>
      </c>
      <c r="Q5" s="26">
        <v>6.9639862280204717E-2</v>
      </c>
      <c r="R5" s="28">
        <v>6.6146731086954373</v>
      </c>
      <c r="S5" s="25">
        <v>0.18377339653729372</v>
      </c>
    </row>
    <row r="6" spans="2:19">
      <c r="B6" s="23" t="s">
        <v>4</v>
      </c>
      <c r="C6" s="92">
        <v>2252511</v>
      </c>
      <c r="D6" s="25">
        <v>3.5814362718366972E-2</v>
      </c>
      <c r="E6" s="93">
        <v>975743</v>
      </c>
      <c r="F6" s="26">
        <v>1.5514070174089071E-2</v>
      </c>
      <c r="G6" s="25">
        <v>1.92388669108438E-2</v>
      </c>
      <c r="H6" s="93">
        <v>1276768</v>
      </c>
      <c r="I6" s="27">
        <v>2.0300292544277902E-2</v>
      </c>
      <c r="J6" s="26">
        <v>0.10485260112497638</v>
      </c>
      <c r="K6" s="28">
        <v>5.4500403589713091</v>
      </c>
      <c r="L6" s="96">
        <v>891094</v>
      </c>
      <c r="M6" s="26">
        <v>0.10288289962932581</v>
      </c>
      <c r="N6" s="28">
        <v>5.3476589918784079</v>
      </c>
      <c r="O6" s="25">
        <v>0.69792945938494699</v>
      </c>
      <c r="P6" s="96">
        <v>385674</v>
      </c>
      <c r="Q6" s="26">
        <v>0.10970535427802923</v>
      </c>
      <c r="R6" s="28">
        <v>5.7022773111546856</v>
      </c>
      <c r="S6" s="25">
        <v>0.30207054061505301</v>
      </c>
    </row>
    <row r="7" spans="2:19">
      <c r="B7" s="23" t="s">
        <v>5</v>
      </c>
      <c r="C7" s="92">
        <v>4966796</v>
      </c>
      <c r="D7" s="25">
        <v>7.8970816787191811E-2</v>
      </c>
      <c r="E7" s="93">
        <v>2835602</v>
      </c>
      <c r="F7" s="26">
        <v>4.5085364090531335E-2</v>
      </c>
      <c r="G7" s="25">
        <v>5.5909977822154504E-2</v>
      </c>
      <c r="H7" s="93">
        <v>2131194</v>
      </c>
      <c r="I7" s="27">
        <v>3.3885452696660476E-2</v>
      </c>
      <c r="J7" s="26">
        <v>0.17502101744556794</v>
      </c>
      <c r="K7" s="28">
        <v>3.1304075634280668</v>
      </c>
      <c r="L7" s="96">
        <v>1376906</v>
      </c>
      <c r="M7" s="26">
        <v>0.15897321920809307</v>
      </c>
      <c r="N7" s="28">
        <v>2.8433783270988786</v>
      </c>
      <c r="O7" s="25">
        <v>0.64607257715627953</v>
      </c>
      <c r="P7" s="96">
        <v>754288</v>
      </c>
      <c r="Q7" s="26">
        <v>0.21455797452684422</v>
      </c>
      <c r="R7" s="28">
        <v>3.8375614315093673</v>
      </c>
      <c r="S7" s="25">
        <v>0.35392742284372047</v>
      </c>
    </row>
    <row r="8" spans="2:19">
      <c r="B8" s="23" t="s">
        <v>6</v>
      </c>
      <c r="C8" s="92">
        <v>30794543</v>
      </c>
      <c r="D8" s="25">
        <v>0.48962554799881053</v>
      </c>
      <c r="E8" s="93">
        <v>26934661</v>
      </c>
      <c r="F8" s="26">
        <v>0.42825438754805323</v>
      </c>
      <c r="G8" s="25">
        <v>0.53107463570601576</v>
      </c>
      <c r="H8" s="93">
        <v>3859882</v>
      </c>
      <c r="I8" s="27">
        <v>6.1371160450757287E-2</v>
      </c>
      <c r="J8" s="26">
        <v>0.31698685096703244</v>
      </c>
      <c r="K8" s="28">
        <v>0.59687815921697529</v>
      </c>
      <c r="L8" s="96">
        <v>2605390</v>
      </c>
      <c r="M8" s="26">
        <v>0.30081010293554794</v>
      </c>
      <c r="N8" s="28">
        <v>0.56641775507815029</v>
      </c>
      <c r="O8" s="25">
        <v>0.67499213706533001</v>
      </c>
      <c r="P8" s="96">
        <v>1254492</v>
      </c>
      <c r="Q8" s="26">
        <v>0.3568415016281975</v>
      </c>
      <c r="R8" s="28">
        <v>0.67192345037116852</v>
      </c>
      <c r="S8" s="25">
        <v>0.32500786293467004</v>
      </c>
    </row>
    <row r="9" spans="2:19">
      <c r="B9" s="23" t="s">
        <v>7</v>
      </c>
      <c r="C9" s="92">
        <v>15944682</v>
      </c>
      <c r="D9" s="25">
        <v>0.25351646432670782</v>
      </c>
      <c r="E9" s="93">
        <v>13703357</v>
      </c>
      <c r="F9" s="26">
        <v>0.21787995621653927</v>
      </c>
      <c r="G9" s="25">
        <v>0.27019108674597692</v>
      </c>
      <c r="H9" s="93">
        <v>2241325</v>
      </c>
      <c r="I9" s="27">
        <v>3.5636508110168545E-2</v>
      </c>
      <c r="J9" s="26">
        <v>0.1840653558175312</v>
      </c>
      <c r="K9" s="28">
        <v>0.68124140597791905</v>
      </c>
      <c r="L9" s="96">
        <v>1599869</v>
      </c>
      <c r="M9" s="26">
        <v>0.18471582318708224</v>
      </c>
      <c r="N9" s="28">
        <v>0.68364884057313413</v>
      </c>
      <c r="O9" s="25">
        <v>0.71380500373662903</v>
      </c>
      <c r="P9" s="96">
        <v>641456</v>
      </c>
      <c r="Q9" s="26">
        <v>0.18246279949845601</v>
      </c>
      <c r="R9" s="28">
        <v>0.67531020988120305</v>
      </c>
      <c r="S9" s="25">
        <v>0.28619499626337097</v>
      </c>
    </row>
    <row r="10" spans="2:19">
      <c r="B10" s="23" t="s">
        <v>8</v>
      </c>
      <c r="C10" s="92">
        <v>7053160</v>
      </c>
      <c r="D10" s="25">
        <v>0.11214348367252244</v>
      </c>
      <c r="E10" s="93">
        <v>5730564</v>
      </c>
      <c r="F10" s="26">
        <v>9.1114537365995507E-2</v>
      </c>
      <c r="G10" s="25">
        <v>0.11299036541391809</v>
      </c>
      <c r="H10" s="93">
        <v>1322596</v>
      </c>
      <c r="I10" s="27">
        <v>2.1028946306526932E-2</v>
      </c>
      <c r="J10" s="26">
        <v>0.10861615488286773</v>
      </c>
      <c r="K10" s="28">
        <v>0.96128687153965475</v>
      </c>
      <c r="L10" s="96">
        <v>1088249</v>
      </c>
      <c r="M10" s="26">
        <v>0.1256457934165354</v>
      </c>
      <c r="N10" s="28">
        <v>1.1120044877831541</v>
      </c>
      <c r="O10" s="25">
        <v>0.82281286197750481</v>
      </c>
      <c r="P10" s="96">
        <v>234347</v>
      </c>
      <c r="Q10" s="26">
        <v>6.6660238074107453E-2</v>
      </c>
      <c r="R10" s="28">
        <v>0.58996391267441894</v>
      </c>
      <c r="S10" s="25">
        <v>0.17718713802249517</v>
      </c>
    </row>
    <row r="11" spans="2:19" s="36" customFormat="1">
      <c r="B11" s="30" t="s">
        <v>0</v>
      </c>
      <c r="C11" s="35">
        <v>62894069</v>
      </c>
      <c r="D11" s="84">
        <v>1</v>
      </c>
      <c r="E11" s="31">
        <v>50717280</v>
      </c>
      <c r="F11" s="38">
        <v>0.80639209398266154</v>
      </c>
      <c r="G11" s="84">
        <v>0.99999999999999989</v>
      </c>
      <c r="H11" s="31">
        <v>12176789</v>
      </c>
      <c r="I11" s="38">
        <v>0.19360790601733849</v>
      </c>
      <c r="J11" s="38">
        <v>1</v>
      </c>
      <c r="K11" s="34">
        <v>1.0000000000000002</v>
      </c>
      <c r="L11" s="31">
        <v>8661245</v>
      </c>
      <c r="M11" s="38">
        <v>1</v>
      </c>
      <c r="N11" s="34">
        <v>1.0000000000000002</v>
      </c>
      <c r="O11" s="84">
        <v>0.71129137574774437</v>
      </c>
      <c r="P11" s="31">
        <v>3515544</v>
      </c>
      <c r="Q11" s="38">
        <v>1</v>
      </c>
      <c r="R11" s="34">
        <v>1.0000000000000002</v>
      </c>
      <c r="S11" s="84">
        <v>0.28870862425225569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9101684</v>
      </c>
      <c r="D13" s="25">
        <v>0.14471450400195923</v>
      </c>
      <c r="E13" s="93">
        <v>4348698</v>
      </c>
      <c r="F13" s="26">
        <v>6.9143212852073546E-2</v>
      </c>
      <c r="G13" s="25">
        <v>8.5743912134089204E-2</v>
      </c>
      <c r="H13" s="93">
        <v>4752986</v>
      </c>
      <c r="I13" s="27">
        <v>7.5571291149885686E-2</v>
      </c>
      <c r="J13" s="26">
        <v>0.39033163833256862</v>
      </c>
      <c r="K13" s="28">
        <v>4.5522956512895627</v>
      </c>
      <c r="L13" s="96">
        <v>3367737</v>
      </c>
      <c r="M13" s="26">
        <v>0.38882828046083445</v>
      </c>
      <c r="N13" s="28">
        <v>4.534762536292626</v>
      </c>
      <c r="O13" s="25">
        <v>0.70855184509274804</v>
      </c>
      <c r="P13" s="96">
        <v>1385249</v>
      </c>
      <c r="Q13" s="26">
        <v>0.39403546079923901</v>
      </c>
      <c r="R13" s="28">
        <v>4.5954919829530656</v>
      </c>
      <c r="S13" s="25">
        <v>0.29144815490725201</v>
      </c>
    </row>
    <row r="14" spans="2:19">
      <c r="B14" s="23" t="s">
        <v>11</v>
      </c>
      <c r="C14" s="92">
        <v>53792385</v>
      </c>
      <c r="D14" s="25">
        <v>0.85528549599804082</v>
      </c>
      <c r="E14" s="93">
        <v>46368582</v>
      </c>
      <c r="F14" s="26">
        <v>0.73724888113058795</v>
      </c>
      <c r="G14" s="25">
        <v>0.91425608786591084</v>
      </c>
      <c r="H14" s="93">
        <v>7423803</v>
      </c>
      <c r="I14" s="27">
        <v>0.11803661486745276</v>
      </c>
      <c r="J14" s="26">
        <v>0.60966836166743132</v>
      </c>
      <c r="K14" s="28">
        <v>0.66684637899490606</v>
      </c>
      <c r="L14" s="96">
        <v>5293508</v>
      </c>
      <c r="M14" s="26">
        <v>0.6111717195391656</v>
      </c>
      <c r="N14" s="28">
        <v>0.66849072995049386</v>
      </c>
      <c r="O14" s="25">
        <v>0.71304532191923731</v>
      </c>
      <c r="P14" s="96">
        <v>2130295</v>
      </c>
      <c r="Q14" s="26">
        <v>0.60596453920076099</v>
      </c>
      <c r="R14" s="28">
        <v>0.66279519189773739</v>
      </c>
      <c r="S14" s="25">
        <v>0.28695467808076264</v>
      </c>
    </row>
    <row r="15" spans="2:19" s="36" customFormat="1">
      <c r="B15" s="30" t="s">
        <v>0</v>
      </c>
      <c r="C15" s="35">
        <v>62894069</v>
      </c>
      <c r="D15" s="84">
        <v>1</v>
      </c>
      <c r="E15" s="31">
        <v>50717280</v>
      </c>
      <c r="F15" s="38">
        <v>0.80639209398266154</v>
      </c>
      <c r="G15" s="84">
        <v>1</v>
      </c>
      <c r="H15" s="31">
        <v>12176789</v>
      </c>
      <c r="I15" s="38">
        <v>0.19360790601733846</v>
      </c>
      <c r="J15" s="38">
        <v>1</v>
      </c>
      <c r="K15" s="28">
        <v>1</v>
      </c>
      <c r="L15" s="31">
        <v>8661245</v>
      </c>
      <c r="M15" s="38">
        <v>1</v>
      </c>
      <c r="N15" s="34">
        <v>1</v>
      </c>
      <c r="O15" s="84">
        <v>0.71129137574774437</v>
      </c>
      <c r="P15" s="31">
        <v>3515544</v>
      </c>
      <c r="Q15" s="38">
        <v>1</v>
      </c>
      <c r="R15" s="34">
        <v>1</v>
      </c>
      <c r="S15" s="84">
        <v>0.28870862425225569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1063890</v>
      </c>
      <c r="D17" s="25">
        <v>1.691558547436325E-2</v>
      </c>
      <c r="E17" s="93">
        <v>911727</v>
      </c>
      <c r="F17" s="26">
        <v>1.4496231751200577E-2</v>
      </c>
      <c r="G17" s="25">
        <v>1.7976654110788276E-2</v>
      </c>
      <c r="H17" s="93">
        <v>152163</v>
      </c>
      <c r="I17" s="27">
        <v>2.4193537231626721E-3</v>
      </c>
      <c r="J17" s="26">
        <v>1.2496151489526508E-2</v>
      </c>
      <c r="K17" s="28">
        <v>0.6951322205185686</v>
      </c>
      <c r="L17" s="96">
        <v>127359</v>
      </c>
      <c r="M17" s="26">
        <v>1.4704468006620295E-2</v>
      </c>
      <c r="N17" s="28">
        <v>0.81797579883320704</v>
      </c>
      <c r="O17" s="25">
        <v>0.8369905956112853</v>
      </c>
      <c r="P17" s="96">
        <v>24804</v>
      </c>
      <c r="Q17" s="26">
        <v>7.0555225592397646E-3</v>
      </c>
      <c r="R17" s="28">
        <v>0.39248252292986796</v>
      </c>
      <c r="S17" s="25">
        <v>0.16300940438871472</v>
      </c>
    </row>
    <row r="18" spans="2:19">
      <c r="B18" s="95" t="s">
        <v>99</v>
      </c>
      <c r="C18" s="92">
        <v>46379922</v>
      </c>
      <c r="D18" s="25">
        <v>0.73742918430035109</v>
      </c>
      <c r="E18" s="93">
        <v>39992948</v>
      </c>
      <c r="F18" s="26">
        <v>0.63587789176114529</v>
      </c>
      <c r="G18" s="25">
        <v>0.7885467832659796</v>
      </c>
      <c r="H18" s="93">
        <v>6386974</v>
      </c>
      <c r="I18" s="27">
        <v>0.10155129253920589</v>
      </c>
      <c r="J18" s="26">
        <v>0.52452038053710215</v>
      </c>
      <c r="K18" s="28">
        <v>0.66517344521356014</v>
      </c>
      <c r="L18" s="96">
        <v>4369652</v>
      </c>
      <c r="M18" s="26">
        <v>0.50450622283516977</v>
      </c>
      <c r="N18" s="28">
        <v>0.63979237952835333</v>
      </c>
      <c r="O18" s="25">
        <v>0.68415058523801731</v>
      </c>
      <c r="P18" s="96">
        <v>2017322</v>
      </c>
      <c r="Q18" s="26">
        <v>0.5738292565816272</v>
      </c>
      <c r="R18" s="28">
        <v>0.72770477130723721</v>
      </c>
      <c r="S18" s="25">
        <v>0.31584941476198275</v>
      </c>
    </row>
    <row r="19" spans="2:19">
      <c r="B19" s="95" t="s">
        <v>100</v>
      </c>
      <c r="C19" s="92">
        <v>6595516</v>
      </c>
      <c r="D19" s="25">
        <v>0.10486705829129929</v>
      </c>
      <c r="E19" s="93">
        <v>4110746</v>
      </c>
      <c r="F19" s="26">
        <v>6.5359835440127106E-2</v>
      </c>
      <c r="G19" s="25">
        <v>8.1052177877047035E-2</v>
      </c>
      <c r="H19" s="93">
        <v>2484770</v>
      </c>
      <c r="I19" s="27">
        <v>3.9507222851172183E-2</v>
      </c>
      <c r="J19" s="26">
        <v>0.20405790065016319</v>
      </c>
      <c r="K19" s="28">
        <v>2.5176115681889635</v>
      </c>
      <c r="L19" s="96">
        <v>1683034</v>
      </c>
      <c r="M19" s="26">
        <v>0.19431779149533351</v>
      </c>
      <c r="N19" s="28">
        <v>2.3974407176338426</v>
      </c>
      <c r="O19" s="25">
        <v>0.67733995500589594</v>
      </c>
      <c r="P19" s="96">
        <v>801736</v>
      </c>
      <c r="Q19" s="26">
        <v>0.22805460548922157</v>
      </c>
      <c r="R19" s="28">
        <v>2.8136764669688632</v>
      </c>
      <c r="S19" s="25">
        <v>0.32266004499410406</v>
      </c>
    </row>
    <row r="20" spans="2:19">
      <c r="B20" s="95" t="s">
        <v>101</v>
      </c>
      <c r="C20" s="92">
        <v>533745</v>
      </c>
      <c r="D20" s="25">
        <v>8.4864122879376742E-3</v>
      </c>
      <c r="E20" s="93">
        <v>443906</v>
      </c>
      <c r="F20" s="26">
        <v>7.0579946099528085E-3</v>
      </c>
      <c r="G20" s="25">
        <v>8.7525592855137342E-3</v>
      </c>
      <c r="H20" s="93">
        <v>89839</v>
      </c>
      <c r="I20" s="27">
        <v>1.428417677984867E-3</v>
      </c>
      <c r="J20" s="26">
        <v>7.3778891955834994E-3</v>
      </c>
      <c r="K20" s="28">
        <v>0.84294078507923542</v>
      </c>
      <c r="L20" s="96">
        <v>71328</v>
      </c>
      <c r="M20" s="26">
        <v>8.2353056633313101E-3</v>
      </c>
      <c r="N20" s="28">
        <v>0.9409025857112987</v>
      </c>
      <c r="O20" s="25">
        <v>0.79395362815703652</v>
      </c>
      <c r="P20" s="96">
        <v>18511</v>
      </c>
      <c r="Q20" s="26">
        <v>5.2654724275958426E-3</v>
      </c>
      <c r="R20" s="28">
        <v>0.60159231783904266</v>
      </c>
      <c r="S20" s="25">
        <v>0.20604637184296351</v>
      </c>
    </row>
    <row r="21" spans="2:19">
      <c r="B21" s="95" t="s">
        <v>102</v>
      </c>
      <c r="C21" s="92">
        <v>2130544</v>
      </c>
      <c r="D21" s="25">
        <v>3.3875117858887457E-2</v>
      </c>
      <c r="E21" s="93">
        <v>1348532</v>
      </c>
      <c r="F21" s="26">
        <v>2.1441322233420771E-2</v>
      </c>
      <c r="G21" s="25">
        <v>2.6589201944583779E-2</v>
      </c>
      <c r="H21" s="93">
        <v>782012</v>
      </c>
      <c r="I21" s="27">
        <v>1.2433795625466688E-2</v>
      </c>
      <c r="J21" s="26">
        <v>6.422152835201464E-2</v>
      </c>
      <c r="K21" s="28">
        <v>2.415323652280454</v>
      </c>
      <c r="L21" s="96">
        <v>695296</v>
      </c>
      <c r="M21" s="26">
        <v>8.0276680777417106E-2</v>
      </c>
      <c r="N21" s="28">
        <v>3.0191459279118931</v>
      </c>
      <c r="O21" s="25">
        <v>0.88911167603566188</v>
      </c>
      <c r="P21" s="96">
        <v>86716</v>
      </c>
      <c r="Q21" s="26">
        <v>2.4666452759516025E-2</v>
      </c>
      <c r="R21" s="28">
        <v>0.92768684110658617</v>
      </c>
      <c r="S21" s="25">
        <v>0.11088832396433815</v>
      </c>
    </row>
    <row r="22" spans="2:19">
      <c r="B22" s="95" t="s">
        <v>103</v>
      </c>
      <c r="C22" s="92">
        <v>5907369</v>
      </c>
      <c r="D22" s="25">
        <v>9.3925692739008512E-2</v>
      </c>
      <c r="E22" s="93">
        <v>3734672</v>
      </c>
      <c r="F22" s="26">
        <v>5.938035270066562E-2</v>
      </c>
      <c r="G22" s="25">
        <v>7.3637072019635125E-2</v>
      </c>
      <c r="H22" s="93">
        <v>2172697</v>
      </c>
      <c r="I22" s="27">
        <v>3.4545340038342885E-2</v>
      </c>
      <c r="J22" s="26">
        <v>0.1784293872547188</v>
      </c>
      <c r="K22" s="28">
        <v>2.4230918253667268</v>
      </c>
      <c r="L22" s="96">
        <v>1630421</v>
      </c>
      <c r="M22" s="26">
        <v>0.188243260639781</v>
      </c>
      <c r="N22" s="28">
        <v>2.5563653670203843</v>
      </c>
      <c r="O22" s="25">
        <v>0.75041342626238261</v>
      </c>
      <c r="P22" s="96">
        <v>542276</v>
      </c>
      <c r="Q22" s="26">
        <v>0.15425094949743198</v>
      </c>
      <c r="R22" s="28">
        <v>2.0947458293331027</v>
      </c>
      <c r="S22" s="25">
        <v>0.24958657373761736</v>
      </c>
    </row>
    <row r="23" spans="2:19">
      <c r="B23" s="95" t="s">
        <v>112</v>
      </c>
      <c r="C23" s="92">
        <v>283083</v>
      </c>
      <c r="D23" s="25">
        <v>4.500949048152696E-3</v>
      </c>
      <c r="E23" s="93">
        <v>174749</v>
      </c>
      <c r="F23" s="26">
        <v>2.7784654861494175E-3</v>
      </c>
      <c r="G23" s="25">
        <v>3.4455514964524914E-3</v>
      </c>
      <c r="H23" s="93">
        <v>108334</v>
      </c>
      <c r="I23" s="27">
        <v>1.7224835620032789E-3</v>
      </c>
      <c r="J23" s="26">
        <v>8.8967625208911799E-3</v>
      </c>
      <c r="K23" s="28">
        <v>2.5821011614689859</v>
      </c>
      <c r="L23" s="96">
        <v>84155</v>
      </c>
      <c r="M23" s="26">
        <v>9.7162705823469944E-3</v>
      </c>
      <c r="N23" s="28">
        <v>2.8199464127443106</v>
      </c>
      <c r="O23" s="25">
        <v>0.77681060424243542</v>
      </c>
      <c r="P23" s="96">
        <v>24179</v>
      </c>
      <c r="Q23" s="26">
        <v>6.8777406853676127E-3</v>
      </c>
      <c r="R23" s="28">
        <v>1.9961218668328924</v>
      </c>
      <c r="S23" s="25">
        <v>0.22318939575756458</v>
      </c>
    </row>
    <row r="24" spans="2:19" s="36" customFormat="1">
      <c r="B24" s="30" t="s">
        <v>0</v>
      </c>
      <c r="C24" s="35">
        <v>62894069</v>
      </c>
      <c r="D24" s="84">
        <v>0.99999999999999989</v>
      </c>
      <c r="E24" s="31">
        <v>50717280</v>
      </c>
      <c r="F24" s="38">
        <v>0.80639209398266154</v>
      </c>
      <c r="G24" s="84">
        <v>1</v>
      </c>
      <c r="H24" s="31">
        <v>12176789</v>
      </c>
      <c r="I24" s="38">
        <v>0.19360790601733846</v>
      </c>
      <c r="J24" s="38">
        <v>1</v>
      </c>
      <c r="K24" s="34">
        <v>1</v>
      </c>
      <c r="L24" s="31">
        <v>8661245</v>
      </c>
      <c r="M24" s="38">
        <v>1</v>
      </c>
      <c r="N24" s="34">
        <v>1</v>
      </c>
      <c r="O24" s="84">
        <v>0.71129137574774437</v>
      </c>
      <c r="P24" s="31">
        <v>3515544</v>
      </c>
      <c r="Q24" s="38">
        <v>1</v>
      </c>
      <c r="R24" s="34">
        <v>1</v>
      </c>
      <c r="S24" s="84">
        <v>0.28870862425225569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5907369</v>
      </c>
      <c r="D26" s="25">
        <v>9.3925692739008512E-2</v>
      </c>
      <c r="E26" s="24">
        <v>3734672</v>
      </c>
      <c r="F26" s="26">
        <v>5.938035270066562E-2</v>
      </c>
      <c r="G26" s="25">
        <v>7.3637072019635125E-2</v>
      </c>
      <c r="H26" s="24">
        <v>2172697</v>
      </c>
      <c r="I26" s="27">
        <v>3.4545340038342885E-2</v>
      </c>
      <c r="J26" s="26">
        <v>0.1784293872547188</v>
      </c>
      <c r="K26" s="28">
        <v>2.4230918253667268</v>
      </c>
      <c r="L26" s="24">
        <v>1630421</v>
      </c>
      <c r="M26" s="26">
        <v>0.188243260639781</v>
      </c>
      <c r="N26" s="28">
        <v>2.5563653670203843</v>
      </c>
      <c r="O26" s="25">
        <v>0.75041342626238261</v>
      </c>
      <c r="P26" s="24">
        <v>542276</v>
      </c>
      <c r="Q26" s="26">
        <v>0.15425094949743198</v>
      </c>
      <c r="R26" s="28">
        <v>2.0947458293331027</v>
      </c>
      <c r="S26" s="25">
        <v>0.24958657373761736</v>
      </c>
    </row>
    <row r="27" spans="2:19" ht="15" customHeight="1">
      <c r="B27" s="23" t="s">
        <v>30</v>
      </c>
      <c r="C27" s="29">
        <v>56986700</v>
      </c>
      <c r="D27" s="25">
        <v>0.90607430726099147</v>
      </c>
      <c r="E27" s="24">
        <v>46982608</v>
      </c>
      <c r="F27" s="26">
        <v>0.74701174128199588</v>
      </c>
      <c r="G27" s="25">
        <v>0.9263629279803649</v>
      </c>
      <c r="H27" s="24">
        <v>10004092</v>
      </c>
      <c r="I27" s="27">
        <v>0.15906256597899557</v>
      </c>
      <c r="J27" s="26">
        <v>0.8215706127452812</v>
      </c>
      <c r="K27" s="28">
        <v>0.8868776890030029</v>
      </c>
      <c r="L27" s="24">
        <v>7030824</v>
      </c>
      <c r="M27" s="26">
        <v>0.81175673936021897</v>
      </c>
      <c r="N27" s="28">
        <v>0.87628370570699787</v>
      </c>
      <c r="O27" s="25">
        <v>0.70279481636114505</v>
      </c>
      <c r="P27" s="24">
        <v>2973268</v>
      </c>
      <c r="Q27" s="26">
        <v>0.84574905050256799</v>
      </c>
      <c r="R27" s="28">
        <v>0.91297808338083064</v>
      </c>
      <c r="S27" s="25">
        <v>0.29720518363885495</v>
      </c>
    </row>
    <row r="28" spans="2:19" s="36" customFormat="1">
      <c r="B28" s="30" t="s">
        <v>0</v>
      </c>
      <c r="C28" s="35">
        <v>62894069</v>
      </c>
      <c r="D28" s="84">
        <v>1</v>
      </c>
      <c r="E28" s="31">
        <v>50717280</v>
      </c>
      <c r="F28" s="33">
        <v>0.80639209398266154</v>
      </c>
      <c r="G28" s="84">
        <v>1</v>
      </c>
      <c r="H28" s="31">
        <v>12176789</v>
      </c>
      <c r="I28" s="38">
        <v>0.19360790601733846</v>
      </c>
      <c r="J28" s="38">
        <v>1</v>
      </c>
      <c r="K28" s="34">
        <v>1</v>
      </c>
      <c r="L28" s="31">
        <v>8661245</v>
      </c>
      <c r="M28" s="38">
        <v>1</v>
      </c>
      <c r="N28" s="34">
        <v>1</v>
      </c>
      <c r="O28" s="84">
        <v>0.71129137574774437</v>
      </c>
      <c r="P28" s="31">
        <v>3515544</v>
      </c>
      <c r="Q28" s="38">
        <v>1</v>
      </c>
      <c r="R28" s="34">
        <v>1</v>
      </c>
      <c r="S28" s="84">
        <v>0.28870862425225569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28781148</v>
      </c>
      <c r="D30" s="25">
        <v>0.4576130700018789</v>
      </c>
      <c r="E30" s="93">
        <v>23855897</v>
      </c>
      <c r="F30" s="26">
        <v>0.37930280834588709</v>
      </c>
      <c r="G30" s="25">
        <v>0.4703701972976469</v>
      </c>
      <c r="H30" s="93">
        <v>4925251</v>
      </c>
      <c r="I30" s="27">
        <v>7.8310261655991753E-2</v>
      </c>
      <c r="J30" s="26">
        <v>0.40447863554176722</v>
      </c>
      <c r="K30" s="28">
        <v>0.8599155258253236</v>
      </c>
      <c r="L30" s="96">
        <v>3481616</v>
      </c>
      <c r="M30" s="26">
        <v>0.40197639023027287</v>
      </c>
      <c r="N30" s="28">
        <v>0.85459578974112826</v>
      </c>
      <c r="O30" s="25">
        <v>0.7068910802718481</v>
      </c>
      <c r="P30" s="96">
        <v>1443635</v>
      </c>
      <c r="Q30" s="26">
        <v>0.41064341677987815</v>
      </c>
      <c r="R30" s="28">
        <v>0.87302175847681507</v>
      </c>
      <c r="S30" s="25">
        <v>0.29310891972815195</v>
      </c>
    </row>
    <row r="31" spans="2:19">
      <c r="B31" s="23" t="s">
        <v>32</v>
      </c>
      <c r="C31" s="92">
        <v>34112921</v>
      </c>
      <c r="D31" s="25">
        <v>0.5423869299981211</v>
      </c>
      <c r="E31" s="93">
        <v>26861383</v>
      </c>
      <c r="F31" s="26">
        <v>0.42708928563677445</v>
      </c>
      <c r="G31" s="25">
        <v>0.52962980270235316</v>
      </c>
      <c r="H31" s="93">
        <v>7251538</v>
      </c>
      <c r="I31" s="27">
        <v>0.11529764436134669</v>
      </c>
      <c r="J31" s="26">
        <v>0.59552136445823278</v>
      </c>
      <c r="K31" s="28">
        <v>1.124410600422556</v>
      </c>
      <c r="L31" s="96">
        <v>5179629</v>
      </c>
      <c r="M31" s="26">
        <v>0.59802360976972713</v>
      </c>
      <c r="N31" s="28">
        <v>1.1291351179982796</v>
      </c>
      <c r="O31" s="25">
        <v>0.71428006031272262</v>
      </c>
      <c r="P31" s="96">
        <v>2071909</v>
      </c>
      <c r="Q31" s="26">
        <v>0.58935658322012185</v>
      </c>
      <c r="R31" s="28">
        <v>1.112770807482929</v>
      </c>
      <c r="S31" s="25">
        <v>0.28571993968727738</v>
      </c>
    </row>
    <row r="32" spans="2:19" s="36" customFormat="1">
      <c r="B32" s="30" t="s">
        <v>0</v>
      </c>
      <c r="C32" s="35">
        <v>62894069</v>
      </c>
      <c r="D32" s="84">
        <v>1</v>
      </c>
      <c r="E32" s="31">
        <v>50717280</v>
      </c>
      <c r="F32" s="33">
        <v>0.80639209398266154</v>
      </c>
      <c r="G32" s="84">
        <v>1</v>
      </c>
      <c r="H32" s="31">
        <v>12176789</v>
      </c>
      <c r="I32" s="38">
        <v>0.19360790601733846</v>
      </c>
      <c r="J32" s="38">
        <v>1</v>
      </c>
      <c r="K32" s="34">
        <v>1</v>
      </c>
      <c r="L32" s="31">
        <v>8661245</v>
      </c>
      <c r="M32" s="38">
        <v>1</v>
      </c>
      <c r="N32" s="34">
        <v>1</v>
      </c>
      <c r="O32" s="84">
        <v>0.71129137574774437</v>
      </c>
      <c r="P32" s="31">
        <v>3515544</v>
      </c>
      <c r="Q32" s="38">
        <v>1</v>
      </c>
      <c r="R32" s="34">
        <v>1</v>
      </c>
      <c r="S32" s="84">
        <v>0.28870862425225569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1718378</v>
      </c>
      <c r="D34" s="25">
        <v>2.7321781327266328E-2</v>
      </c>
      <c r="E34" s="93">
        <v>0</v>
      </c>
      <c r="F34" s="26">
        <v>0</v>
      </c>
      <c r="G34" s="25">
        <v>0</v>
      </c>
      <c r="H34" s="93">
        <v>1718378</v>
      </c>
      <c r="I34" s="27">
        <v>2.7321781327266328E-2</v>
      </c>
      <c r="J34" s="40">
        <v>0.14111914068643219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1718378</v>
      </c>
      <c r="Q34" s="26">
        <v>0.48879433737708872</v>
      </c>
      <c r="R34" s="28" t="s">
        <v>51</v>
      </c>
      <c r="S34" s="25">
        <v>1</v>
      </c>
    </row>
    <row r="35" spans="2:19">
      <c r="B35" s="23" t="s">
        <v>37</v>
      </c>
      <c r="C35" s="92">
        <v>6075649</v>
      </c>
      <c r="D35" s="25">
        <v>9.6601302739690767E-2</v>
      </c>
      <c r="E35" s="93">
        <v>0</v>
      </c>
      <c r="F35" s="26">
        <v>0</v>
      </c>
      <c r="G35" s="25">
        <v>0</v>
      </c>
      <c r="H35" s="93">
        <v>6075649</v>
      </c>
      <c r="I35" s="27">
        <v>9.6601302739690767E-2</v>
      </c>
      <c r="J35" s="40">
        <v>0.49895329548701223</v>
      </c>
      <c r="K35" s="28" t="s">
        <v>51</v>
      </c>
      <c r="L35" s="97">
        <v>6075649</v>
      </c>
      <c r="M35" s="26">
        <v>0.70147524980531095</v>
      </c>
      <c r="N35" s="28" t="s">
        <v>51</v>
      </c>
      <c r="O35" s="25">
        <v>1</v>
      </c>
      <c r="P35" s="24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1133397</v>
      </c>
      <c r="D36" s="25">
        <v>1.8020729426808116E-2</v>
      </c>
      <c r="E36" s="93">
        <v>0</v>
      </c>
      <c r="F36" s="26">
        <v>0</v>
      </c>
      <c r="G36" s="25">
        <v>0</v>
      </c>
      <c r="H36" s="93">
        <v>1133397</v>
      </c>
      <c r="I36" s="27">
        <v>1.8020729426808116E-2</v>
      </c>
      <c r="J36" s="40">
        <v>9.3078479063733469E-2</v>
      </c>
      <c r="K36" s="28" t="s">
        <v>51</v>
      </c>
      <c r="L36" s="24">
        <v>0</v>
      </c>
      <c r="M36" s="26">
        <v>0</v>
      </c>
      <c r="N36" s="28" t="s">
        <v>51</v>
      </c>
      <c r="O36" s="25">
        <v>0</v>
      </c>
      <c r="P36" s="97">
        <v>1133397</v>
      </c>
      <c r="Q36" s="26">
        <v>0.32239590800172035</v>
      </c>
      <c r="R36" s="28" t="s">
        <v>51</v>
      </c>
      <c r="S36" s="25">
        <v>1</v>
      </c>
    </row>
    <row r="37" spans="2:19">
      <c r="B37" s="23" t="s">
        <v>39</v>
      </c>
      <c r="C37" s="92">
        <v>327099</v>
      </c>
      <c r="D37" s="25">
        <v>5.2007924626406351E-3</v>
      </c>
      <c r="E37" s="93">
        <v>0</v>
      </c>
      <c r="F37" s="26">
        <v>0</v>
      </c>
      <c r="G37" s="25">
        <v>0</v>
      </c>
      <c r="H37" s="93">
        <v>327099</v>
      </c>
      <c r="I37" s="27">
        <v>5.2007924626406351E-3</v>
      </c>
      <c r="J37" s="40">
        <v>2.6862500450652468E-2</v>
      </c>
      <c r="K37" s="28" t="s">
        <v>51</v>
      </c>
      <c r="L37" s="97">
        <v>327099</v>
      </c>
      <c r="M37" s="26">
        <v>3.7765817731746421E-2</v>
      </c>
      <c r="N37" s="28" t="s">
        <v>51</v>
      </c>
      <c r="O37" s="25">
        <v>1</v>
      </c>
      <c r="P37" s="24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519</v>
      </c>
      <c r="D38" s="25">
        <v>8.2519704679943663E-6</v>
      </c>
      <c r="E38" s="93">
        <v>0</v>
      </c>
      <c r="F38" s="26">
        <v>0</v>
      </c>
      <c r="G38" s="25">
        <v>0</v>
      </c>
      <c r="H38" s="93">
        <v>519</v>
      </c>
      <c r="I38" s="27">
        <v>8.2519704679943663E-6</v>
      </c>
      <c r="J38" s="40">
        <v>4.2622073848861142E-5</v>
      </c>
      <c r="K38" s="28" t="s">
        <v>51</v>
      </c>
      <c r="L38" s="24">
        <v>0</v>
      </c>
      <c r="M38" s="26">
        <v>0</v>
      </c>
      <c r="N38" s="28" t="s">
        <v>51</v>
      </c>
      <c r="O38" s="25">
        <v>0</v>
      </c>
      <c r="P38" s="97">
        <v>519</v>
      </c>
      <c r="Q38" s="26">
        <v>1.4763006806343485E-4</v>
      </c>
      <c r="R38" s="28" t="s">
        <v>51</v>
      </c>
      <c r="S38" s="25">
        <v>1</v>
      </c>
    </row>
    <row r="39" spans="2:19" ht="15" customHeight="1">
      <c r="B39" s="23" t="s">
        <v>41</v>
      </c>
      <c r="C39" s="92">
        <v>663250</v>
      </c>
      <c r="D39" s="25">
        <v>1.0545509466083359E-2</v>
      </c>
      <c r="E39" s="93">
        <v>0</v>
      </c>
      <c r="F39" s="26">
        <v>0</v>
      </c>
      <c r="G39" s="25">
        <v>0</v>
      </c>
      <c r="H39" s="93">
        <v>663250</v>
      </c>
      <c r="I39" s="27">
        <v>1.0545509466083359E-2</v>
      </c>
      <c r="J39" s="40">
        <v>5.446838242824114E-2</v>
      </c>
      <c r="K39" s="28" t="s">
        <v>51</v>
      </c>
      <c r="L39" s="24">
        <v>0</v>
      </c>
      <c r="M39" s="26">
        <v>0</v>
      </c>
      <c r="N39" s="28" t="s">
        <v>51</v>
      </c>
      <c r="O39" s="25">
        <v>0</v>
      </c>
      <c r="P39" s="97">
        <v>663250</v>
      </c>
      <c r="Q39" s="26">
        <v>0.18866212455312747</v>
      </c>
      <c r="R39" s="28" t="s">
        <v>51</v>
      </c>
      <c r="S39" s="25">
        <v>1</v>
      </c>
    </row>
    <row r="40" spans="2:19" ht="45">
      <c r="B40" s="23" t="s">
        <v>42</v>
      </c>
      <c r="C40" s="92">
        <v>2258497</v>
      </c>
      <c r="D40" s="25">
        <v>3.590953862438126E-2</v>
      </c>
      <c r="E40" s="93">
        <v>0</v>
      </c>
      <c r="F40" s="26">
        <v>0</v>
      </c>
      <c r="G40" s="25">
        <v>0</v>
      </c>
      <c r="H40" s="93">
        <v>2258497</v>
      </c>
      <c r="I40" s="27">
        <v>3.590953862438126E-2</v>
      </c>
      <c r="J40" s="40">
        <v>0.18547557981007964</v>
      </c>
      <c r="K40" s="28" t="s">
        <v>51</v>
      </c>
      <c r="L40" s="97">
        <v>2258497</v>
      </c>
      <c r="M40" s="26">
        <v>0.26075893246294268</v>
      </c>
      <c r="N40" s="28" t="s">
        <v>51</v>
      </c>
      <c r="O40" s="25">
        <v>1</v>
      </c>
      <c r="P40" s="24">
        <v>0</v>
      </c>
      <c r="Q40" s="26">
        <v>0</v>
      </c>
      <c r="R40" s="28" t="s">
        <v>51</v>
      </c>
      <c r="S40" s="25">
        <v>0</v>
      </c>
    </row>
    <row r="41" spans="2:19" ht="17.25">
      <c r="B41" s="23" t="s">
        <v>43</v>
      </c>
      <c r="C41" s="92">
        <v>18467</v>
      </c>
      <c r="D41" s="25">
        <v>2.9362069100665117E-4</v>
      </c>
      <c r="E41" s="93">
        <v>18467</v>
      </c>
      <c r="F41" s="26">
        <v>2.9362069100665117E-4</v>
      </c>
      <c r="G41" s="25">
        <v>3.6411652990854401E-4</v>
      </c>
      <c r="H41" s="93">
        <v>0</v>
      </c>
      <c r="I41" s="27">
        <v>0</v>
      </c>
      <c r="J41" s="40">
        <v>0</v>
      </c>
      <c r="K41" s="28">
        <v>0</v>
      </c>
      <c r="L41" s="24">
        <v>0</v>
      </c>
      <c r="M41" s="26">
        <v>0</v>
      </c>
      <c r="N41" s="28" t="s">
        <v>51</v>
      </c>
      <c r="O41" s="25">
        <v>0</v>
      </c>
      <c r="P41" s="24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50698813</v>
      </c>
      <c r="D42" s="25">
        <v>0.80609847329165485</v>
      </c>
      <c r="E42" s="93">
        <v>50698813</v>
      </c>
      <c r="F42" s="26">
        <v>0.80609847329165485</v>
      </c>
      <c r="G42" s="25">
        <v>0.99963588347009147</v>
      </c>
      <c r="H42" s="93">
        <v>0</v>
      </c>
      <c r="I42" s="27">
        <v>0</v>
      </c>
      <c r="J42" s="40">
        <v>0</v>
      </c>
      <c r="K42" s="28">
        <v>0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62894069</v>
      </c>
      <c r="D43" s="84">
        <v>1</v>
      </c>
      <c r="E43" s="31">
        <v>50717280</v>
      </c>
      <c r="F43" s="38">
        <v>0.80639209398266154</v>
      </c>
      <c r="G43" s="84">
        <v>1</v>
      </c>
      <c r="H43" s="31">
        <v>12176789</v>
      </c>
      <c r="I43" s="38">
        <v>0.19360790601733846</v>
      </c>
      <c r="J43" s="38">
        <v>1</v>
      </c>
      <c r="K43" s="34">
        <v>1</v>
      </c>
      <c r="L43" s="31">
        <v>8661245</v>
      </c>
      <c r="M43" s="38">
        <v>1</v>
      </c>
      <c r="N43" s="34" t="s">
        <v>51</v>
      </c>
      <c r="O43" s="84">
        <v>0.71129137574774437</v>
      </c>
      <c r="P43" s="31">
        <v>3515544</v>
      </c>
      <c r="Q43" s="38">
        <v>1</v>
      </c>
      <c r="R43" s="34" t="s">
        <v>51</v>
      </c>
      <c r="S43" s="84">
        <v>0.28870862425225569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48190209</v>
      </c>
      <c r="D45" s="42">
        <v>0.76621229578897176</v>
      </c>
      <c r="E45" s="93">
        <v>42481599</v>
      </c>
      <c r="F45" s="43">
        <v>0.67544682154369751</v>
      </c>
      <c r="G45" s="42">
        <v>0.83761587766536372</v>
      </c>
      <c r="H45" s="93">
        <v>5708610</v>
      </c>
      <c r="I45" s="27">
        <v>9.076547424527423E-2</v>
      </c>
      <c r="J45" s="43">
        <v>0.46881078418949362</v>
      </c>
      <c r="K45" s="44">
        <v>0.55969663026945204</v>
      </c>
      <c r="L45" s="96">
        <v>4162125</v>
      </c>
      <c r="M45" s="43">
        <v>0.48054581067733332</v>
      </c>
      <c r="N45" s="28">
        <v>0.57370666374750401</v>
      </c>
      <c r="O45" s="25">
        <v>0.72909604965131614</v>
      </c>
      <c r="P45" s="96">
        <v>1546485</v>
      </c>
      <c r="Q45" s="43">
        <v>0.43989920194427945</v>
      </c>
      <c r="R45" s="44">
        <v>0.5251801137896096</v>
      </c>
      <c r="S45" s="25">
        <v>0.27090395034868381</v>
      </c>
    </row>
    <row r="46" spans="2:19">
      <c r="B46" s="41" t="s">
        <v>47</v>
      </c>
      <c r="C46" s="92">
        <v>14359580</v>
      </c>
      <c r="D46" s="42">
        <v>0.22831373813642108</v>
      </c>
      <c r="E46" s="93">
        <v>8047925</v>
      </c>
      <c r="F46" s="26">
        <v>0.12795999889910128</v>
      </c>
      <c r="G46" s="25">
        <v>0.15868210992387605</v>
      </c>
      <c r="H46" s="93">
        <v>6311655</v>
      </c>
      <c r="I46" s="27">
        <v>0.10035373923731981</v>
      </c>
      <c r="J46" s="26">
        <v>0.51833492392781055</v>
      </c>
      <c r="K46" s="28">
        <v>3.266498814368358</v>
      </c>
      <c r="L46" s="96">
        <v>4383295</v>
      </c>
      <c r="M46" s="26">
        <v>0.50608140053768247</v>
      </c>
      <c r="N46" s="28">
        <v>3.1892782417656464</v>
      </c>
      <c r="O46" s="25">
        <v>0.69447632990079466</v>
      </c>
      <c r="P46" s="96">
        <v>1928360</v>
      </c>
      <c r="Q46" s="26">
        <v>0.54852392688016416</v>
      </c>
      <c r="R46" s="28">
        <v>3.4567471225540509</v>
      </c>
      <c r="S46" s="25">
        <v>0.30552367009920534</v>
      </c>
    </row>
    <row r="47" spans="2:19" s="45" customFormat="1">
      <c r="B47" s="41" t="s">
        <v>48</v>
      </c>
      <c r="C47" s="92">
        <v>207119</v>
      </c>
      <c r="D47" s="42">
        <v>3.2931404072457132E-3</v>
      </c>
      <c r="E47" s="93">
        <v>118058</v>
      </c>
      <c r="F47" s="26">
        <v>1.877092735087628E-3</v>
      </c>
      <c r="G47" s="25">
        <v>2.3277667887552328E-3</v>
      </c>
      <c r="H47" s="93">
        <v>89061</v>
      </c>
      <c r="I47" s="27">
        <v>1.4160476721580854E-3</v>
      </c>
      <c r="J47" s="26">
        <v>7.3139971465383856E-3</v>
      </c>
      <c r="K47" s="28">
        <v>3.1420661132679562</v>
      </c>
      <c r="L47" s="96">
        <v>71244</v>
      </c>
      <c r="M47" s="26">
        <v>8.2256072885595541E-3</v>
      </c>
      <c r="N47" s="28">
        <v>3.5336904574354615</v>
      </c>
      <c r="O47" s="25">
        <v>0.79994610435544178</v>
      </c>
      <c r="P47" s="96">
        <v>17817</v>
      </c>
      <c r="Q47" s="26">
        <v>5.0680634348482054E-3</v>
      </c>
      <c r="R47" s="28">
        <v>2.1772213004028376</v>
      </c>
      <c r="S47" s="25">
        <v>0.20005389564455822</v>
      </c>
    </row>
    <row r="48" spans="2:19" s="45" customFormat="1" ht="30">
      <c r="B48" s="46" t="s">
        <v>49</v>
      </c>
      <c r="C48" s="92">
        <v>137161</v>
      </c>
      <c r="D48" s="42">
        <v>2.1808256673614169E-3</v>
      </c>
      <c r="E48" s="93">
        <v>69698</v>
      </c>
      <c r="F48" s="26">
        <v>1.1081808047750893E-3</v>
      </c>
      <c r="G48" s="25">
        <v>1.3742456220049656E-3</v>
      </c>
      <c r="H48" s="93">
        <v>67463</v>
      </c>
      <c r="I48" s="27">
        <v>1.0726448625863274E-3</v>
      </c>
      <c r="J48" s="26">
        <v>5.5402947361574547E-3</v>
      </c>
      <c r="K48" s="28">
        <v>4.0315171083276962</v>
      </c>
      <c r="L48" s="96">
        <v>44581</v>
      </c>
      <c r="M48" s="26">
        <v>5.1471814964245905E-3</v>
      </c>
      <c r="N48" s="28">
        <v>3.7454596281813672</v>
      </c>
      <c r="O48" s="25">
        <v>0.66082148733379775</v>
      </c>
      <c r="P48" s="96">
        <v>22882</v>
      </c>
      <c r="Q48" s="26">
        <v>6.5088077407081234E-3</v>
      </c>
      <c r="R48" s="28">
        <v>4.7362768609093706</v>
      </c>
      <c r="S48" s="25">
        <v>0.33917851266620219</v>
      </c>
    </row>
    <row r="49" spans="2:27" s="36" customFormat="1">
      <c r="B49" s="30" t="s">
        <v>0</v>
      </c>
      <c r="C49" s="35">
        <v>62894069</v>
      </c>
      <c r="D49" s="84">
        <v>1</v>
      </c>
      <c r="E49" s="31">
        <v>50717280</v>
      </c>
      <c r="F49" s="38">
        <v>0.80639209398266143</v>
      </c>
      <c r="G49" s="84">
        <v>0.99999999999999989</v>
      </c>
      <c r="H49" s="31">
        <v>12176789</v>
      </c>
      <c r="I49" s="38">
        <v>0.19360790601733843</v>
      </c>
      <c r="J49" s="38">
        <v>1</v>
      </c>
      <c r="K49" s="34">
        <v>1.0000000000000002</v>
      </c>
      <c r="L49" s="31">
        <v>8661245</v>
      </c>
      <c r="M49" s="38">
        <v>1</v>
      </c>
      <c r="N49" s="48">
        <v>1.0000000000000002</v>
      </c>
      <c r="O49" s="84">
        <v>0.71129137574774437</v>
      </c>
      <c r="P49" s="31">
        <v>3515544</v>
      </c>
      <c r="Q49" s="38">
        <v>1</v>
      </c>
      <c r="R49" s="48">
        <v>1.0000000000000002</v>
      </c>
      <c r="S49" s="84">
        <v>0.28870862425225569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 t="s">
        <v>132</v>
      </c>
      <c r="J50" s="33" t="s">
        <v>132</v>
      </c>
      <c r="K50" s="34"/>
      <c r="L50" s="24"/>
      <c r="M50" s="33"/>
      <c r="N50" s="48"/>
      <c r="O50" s="32" t="s">
        <v>132</v>
      </c>
      <c r="P50" s="24"/>
      <c r="Q50" s="33"/>
      <c r="R50" s="48"/>
      <c r="S50" s="32"/>
    </row>
    <row r="51" spans="2:27">
      <c r="B51" s="41" t="s">
        <v>46</v>
      </c>
      <c r="C51" s="92">
        <v>53799366</v>
      </c>
      <c r="D51" s="25">
        <v>0.855396492155723</v>
      </c>
      <c r="E51" s="93">
        <v>46373882</v>
      </c>
      <c r="F51" s="26">
        <v>0.73733314980781417</v>
      </c>
      <c r="G51" s="25">
        <v>0.91436058873819737</v>
      </c>
      <c r="H51" s="93">
        <v>7425484</v>
      </c>
      <c r="I51" s="27">
        <v>0.11806334234790883</v>
      </c>
      <c r="J51" s="26">
        <v>0.60980641119756618</v>
      </c>
      <c r="K51" s="28">
        <v>0.66692114545213399</v>
      </c>
      <c r="L51" s="96">
        <v>5294686</v>
      </c>
      <c r="M51" s="26">
        <v>0.61130772769965513</v>
      </c>
      <c r="N51" s="28">
        <v>0.66856307591215169</v>
      </c>
      <c r="O51" s="25">
        <v>0.71304254375876375</v>
      </c>
      <c r="P51" s="96">
        <v>2130798</v>
      </c>
      <c r="Q51" s="26">
        <v>0.60610761805285329</v>
      </c>
      <c r="R51" s="28">
        <v>0.66287592172938237</v>
      </c>
      <c r="S51" s="25">
        <v>0.28695745624123625</v>
      </c>
    </row>
    <row r="52" spans="2:27">
      <c r="B52" s="41" t="s">
        <v>47</v>
      </c>
      <c r="C52" s="92">
        <v>8949476</v>
      </c>
      <c r="D52" s="25">
        <v>0.14229443479002765</v>
      </c>
      <c r="E52" s="93">
        <v>4271683</v>
      </c>
      <c r="F52" s="26">
        <v>6.7918693573475103E-2</v>
      </c>
      <c r="G52" s="25">
        <v>8.4225396156891688E-2</v>
      </c>
      <c r="H52" s="93">
        <v>4677793</v>
      </c>
      <c r="I52" s="27">
        <v>7.4375741216552549E-2</v>
      </c>
      <c r="J52" s="26">
        <v>0.38415652927877786</v>
      </c>
      <c r="K52" s="28">
        <v>4.5610533972815812</v>
      </c>
      <c r="L52" s="96">
        <v>3305950</v>
      </c>
      <c r="M52" s="26">
        <v>0.38169454853199514</v>
      </c>
      <c r="N52" s="28">
        <v>4.5318225374801422</v>
      </c>
      <c r="O52" s="25">
        <v>0.70673285457479629</v>
      </c>
      <c r="P52" s="96">
        <v>1371843</v>
      </c>
      <c r="Q52" s="26">
        <v>0.3902221107174309</v>
      </c>
      <c r="R52" s="28">
        <v>4.6330694603150437</v>
      </c>
      <c r="S52" s="25">
        <v>0.29326714542520371</v>
      </c>
    </row>
    <row r="53" spans="2:27" s="45" customFormat="1">
      <c r="B53" s="41" t="s">
        <v>48</v>
      </c>
      <c r="C53" s="92">
        <v>114179</v>
      </c>
      <c r="D53" s="25">
        <v>1.8154176032083406E-3</v>
      </c>
      <c r="E53" s="93">
        <v>61713</v>
      </c>
      <c r="F53" s="26">
        <v>9.8122129767116832E-4</v>
      </c>
      <c r="G53" s="25">
        <v>1.2168042134751706E-3</v>
      </c>
      <c r="H53" s="93">
        <v>52466</v>
      </c>
      <c r="I53" s="27">
        <v>8.3419630553717232E-4</v>
      </c>
      <c r="J53" s="26">
        <v>4.3086892611837162E-3</v>
      </c>
      <c r="K53" s="28">
        <v>3.5409881174541451</v>
      </c>
      <c r="L53" s="96">
        <v>46659</v>
      </c>
      <c r="M53" s="26">
        <v>5.3871008151830362E-3</v>
      </c>
      <c r="N53" s="28">
        <v>4.4272535840400939</v>
      </c>
      <c r="O53" s="25">
        <v>0.88931879693515803</v>
      </c>
      <c r="P53" s="96">
        <v>5807</v>
      </c>
      <c r="Q53" s="26">
        <v>1.6518069465209367E-3</v>
      </c>
      <c r="R53" s="28">
        <v>1.3574960772065428</v>
      </c>
      <c r="S53" s="25">
        <v>0.110681203064842</v>
      </c>
    </row>
    <row r="54" spans="2:27" ht="30.75" customHeight="1">
      <c r="B54" s="46" t="s">
        <v>49</v>
      </c>
      <c r="C54" s="92">
        <v>31048</v>
      </c>
      <c r="D54" s="25">
        <v>4.9365545104101949E-4</v>
      </c>
      <c r="E54" s="93">
        <v>10002</v>
      </c>
      <c r="F54" s="26">
        <v>1.5902930370111687E-4</v>
      </c>
      <c r="G54" s="25">
        <v>1.9721089143581833E-4</v>
      </c>
      <c r="H54" s="93">
        <v>21046</v>
      </c>
      <c r="I54" s="27">
        <v>3.3462614733990257E-4</v>
      </c>
      <c r="J54" s="26">
        <v>1.7283702624723151E-3</v>
      </c>
      <c r="K54" s="28">
        <v>8.7640710403401219</v>
      </c>
      <c r="L54" s="96">
        <v>13950</v>
      </c>
      <c r="M54" s="26">
        <v>1.6106229531666638E-3</v>
      </c>
      <c r="N54" s="28">
        <v>8.1670081273925792</v>
      </c>
      <c r="O54" s="25">
        <v>0.66283379264468312</v>
      </c>
      <c r="P54" s="96">
        <v>7096</v>
      </c>
      <c r="Q54" s="26">
        <v>2.0184642831948627E-3</v>
      </c>
      <c r="R54" s="28">
        <v>10.235054811117092</v>
      </c>
      <c r="S54" s="25">
        <v>0.33716620735531694</v>
      </c>
    </row>
    <row r="55" spans="2:27" s="36" customFormat="1" ht="15.75" thickBot="1">
      <c r="B55" s="49" t="s">
        <v>0</v>
      </c>
      <c r="C55" s="52">
        <v>62894069</v>
      </c>
      <c r="D55" s="85">
        <v>1</v>
      </c>
      <c r="E55" s="50">
        <v>50717280</v>
      </c>
      <c r="F55" s="86">
        <v>0.80639209398266165</v>
      </c>
      <c r="G55" s="85">
        <v>1</v>
      </c>
      <c r="H55" s="50">
        <v>12176789</v>
      </c>
      <c r="I55" s="86">
        <v>0.19360790601733843</v>
      </c>
      <c r="J55" s="86">
        <v>1</v>
      </c>
      <c r="K55" s="79">
        <v>1</v>
      </c>
      <c r="L55" s="50">
        <v>8661245</v>
      </c>
      <c r="M55" s="86">
        <v>1</v>
      </c>
      <c r="N55" s="51">
        <v>1</v>
      </c>
      <c r="O55" s="85">
        <v>0.71129137574774437</v>
      </c>
      <c r="P55" s="50">
        <v>3515544</v>
      </c>
      <c r="Q55" s="86">
        <v>0.99999999999999989</v>
      </c>
      <c r="R55" s="79">
        <v>0.99999999999999989</v>
      </c>
      <c r="S55" s="85">
        <v>0.28870862425225569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  <row r="93" spans="6:6" ht="15" customHeight="1"/>
    <row r="100" ht="15" customHeight="1"/>
    <row r="108" ht="15" customHeight="1"/>
    <row r="117" ht="15" customHeight="1"/>
    <row r="126" ht="15" customHeight="1"/>
    <row r="135" ht="15" customHeight="1"/>
    <row r="144" ht="15" customHeight="1"/>
    <row r="153" ht="15" customHeight="1"/>
    <row r="162" ht="15" customHeight="1"/>
    <row r="168" ht="15" customHeight="1"/>
    <row r="174" ht="15" customHeight="1"/>
    <row r="180" ht="15" customHeight="1"/>
    <row r="189" ht="15" customHeight="1"/>
    <row r="197" ht="15" customHeight="1"/>
  </sheetData>
  <sheetProtection algorithmName="SHA-512" hashValue="lqn42Qn/cCYIVYMORm5G/aGtp5JHaSQxyaNiOMovPGe8X/VuokrVU/x3BAtSbBD7R/Y8Uj74BRpdr2zYfZGRkg==" saltValue="jbg+Z9uh2J4ezJ3No3UT/w==" spinCount="100000" sheet="1" objects="1" scenario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97"/>
  <sheetViews>
    <sheetView zoomScale="69" zoomScaleNormal="69" workbookViewId="0">
      <pane ySplit="1" topLeftCell="A2" activePane="bottomLeft" state="frozen"/>
      <selection activeCell="F48" sqref="F48"/>
      <selection pane="bottomLeft"/>
    </sheetView>
  </sheetViews>
  <sheetFormatPr defaultColWidth="9.140625" defaultRowHeight="15"/>
  <cols>
    <col min="1" max="1" width="1.42578125" style="82" customWidth="1"/>
    <col min="2" max="2" width="31.5703125" style="80" customWidth="1"/>
    <col min="3" max="3" width="15.28515625" style="81" customWidth="1"/>
    <col min="4" max="4" width="13.5703125" style="81" customWidth="1"/>
    <col min="5" max="5" width="14" style="81" customWidth="1"/>
    <col min="6" max="6" width="13" style="81" customWidth="1"/>
    <col min="7" max="7" width="14.42578125" style="81" customWidth="1"/>
    <col min="8" max="9" width="14" style="81" customWidth="1"/>
    <col min="10" max="10" width="13" style="81" customWidth="1"/>
    <col min="11" max="12" width="14" style="81" customWidth="1"/>
    <col min="13" max="13" width="13" style="81" customWidth="1"/>
    <col min="14" max="14" width="13" style="89" customWidth="1"/>
    <col min="15" max="15" width="14.42578125" style="89" customWidth="1"/>
    <col min="16" max="16" width="13.28515625" style="81" customWidth="1"/>
    <col min="17" max="17" width="10.28515625" style="81" customWidth="1"/>
    <col min="18" max="18" width="0.7109375" style="139" customWidth="1"/>
    <col min="19" max="19" width="15.7109375" style="81" hidden="1" customWidth="1"/>
    <col min="20" max="20" width="13" style="81" hidden="1" customWidth="1"/>
    <col min="21" max="21" width="14" style="81" hidden="1" customWidth="1"/>
    <col min="22" max="22" width="13" style="81" hidden="1" customWidth="1"/>
    <col min="23" max="23" width="14.42578125" style="81" hidden="1" customWidth="1"/>
    <col min="24" max="24" width="13" style="81" hidden="1" customWidth="1"/>
    <col min="25" max="25" width="14" style="81" hidden="1" customWidth="1"/>
    <col min="26" max="28" width="13" style="81" hidden="1" customWidth="1"/>
    <col min="29" max="30" width="10.5703125" style="81" hidden="1" customWidth="1"/>
    <col min="31" max="31" width="13" style="89" customWidth="1"/>
    <col min="32" max="16384" width="9.140625" style="82"/>
  </cols>
  <sheetData>
    <row r="1" spans="2:31" s="53" customFormat="1" ht="60" customHeight="1" thickBot="1">
      <c r="B1" s="118" t="s">
        <v>98</v>
      </c>
      <c r="C1" s="119">
        <v>2006</v>
      </c>
      <c r="D1" s="119">
        <f>C1+1</f>
        <v>2007</v>
      </c>
      <c r="E1" s="119">
        <f t="shared" ref="E1:L1" si="0">D1+1</f>
        <v>2008</v>
      </c>
      <c r="F1" s="119">
        <f t="shared" si="0"/>
        <v>2009</v>
      </c>
      <c r="G1" s="119">
        <f t="shared" si="0"/>
        <v>2010</v>
      </c>
      <c r="H1" s="119">
        <f t="shared" si="0"/>
        <v>2011</v>
      </c>
      <c r="I1" s="119">
        <f t="shared" si="0"/>
        <v>2012</v>
      </c>
      <c r="J1" s="119">
        <f t="shared" si="0"/>
        <v>2013</v>
      </c>
      <c r="K1" s="119">
        <f t="shared" si="0"/>
        <v>2014</v>
      </c>
      <c r="L1" s="119">
        <f t="shared" si="0"/>
        <v>2015</v>
      </c>
      <c r="M1" s="119">
        <f>L1+1</f>
        <v>2016</v>
      </c>
      <c r="N1" s="119">
        <f>M1+1</f>
        <v>2017</v>
      </c>
      <c r="O1" s="119">
        <v>2018</v>
      </c>
      <c r="P1" s="130" t="s">
        <v>52</v>
      </c>
      <c r="Q1" s="131" t="s">
        <v>53</v>
      </c>
      <c r="R1" s="132"/>
      <c r="S1" s="131" t="s">
        <v>121</v>
      </c>
      <c r="T1" s="131" t="s">
        <v>122</v>
      </c>
      <c r="U1" s="131" t="s">
        <v>123</v>
      </c>
      <c r="V1" s="131" t="s">
        <v>124</v>
      </c>
      <c r="W1" s="131" t="s">
        <v>125</v>
      </c>
      <c r="X1" s="131" t="s">
        <v>126</v>
      </c>
      <c r="Y1" s="131" t="s">
        <v>127</v>
      </c>
      <c r="Z1" s="131" t="s">
        <v>128</v>
      </c>
      <c r="AA1" s="131" t="s">
        <v>129</v>
      </c>
      <c r="AB1" s="131" t="s">
        <v>130</v>
      </c>
      <c r="AC1" s="131" t="s">
        <v>131</v>
      </c>
      <c r="AD1" s="131" t="s">
        <v>131</v>
      </c>
      <c r="AE1" s="133" t="s">
        <v>133</v>
      </c>
    </row>
    <row r="2" spans="2:31" ht="15.75" customHeight="1">
      <c r="B2" s="120" t="s">
        <v>54</v>
      </c>
      <c r="C2" s="87">
        <f>'2006'!$H$2</f>
        <v>8649890</v>
      </c>
      <c r="D2" s="87">
        <f>'2007'!$H$2</f>
        <v>8861936</v>
      </c>
      <c r="E2" s="87">
        <f>'2008'!$H$2</f>
        <v>9093179</v>
      </c>
      <c r="F2" s="87">
        <f>'2009'!$H$2</f>
        <v>9362367</v>
      </c>
      <c r="G2" s="87">
        <f>'2010'!$H$2</f>
        <v>9761928</v>
      </c>
      <c r="H2" s="87">
        <f>'2011'!$H$2</f>
        <v>10225799</v>
      </c>
      <c r="I2" s="87">
        <f>'2012'!$H$2</f>
        <v>10555472</v>
      </c>
      <c r="J2" s="87">
        <f>'2013'!$H$2</f>
        <v>10807039</v>
      </c>
      <c r="K2" s="87">
        <f>'2014'!$H$2</f>
        <v>11160058</v>
      </c>
      <c r="L2" s="87">
        <f>'2015'!$H$2</f>
        <v>11490290</v>
      </c>
      <c r="M2" s="87">
        <f>'2016'!$H$2</f>
        <v>11755622</v>
      </c>
      <c r="N2" s="87">
        <f>'2017'!$H$2</f>
        <v>11959067</v>
      </c>
      <c r="O2" s="87">
        <f>'2018'!$H$2</f>
        <v>12176789</v>
      </c>
      <c r="P2" s="115">
        <f t="shared" ref="P2:P8" si="1">O2-C2</f>
        <v>3526899</v>
      </c>
      <c r="Q2" s="88">
        <f t="shared" ref="Q2:Q8" si="2">(O2-C2)/C2</f>
        <v>0.40773917356174472</v>
      </c>
      <c r="R2" s="88"/>
      <c r="S2" s="88">
        <f t="shared" ref="S2:AD8" si="3">(D2-C2)/C2</f>
        <v>2.4514300181852022E-2</v>
      </c>
      <c r="T2" s="88">
        <f t="shared" si="3"/>
        <v>2.6093959604312194E-2</v>
      </c>
      <c r="U2" s="88">
        <f t="shared" si="3"/>
        <v>2.9603288354930656E-2</v>
      </c>
      <c r="V2" s="88">
        <f t="shared" si="3"/>
        <v>4.2677348580759548E-2</v>
      </c>
      <c r="W2" s="88">
        <f t="shared" si="3"/>
        <v>4.7518379566003764E-2</v>
      </c>
      <c r="X2" s="88">
        <f t="shared" si="3"/>
        <v>3.2239338950433113E-2</v>
      </c>
      <c r="Y2" s="88">
        <f t="shared" si="3"/>
        <v>2.383285181373225E-2</v>
      </c>
      <c r="Z2" s="88">
        <f t="shared" si="3"/>
        <v>3.2665654301793488E-2</v>
      </c>
      <c r="AA2" s="88">
        <f t="shared" si="3"/>
        <v>2.9590527217690087E-2</v>
      </c>
      <c r="AB2" s="88">
        <f t="shared" si="3"/>
        <v>2.3091845375530121E-2</v>
      </c>
      <c r="AC2" s="88">
        <f t="shared" si="3"/>
        <v>1.7306187626652168E-2</v>
      </c>
      <c r="AD2" s="88">
        <f t="shared" si="3"/>
        <v>1.8205600821535661E-2</v>
      </c>
      <c r="AE2" s="121">
        <f t="shared" ref="AE2:AE8" si="4">(SUM(S2:AD2))/12</f>
        <v>2.8944940199602084E-2</v>
      </c>
    </row>
    <row r="3" spans="2:31" ht="15.75" customHeight="1">
      <c r="B3" s="120" t="s">
        <v>55</v>
      </c>
      <c r="C3" s="87">
        <f>'2006'!$E$2</f>
        <v>37035298</v>
      </c>
      <c r="D3" s="87">
        <f>'2007'!$E$2</f>
        <v>37873733</v>
      </c>
      <c r="E3" s="87">
        <f>'2008'!$E$2</f>
        <v>38775366</v>
      </c>
      <c r="F3" s="87">
        <f>'2009'!$E$2</f>
        <v>39554304</v>
      </c>
      <c r="G3" s="87">
        <f>'2010'!$E$2</f>
        <v>40290749</v>
      </c>
      <c r="H3" s="87">
        <f>'2011'!$E$2</f>
        <v>41441332</v>
      </c>
      <c r="I3" s="87">
        <f>'2012'!$E$2</f>
        <v>42984784</v>
      </c>
      <c r="J3" s="87">
        <f>'2013'!$E$2</f>
        <v>44399188</v>
      </c>
      <c r="K3" s="87">
        <f>'2014'!$E$2</f>
        <v>45607720</v>
      </c>
      <c r="L3" s="87">
        <f>'2015'!$E$2</f>
        <v>46803894</v>
      </c>
      <c r="M3" s="87">
        <f>'2016'!$E$2</f>
        <v>48062848</v>
      </c>
      <c r="N3" s="87">
        <f>'2017'!$E$2</f>
        <v>49246041</v>
      </c>
      <c r="O3" s="87">
        <f>'2018'!$E$2</f>
        <v>50717280</v>
      </c>
      <c r="P3" s="115">
        <f t="shared" si="1"/>
        <v>13681982</v>
      </c>
      <c r="Q3" s="88">
        <f t="shared" si="2"/>
        <v>0.36943086025661248</v>
      </c>
      <c r="R3" s="88"/>
      <c r="S3" s="88">
        <f t="shared" si="3"/>
        <v>2.2638807982590013E-2</v>
      </c>
      <c r="T3" s="88">
        <f t="shared" si="3"/>
        <v>2.3806288120582147E-2</v>
      </c>
      <c r="U3" s="88">
        <f t="shared" si="3"/>
        <v>2.0088475760615645E-2</v>
      </c>
      <c r="V3" s="88">
        <f t="shared" si="3"/>
        <v>1.8618580673294111E-2</v>
      </c>
      <c r="W3" s="88">
        <f t="shared" si="3"/>
        <v>2.8557002005596868E-2</v>
      </c>
      <c r="X3" s="88">
        <f t="shared" si="3"/>
        <v>3.7244266183335997E-2</v>
      </c>
      <c r="Y3" s="88">
        <f t="shared" si="3"/>
        <v>3.2904759972738257E-2</v>
      </c>
      <c r="Z3" s="88">
        <f t="shared" si="3"/>
        <v>2.7219686990671992E-2</v>
      </c>
      <c r="AA3" s="88">
        <f t="shared" si="3"/>
        <v>2.6227445704367594E-2</v>
      </c>
      <c r="AB3" s="88">
        <f t="shared" si="3"/>
        <v>2.6898488403550355E-2</v>
      </c>
      <c r="AC3" s="88">
        <f t="shared" si="3"/>
        <v>2.4617621494256853E-2</v>
      </c>
      <c r="AD3" s="88">
        <f t="shared" si="3"/>
        <v>2.9875274643904878E-2</v>
      </c>
      <c r="AE3" s="121">
        <f t="shared" si="4"/>
        <v>2.6558058161292059E-2</v>
      </c>
    </row>
    <row r="4" spans="2:31" ht="15.75" customHeight="1">
      <c r="B4" s="120" t="s">
        <v>56</v>
      </c>
      <c r="C4" s="87">
        <f>'2006'!$C$2</f>
        <v>45685188</v>
      </c>
      <c r="D4" s="87">
        <f>'2007'!$C$2</f>
        <v>46735669</v>
      </c>
      <c r="E4" s="87">
        <f>'2008'!$C$2</f>
        <v>47868545</v>
      </c>
      <c r="F4" s="87">
        <f>'2009'!$C$2</f>
        <v>48916671</v>
      </c>
      <c r="G4" s="87">
        <f>'2010'!$C$2</f>
        <v>50052677</v>
      </c>
      <c r="H4" s="87">
        <f>'2011'!$C$2</f>
        <v>51667131</v>
      </c>
      <c r="I4" s="87">
        <f>'2012'!$C$2</f>
        <v>53540256</v>
      </c>
      <c r="J4" s="87">
        <f>'2013'!$C$2</f>
        <v>55206227</v>
      </c>
      <c r="K4" s="87">
        <f>'2014'!$C$2</f>
        <v>56767778</v>
      </c>
      <c r="L4" s="87">
        <f>'2015'!$C$2</f>
        <v>58294184</v>
      </c>
      <c r="M4" s="87">
        <f>'2016'!$C$2</f>
        <v>59818470</v>
      </c>
      <c r="N4" s="87">
        <f>'2017'!$C$2</f>
        <v>61205108</v>
      </c>
      <c r="O4" s="87">
        <f>'2018'!$C$2</f>
        <v>62894069</v>
      </c>
      <c r="P4" s="115">
        <f t="shared" si="1"/>
        <v>17208881</v>
      </c>
      <c r="Q4" s="88">
        <f t="shared" si="2"/>
        <v>0.37668403597244693</v>
      </c>
      <c r="R4" s="88"/>
      <c r="S4" s="88">
        <f t="shared" si="3"/>
        <v>2.2993907784728828E-2</v>
      </c>
      <c r="T4" s="88">
        <f t="shared" si="3"/>
        <v>2.424007239524056E-2</v>
      </c>
      <c r="U4" s="88">
        <f t="shared" si="3"/>
        <v>2.1895923513029276E-2</v>
      </c>
      <c r="V4" s="88">
        <f t="shared" si="3"/>
        <v>2.3223289254495672E-2</v>
      </c>
      <c r="W4" s="88">
        <f t="shared" si="3"/>
        <v>3.2255097964090915E-2</v>
      </c>
      <c r="X4" s="88">
        <f t="shared" si="3"/>
        <v>3.6253706442496293E-2</v>
      </c>
      <c r="Y4" s="88">
        <f t="shared" si="3"/>
        <v>3.1116231495045523E-2</v>
      </c>
      <c r="Z4" s="88">
        <f t="shared" si="3"/>
        <v>2.8285776530245402E-2</v>
      </c>
      <c r="AA4" s="88">
        <f t="shared" si="3"/>
        <v>2.6888598669477605E-2</v>
      </c>
      <c r="AB4" s="88">
        <f t="shared" si="3"/>
        <v>2.614816599885848E-2</v>
      </c>
      <c r="AC4" s="88">
        <f t="shared" si="3"/>
        <v>2.3180766743114627E-2</v>
      </c>
      <c r="AD4" s="88">
        <f t="shared" si="3"/>
        <v>2.759509876201836E-2</v>
      </c>
      <c r="AE4" s="121">
        <f t="shared" si="4"/>
        <v>2.700638629607013E-2</v>
      </c>
    </row>
    <row r="5" spans="2:31" ht="15.75" customHeight="1">
      <c r="B5" s="120" t="s">
        <v>57</v>
      </c>
      <c r="C5" s="87">
        <f>'2006'!$L$2</f>
        <v>6819768</v>
      </c>
      <c r="D5" s="87">
        <f>'2007'!$L$2</f>
        <v>6880844</v>
      </c>
      <c r="E5" s="87">
        <f>'2008'!$L$2</f>
        <v>7011147</v>
      </c>
      <c r="F5" s="87">
        <f>'2009'!$L$2</f>
        <v>7115138</v>
      </c>
      <c r="G5" s="87">
        <f>'2010'!$L$2</f>
        <v>7279339</v>
      </c>
      <c r="H5" s="87">
        <f>'2011'!$L$2</f>
        <v>7482875</v>
      </c>
      <c r="I5" s="87">
        <f>'2012'!$L$2</f>
        <v>7617630</v>
      </c>
      <c r="J5" s="87">
        <f>'2013'!$L$2</f>
        <v>7748066</v>
      </c>
      <c r="K5" s="87">
        <f>'2014'!$L$2</f>
        <v>8016044</v>
      </c>
      <c r="L5" s="87">
        <f>'2015'!$L$2</f>
        <v>8234056</v>
      </c>
      <c r="M5" s="87">
        <f>'2016'!$L$2</f>
        <v>8391305</v>
      </c>
      <c r="N5" s="87">
        <f>'2017'!$L$2</f>
        <v>8542340</v>
      </c>
      <c r="O5" s="87">
        <f>'2018'!$L$2</f>
        <v>8661245</v>
      </c>
      <c r="P5" s="115">
        <f t="shared" si="1"/>
        <v>1841477</v>
      </c>
      <c r="Q5" s="88">
        <f t="shared" si="2"/>
        <v>0.27002047576985022</v>
      </c>
      <c r="R5" s="88"/>
      <c r="S5" s="88">
        <f t="shared" si="3"/>
        <v>8.9557298723358329E-3</v>
      </c>
      <c r="T5" s="88">
        <f t="shared" si="3"/>
        <v>1.8937066441267962E-2</v>
      </c>
      <c r="U5" s="88">
        <f t="shared" si="3"/>
        <v>1.4832237863505073E-2</v>
      </c>
      <c r="V5" s="88">
        <f t="shared" si="3"/>
        <v>2.3077697157806356E-2</v>
      </c>
      <c r="W5" s="88">
        <f t="shared" si="3"/>
        <v>2.7960780504933207E-2</v>
      </c>
      <c r="X5" s="88">
        <f t="shared" si="3"/>
        <v>1.8008452633513188E-2</v>
      </c>
      <c r="Y5" s="88">
        <f t="shared" si="3"/>
        <v>1.7122910931615214E-2</v>
      </c>
      <c r="Z5" s="88">
        <f t="shared" si="3"/>
        <v>3.4586437441291799E-2</v>
      </c>
      <c r="AA5" s="88">
        <f t="shared" si="3"/>
        <v>2.7196956503731766E-2</v>
      </c>
      <c r="AB5" s="88">
        <f t="shared" si="3"/>
        <v>1.9097392585136656E-2</v>
      </c>
      <c r="AC5" s="88">
        <f t="shared" si="3"/>
        <v>1.7998988238420603E-2</v>
      </c>
      <c r="AD5" s="88">
        <f t="shared" si="3"/>
        <v>1.3919488102791507E-2</v>
      </c>
      <c r="AE5" s="121">
        <f t="shared" si="4"/>
        <v>2.0141178189695765E-2</v>
      </c>
    </row>
    <row r="6" spans="2:31" ht="24" customHeight="1">
      <c r="B6" s="120" t="s">
        <v>58</v>
      </c>
      <c r="C6" s="87">
        <f>'2006'!$P$2</f>
        <v>1830122</v>
      </c>
      <c r="D6" s="87">
        <f>'2007'!$P$2</f>
        <v>1981092</v>
      </c>
      <c r="E6" s="87">
        <f>'2008'!$P$2</f>
        <v>2082032</v>
      </c>
      <c r="F6" s="87">
        <f>'2009'!$P$2</f>
        <v>2247229</v>
      </c>
      <c r="G6" s="87">
        <f>'2010'!$P$2</f>
        <v>2482589</v>
      </c>
      <c r="H6" s="87">
        <f>'2011'!$P$2</f>
        <v>2742924</v>
      </c>
      <c r="I6" s="87">
        <f>'2012'!$P$2</f>
        <v>2937842</v>
      </c>
      <c r="J6" s="87">
        <f>'2013'!$P$2</f>
        <v>3058973</v>
      </c>
      <c r="K6" s="87">
        <f>'2014'!$P$2</f>
        <v>3144014</v>
      </c>
      <c r="L6" s="87">
        <f>'2015'!$P$2</f>
        <v>3256234</v>
      </c>
      <c r="M6" s="87">
        <f>'2016'!$P$2</f>
        <v>3364317</v>
      </c>
      <c r="N6" s="87">
        <f>'2017'!$P$2</f>
        <v>3416727</v>
      </c>
      <c r="O6" s="87">
        <f>'2018'!$P$2</f>
        <v>3515544</v>
      </c>
      <c r="P6" s="115">
        <f t="shared" si="1"/>
        <v>1685422</v>
      </c>
      <c r="Q6" s="88">
        <f t="shared" si="2"/>
        <v>0.92093423279978059</v>
      </c>
      <c r="R6" s="88"/>
      <c r="S6" s="88">
        <f t="shared" si="3"/>
        <v>8.2491768308342289E-2</v>
      </c>
      <c r="T6" s="88">
        <f t="shared" si="3"/>
        <v>5.0951697346715855E-2</v>
      </c>
      <c r="U6" s="88">
        <f t="shared" si="3"/>
        <v>7.93441215120613E-2</v>
      </c>
      <c r="V6" s="88">
        <f t="shared" si="3"/>
        <v>0.10473342948137462</v>
      </c>
      <c r="W6" s="88">
        <f t="shared" si="3"/>
        <v>0.10486431704966066</v>
      </c>
      <c r="X6" s="88">
        <f t="shared" si="3"/>
        <v>7.1062122027442248E-2</v>
      </c>
      <c r="Y6" s="88">
        <f t="shared" si="3"/>
        <v>4.1231284732126505E-2</v>
      </c>
      <c r="Z6" s="88">
        <f t="shared" si="3"/>
        <v>2.7800506902153108E-2</v>
      </c>
      <c r="AA6" s="88">
        <f t="shared" si="3"/>
        <v>3.5693225284620232E-2</v>
      </c>
      <c r="AB6" s="88">
        <f t="shared" si="3"/>
        <v>3.3192639103946459E-2</v>
      </c>
      <c r="AC6" s="88">
        <f t="shared" si="3"/>
        <v>1.5578199081715547E-2</v>
      </c>
      <c r="AD6" s="88">
        <f t="shared" si="3"/>
        <v>2.8921538068449718E-2</v>
      </c>
      <c r="AE6" s="121">
        <f t="shared" si="4"/>
        <v>5.6322070741550719E-2</v>
      </c>
    </row>
    <row r="7" spans="2:31" ht="28.5" customHeight="1">
      <c r="B7" s="120" t="s">
        <v>59</v>
      </c>
      <c r="C7" s="88">
        <f>'2006'!$I$2</f>
        <v>0.18933685902748174</v>
      </c>
      <c r="D7" s="88">
        <f>'2007'!$I$2</f>
        <v>0.18961825495640172</v>
      </c>
      <c r="E7" s="88">
        <f>'2008'!$I$2</f>
        <v>0.18996146634496619</v>
      </c>
      <c r="F7" s="88">
        <f>'2009'!$I$2</f>
        <v>0.19139419769591434</v>
      </c>
      <c r="G7" s="88">
        <f>'2010'!$I$2</f>
        <v>0.19503308484379367</v>
      </c>
      <c r="H7" s="88">
        <f>'2011'!$I$2</f>
        <v>0.19791691162414263</v>
      </c>
      <c r="I7" s="88">
        <f>'2012'!$I$2</f>
        <v>0.19715019666697148</v>
      </c>
      <c r="J7" s="88">
        <f>'2013'!$I$2</f>
        <v>0.1957576090103024</v>
      </c>
      <c r="K7" s="88">
        <f>'2014'!$I$2</f>
        <v>0.19659141846277653</v>
      </c>
      <c r="L7" s="88">
        <f>'2015'!$I$2</f>
        <v>0.19710868583390756</v>
      </c>
      <c r="M7" s="88">
        <f>'2016'!$I$2</f>
        <v>0.19652160946276293</v>
      </c>
      <c r="N7" s="88">
        <f>'2017'!$I$2</f>
        <v>0.19539328318806332</v>
      </c>
      <c r="O7" s="88">
        <f>'2018'!$I$2</f>
        <v>0.19360790601733846</v>
      </c>
      <c r="P7" s="116">
        <f t="shared" si="1"/>
        <v>4.2710469898567249E-3</v>
      </c>
      <c r="Q7" s="88">
        <f t="shared" si="2"/>
        <v>2.2557926712182302E-2</v>
      </c>
      <c r="R7" s="88"/>
      <c r="S7" s="88">
        <f t="shared" si="3"/>
        <v>1.4862184276498559E-3</v>
      </c>
      <c r="T7" s="88">
        <f t="shared" si="3"/>
        <v>1.8100123779927293E-3</v>
      </c>
      <c r="U7" s="88">
        <f t="shared" si="3"/>
        <v>7.5422209488862383E-3</v>
      </c>
      <c r="V7" s="88">
        <f t="shared" si="3"/>
        <v>1.9012525936971003E-2</v>
      </c>
      <c r="W7" s="88">
        <f t="shared" si="3"/>
        <v>1.4786346545554972E-2</v>
      </c>
      <c r="X7" s="88">
        <f t="shared" si="3"/>
        <v>-3.8739234099771738E-3</v>
      </c>
      <c r="Y7" s="88">
        <f t="shared" si="3"/>
        <v>-7.063587458760982E-3</v>
      </c>
      <c r="Z7" s="88">
        <f t="shared" si="3"/>
        <v>4.2593974083032981E-3</v>
      </c>
      <c r="AA7" s="88">
        <f t="shared" si="3"/>
        <v>2.6311798102671108E-3</v>
      </c>
      <c r="AB7" s="88">
        <f t="shared" si="3"/>
        <v>-2.9784398828539248E-3</v>
      </c>
      <c r="AC7" s="88">
        <f t="shared" si="3"/>
        <v>-5.7414870445247675E-3</v>
      </c>
      <c r="AD7" s="88">
        <f t="shared" si="3"/>
        <v>-9.137351814731803E-3</v>
      </c>
      <c r="AE7" s="121">
        <f t="shared" si="4"/>
        <v>1.8944259870647129E-3</v>
      </c>
    </row>
    <row r="8" spans="2:31" ht="30" customHeight="1">
      <c r="B8" s="122" t="s">
        <v>60</v>
      </c>
      <c r="C8" s="88">
        <f>'2006'!$S$2</f>
        <v>0.21157748826863695</v>
      </c>
      <c r="D8" s="88">
        <f>'2007'!$S$2</f>
        <v>0.22355070043385553</v>
      </c>
      <c r="E8" s="88">
        <f>'2008'!$S$2</f>
        <v>0.22896634939222027</v>
      </c>
      <c r="F8" s="88">
        <f>'2009'!$S$2</f>
        <v>0.24002786902072948</v>
      </c>
      <c r="G8" s="88">
        <f>'2010'!$S$2</f>
        <v>0.25431338973202833</v>
      </c>
      <c r="H8" s="88">
        <f>'2011'!$S$2</f>
        <v>0.26823566549665212</v>
      </c>
      <c r="I8" s="88">
        <f>'2012'!$S$2</f>
        <v>0.27832407683900823</v>
      </c>
      <c r="J8" s="88">
        <f>'2013'!$S$2</f>
        <v>0.2830537578332048</v>
      </c>
      <c r="K8" s="88">
        <f>'2014'!$S$2</f>
        <v>0.28172022045046718</v>
      </c>
      <c r="L8" s="88">
        <f>'2015'!$S$2</f>
        <v>0.2833900623918108</v>
      </c>
      <c r="M8" s="88">
        <f>'2016'!$S$2</f>
        <v>0.28618791927811221</v>
      </c>
      <c r="N8" s="88">
        <f>'2017'!$S$2</f>
        <v>0.28570180265734779</v>
      </c>
      <c r="O8" s="88">
        <f>'2018'!$S$2</f>
        <v>0.28870862425225569</v>
      </c>
      <c r="P8" s="116">
        <f t="shared" si="1"/>
        <v>7.7131135983618732E-2</v>
      </c>
      <c r="Q8" s="88">
        <f t="shared" si="2"/>
        <v>0.36455265923984509</v>
      </c>
      <c r="R8" s="88"/>
      <c r="S8" s="88">
        <f t="shared" si="3"/>
        <v>5.6590199000832987E-2</v>
      </c>
      <c r="T8" s="88">
        <f t="shared" si="3"/>
        <v>2.4225596018506473E-2</v>
      </c>
      <c r="U8" s="88">
        <f t="shared" si="3"/>
        <v>4.8310678219185742E-2</v>
      </c>
      <c r="V8" s="88">
        <f t="shared" si="3"/>
        <v>5.9516091900416415E-2</v>
      </c>
      <c r="W8" s="88">
        <f t="shared" si="3"/>
        <v>5.4744564489088779E-2</v>
      </c>
      <c r="X8" s="88">
        <f t="shared" si="3"/>
        <v>3.7610253370583269E-2</v>
      </c>
      <c r="Y8" s="88">
        <f t="shared" si="3"/>
        <v>1.6993430995667597E-2</v>
      </c>
      <c r="Z8" s="88">
        <f t="shared" si="3"/>
        <v>-4.7112512935561495E-3</v>
      </c>
      <c r="AA8" s="88">
        <f t="shared" si="3"/>
        <v>5.9273059586335787E-3</v>
      </c>
      <c r="AB8" s="88">
        <f t="shared" si="3"/>
        <v>9.8728122739644066E-3</v>
      </c>
      <c r="AC8" s="88">
        <f t="shared" si="3"/>
        <v>-1.6985923863963716E-3</v>
      </c>
      <c r="AD8" s="88">
        <f t="shared" si="3"/>
        <v>1.0524335397750641E-2</v>
      </c>
      <c r="AE8" s="121">
        <f t="shared" si="4"/>
        <v>2.6492118662056446E-2</v>
      </c>
    </row>
    <row r="9" spans="2:31" ht="30" customHeight="1">
      <c r="B9" s="12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16"/>
      <c r="Q9" s="88"/>
      <c r="R9" s="88"/>
      <c r="S9" s="88" t="s">
        <v>132</v>
      </c>
      <c r="T9" s="88" t="s">
        <v>132</v>
      </c>
      <c r="U9" s="88" t="s">
        <v>132</v>
      </c>
      <c r="V9" s="88" t="s">
        <v>132</v>
      </c>
      <c r="W9" s="88" t="s">
        <v>132</v>
      </c>
      <c r="X9" s="88" t="s">
        <v>132</v>
      </c>
      <c r="Y9" s="88" t="s">
        <v>132</v>
      </c>
      <c r="Z9" s="88" t="s">
        <v>132</v>
      </c>
      <c r="AA9" s="88" t="s">
        <v>132</v>
      </c>
      <c r="AB9" s="88" t="s">
        <v>132</v>
      </c>
      <c r="AC9" s="88" t="s">
        <v>132</v>
      </c>
      <c r="AD9" s="88" t="s">
        <v>132</v>
      </c>
      <c r="AE9" s="121" t="s">
        <v>132</v>
      </c>
    </row>
    <row r="10" spans="2:31" ht="30">
      <c r="B10" s="122" t="s">
        <v>61</v>
      </c>
      <c r="C10" s="88">
        <f>'2006'!$J$13</f>
        <v>0.38298313620173202</v>
      </c>
      <c r="D10" s="88">
        <f>'2007'!$J$13</f>
        <v>0.38816089396267361</v>
      </c>
      <c r="E10" s="88">
        <f>'2008'!$J$13</f>
        <v>0.39405547828762638</v>
      </c>
      <c r="F10" s="88">
        <f>'2009'!$J$13</f>
        <v>0.40047896007494688</v>
      </c>
      <c r="G10" s="88">
        <f>'2010'!$J$13</f>
        <v>0.40527342549545542</v>
      </c>
      <c r="H10" s="88">
        <f>'2011'!$J$13</f>
        <v>0.4109347347820938</v>
      </c>
      <c r="I10" s="88">
        <f>'2012'!$J$13</f>
        <v>0.41353157869207552</v>
      </c>
      <c r="J10" s="88">
        <f>'2013'!$J$13</f>
        <v>0.41510611741106884</v>
      </c>
      <c r="K10" s="88">
        <f>'2014'!$J$13</f>
        <v>0.41556459652808259</v>
      </c>
      <c r="L10" s="88">
        <f>'2015'!$J$13</f>
        <v>0.41172302874862166</v>
      </c>
      <c r="M10" s="88">
        <f>'2016'!$J$13</f>
        <v>0.40652642624950003</v>
      </c>
      <c r="N10" s="88">
        <f>'2017'!$J$13</f>
        <v>0.39877316516413863</v>
      </c>
      <c r="O10" s="88">
        <f>'2018'!$J$13</f>
        <v>0.39033163833256862</v>
      </c>
      <c r="P10" s="116">
        <f>O10-C10</f>
        <v>7.3485021308365983E-3</v>
      </c>
      <c r="Q10" s="88">
        <f>(O10-C10)/C10</f>
        <v>1.9187534479235813E-2</v>
      </c>
      <c r="R10" s="88"/>
      <c r="S10" s="88">
        <f>(D10-C10)/C10</f>
        <v>1.351954504392138E-2</v>
      </c>
      <c r="T10" s="88">
        <f>(E10-D10)/D10</f>
        <v>1.518593041348365E-2</v>
      </c>
      <c r="U10" s="88">
        <f t="shared" ref="U10:U11" si="5">(F10-E10)/E10</f>
        <v>1.6300957964685139E-2</v>
      </c>
      <c r="V10" s="88">
        <f t="shared" ref="V10:V11" si="6">(G10-F10)/F10</f>
        <v>1.1971828481604356E-2</v>
      </c>
      <c r="W10" s="88">
        <f t="shared" ref="W10:W11" si="7">(H10-G10)/G10</f>
        <v>1.3969110557193113E-2</v>
      </c>
      <c r="X10" s="88">
        <f t="shared" ref="X10:X11" si="8">(I10-H10)/H10</f>
        <v>6.3193585019254792E-3</v>
      </c>
      <c r="Y10" s="88">
        <f t="shared" ref="Y10:Y11" si="9">(J10-I10)/I10</f>
        <v>3.8075416730526373E-3</v>
      </c>
      <c r="Z10" s="88">
        <f t="shared" ref="Z10:Z11" si="10">(K10-J10)/J10</f>
        <v>1.1044865343666417E-3</v>
      </c>
      <c r="AA10" s="88">
        <f t="shared" ref="AA10:AA11" si="11">(L10-K10)/K10</f>
        <v>-9.2442133222032756E-3</v>
      </c>
      <c r="AB10" s="88">
        <f t="shared" ref="AB10:AB11" si="12">(M10-L10)/L10</f>
        <v>-1.2621597861348737E-2</v>
      </c>
      <c r="AC10" s="88">
        <f t="shared" ref="AC10:AD11" si="13">(N10-M10)/M10</f>
        <v>-1.9071973147947185E-2</v>
      </c>
      <c r="AD10" s="88">
        <f t="shared" si="13"/>
        <v>-2.1168743458691366E-2</v>
      </c>
      <c r="AE10" s="121">
        <f>(SUM(S10:AD10))/12</f>
        <v>1.6726859483368189E-3</v>
      </c>
    </row>
    <row r="11" spans="2:31" ht="30">
      <c r="B11" s="122" t="s">
        <v>62</v>
      </c>
      <c r="C11" s="88">
        <f>'2006'!$G$13</f>
        <v>0.11274978805354827</v>
      </c>
      <c r="D11" s="88">
        <f>'2007'!$G$13</f>
        <v>0.11272445734356315</v>
      </c>
      <c r="E11" s="88">
        <f>'2008'!$G$13</f>
        <v>0.11156080383612627</v>
      </c>
      <c r="F11" s="88">
        <f>'2009'!$G$13</f>
        <v>0.11087031135726721</v>
      </c>
      <c r="G11" s="88">
        <f>'2010'!$G$13</f>
        <v>0.11100116307095706</v>
      </c>
      <c r="H11" s="88">
        <f>'2011'!$G$13</f>
        <v>0.10983474179835725</v>
      </c>
      <c r="I11" s="88">
        <f>'2012'!$G$13</f>
        <v>0.10757695095082949</v>
      </c>
      <c r="J11" s="88">
        <f>'2013'!$G$13</f>
        <v>0.10573328503214968</v>
      </c>
      <c r="K11" s="88">
        <f>'2014'!$G$13</f>
        <v>0.10193695277904706</v>
      </c>
      <c r="L11" s="88">
        <f>'2015'!$G$13</f>
        <v>9.822293845892395E-2</v>
      </c>
      <c r="M11" s="88">
        <f>'2016'!$G$13</f>
        <v>9.4287213275418058E-2</v>
      </c>
      <c r="N11" s="88">
        <f>'2017'!$G$13</f>
        <v>8.9440022193865293E-2</v>
      </c>
      <c r="O11" s="88">
        <f>'2018'!$G$13</f>
        <v>8.5743912134089204E-2</v>
      </c>
      <c r="P11" s="116">
        <f>O11-C11</f>
        <v>-2.7005875919459063E-2</v>
      </c>
      <c r="Q11" s="88">
        <f>(O11-C11)/C11</f>
        <v>-0.23952041405730323</v>
      </c>
      <c r="R11" s="88"/>
      <c r="S11" s="88">
        <f>(D11-C11)/C11</f>
        <v>-2.2466303859556715E-4</v>
      </c>
      <c r="T11" s="88">
        <f>(E11-D11)/D11</f>
        <v>-1.0322990545789772E-2</v>
      </c>
      <c r="U11" s="88">
        <f t="shared" si="5"/>
        <v>-6.1893824274816787E-3</v>
      </c>
      <c r="V11" s="88">
        <f t="shared" si="6"/>
        <v>1.1802232003136489E-3</v>
      </c>
      <c r="W11" s="88">
        <f t="shared" si="7"/>
        <v>-1.0508189647113647E-2</v>
      </c>
      <c r="X11" s="88">
        <f t="shared" si="8"/>
        <v>-2.0556253973563168E-2</v>
      </c>
      <c r="Y11" s="88">
        <f t="shared" si="9"/>
        <v>-1.7138112787027183E-2</v>
      </c>
      <c r="Z11" s="88">
        <f t="shared" si="10"/>
        <v>-3.5904798114882119E-2</v>
      </c>
      <c r="AA11" s="88">
        <f t="shared" si="11"/>
        <v>-3.6434425582383294E-2</v>
      </c>
      <c r="AB11" s="88">
        <f t="shared" si="12"/>
        <v>-4.0069308099062631E-2</v>
      </c>
      <c r="AC11" s="88">
        <f t="shared" si="13"/>
        <v>-5.1408785063928632E-2</v>
      </c>
      <c r="AD11" s="88">
        <f t="shared" si="13"/>
        <v>-4.132501277520486E-2</v>
      </c>
      <c r="AE11" s="121">
        <f>(SUM(S12:AD12))/12</f>
        <v>0</v>
      </c>
    </row>
    <row r="12" spans="2:31">
      <c r="B12" s="120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P12" s="115"/>
      <c r="Q12" s="55"/>
      <c r="R12" s="88"/>
      <c r="S12" s="88" t="s">
        <v>132</v>
      </c>
      <c r="T12" s="88" t="s">
        <v>132</v>
      </c>
      <c r="U12" s="88" t="s">
        <v>132</v>
      </c>
      <c r="V12" s="88" t="s">
        <v>132</v>
      </c>
      <c r="W12" s="88" t="s">
        <v>132</v>
      </c>
      <c r="X12" s="88" t="s">
        <v>132</v>
      </c>
      <c r="Y12" s="88" t="s">
        <v>132</v>
      </c>
      <c r="Z12" s="88" t="s">
        <v>132</v>
      </c>
      <c r="AA12" s="88" t="s">
        <v>132</v>
      </c>
      <c r="AB12" s="88" t="s">
        <v>132</v>
      </c>
      <c r="AC12" s="88" t="s">
        <v>132</v>
      </c>
      <c r="AD12" s="88" t="s">
        <v>132</v>
      </c>
      <c r="AE12" s="121">
        <f>(SUM(S12:AD12))/12</f>
        <v>0</v>
      </c>
    </row>
    <row r="13" spans="2:31" ht="29.25" customHeight="1">
      <c r="B13" s="122" t="s">
        <v>63</v>
      </c>
      <c r="C13" s="88">
        <f>'2006'!$J$18</f>
        <v>0.58940310223598225</v>
      </c>
      <c r="D13" s="88">
        <f>'2007'!$J$18</f>
        <v>0.58378406253441684</v>
      </c>
      <c r="E13" s="88">
        <f>'2008'!$J$18</f>
        <v>0.57998033471022625</v>
      </c>
      <c r="F13" s="88">
        <f>'2009'!$J$18</f>
        <v>0.57580331982286104</v>
      </c>
      <c r="G13" s="88">
        <f>'2010'!$J$18</f>
        <v>0.5719134580791827</v>
      </c>
      <c r="H13" s="88">
        <f>'2011'!$J$18</f>
        <v>0.56743409488099661</v>
      </c>
      <c r="I13" s="88">
        <f>'2012'!$J$18</f>
        <v>0.56189500573730855</v>
      </c>
      <c r="J13" s="88">
        <f>'2013'!$J$18</f>
        <v>0.55581070818750633</v>
      </c>
      <c r="K13" s="88">
        <f>'2014'!$J$18</f>
        <v>0.54985905987226946</v>
      </c>
      <c r="L13" s="88">
        <f>'2015'!$J$18</f>
        <v>0.54327976056304927</v>
      </c>
      <c r="M13" s="88">
        <f>'2016'!$J$18</f>
        <v>0.53707485660903354</v>
      </c>
      <c r="N13" s="88">
        <f>'2017'!$J$18</f>
        <v>0.53358125679871182</v>
      </c>
      <c r="O13" s="88">
        <f>'2018'!$J$18</f>
        <v>0.52452038053710215</v>
      </c>
      <c r="P13" s="117">
        <f>O13-C13</f>
        <v>-6.4882721698880097E-2</v>
      </c>
      <c r="Q13" s="88">
        <f>(O13-C13)/C13</f>
        <v>-0.11008208381112776</v>
      </c>
      <c r="R13" s="88"/>
      <c r="S13" s="88">
        <f t="shared" ref="S13:T16" si="14">(D13-C13)/C13</f>
        <v>-9.5334410020049172E-3</v>
      </c>
      <c r="T13" s="88">
        <f t="shared" si="14"/>
        <v>-6.5156417728795667E-3</v>
      </c>
      <c r="U13" s="88">
        <f t="shared" ref="U13:U16" si="15">(F13-E13)/E13</f>
        <v>-7.2019939942483818E-3</v>
      </c>
      <c r="V13" s="88">
        <f t="shared" ref="V13:V16" si="16">(G13-F13)/F13</f>
        <v>-6.7555389310277074E-3</v>
      </c>
      <c r="W13" s="88">
        <f t="shared" ref="W13:W16" si="17">(H13-G13)/G13</f>
        <v>-7.8322395371327579E-3</v>
      </c>
      <c r="X13" s="88">
        <f t="shared" ref="X13:X16" si="18">(I13-H13)/H13</f>
        <v>-9.7616431470331846E-3</v>
      </c>
      <c r="Y13" s="88">
        <f t="shared" ref="Y13:Y16" si="19">(J13-I13)/I13</f>
        <v>-1.0828175170944105E-2</v>
      </c>
      <c r="Z13" s="88">
        <f t="shared" ref="Z13:Z16" si="20">(K13-J13)/J13</f>
        <v>-1.0708049031018383E-2</v>
      </c>
      <c r="AA13" s="88">
        <f t="shared" ref="AA13:AA16" si="21">(L13-K13)/K13</f>
        <v>-1.196542857864075E-2</v>
      </c>
      <c r="AB13" s="88">
        <f t="shared" ref="AB13:AB16" si="22">(M13-L13)/L13</f>
        <v>-1.1421194759004171E-2</v>
      </c>
      <c r="AC13" s="88">
        <f t="shared" ref="AC13:AD16" si="23">(N13-M13)/M13</f>
        <v>-6.5048656948483753E-3</v>
      </c>
      <c r="AD13" s="88">
        <f t="shared" si="23"/>
        <v>-1.6981249146515276E-2</v>
      </c>
      <c r="AE13" s="121">
        <f>(SUM(S13:AD13))/12</f>
        <v>-9.6674550637747981E-3</v>
      </c>
    </row>
    <row r="14" spans="2:31" ht="30">
      <c r="B14" s="122" t="s">
        <v>64</v>
      </c>
      <c r="C14" s="87">
        <f>'2006'!$H$18</f>
        <v>5098272</v>
      </c>
      <c r="D14" s="87">
        <f>'2007'!$H$18</f>
        <v>5173457</v>
      </c>
      <c r="E14" s="87">
        <f>'2008'!$H$18</f>
        <v>5273865</v>
      </c>
      <c r="F14" s="87">
        <f>'2009'!$H$18</f>
        <v>5390882</v>
      </c>
      <c r="G14" s="87">
        <f>'2010'!$H$18</f>
        <v>5582978</v>
      </c>
      <c r="H14" s="87">
        <f>'2011'!$H$18</f>
        <v>5802467</v>
      </c>
      <c r="I14" s="87">
        <f>'2012'!$H$18</f>
        <v>5931067</v>
      </c>
      <c r="J14" s="87">
        <f>'2013'!$H$18</f>
        <v>6006668</v>
      </c>
      <c r="K14" s="87">
        <f>'2014'!$H$18</f>
        <v>6136459</v>
      </c>
      <c r="L14" s="87">
        <f>'2015'!$H$18</f>
        <v>6242442</v>
      </c>
      <c r="M14" s="87">
        <f>'2016'!$H$18</f>
        <v>6313649</v>
      </c>
      <c r="N14" s="87">
        <f>'2017'!$H$18</f>
        <v>6381134</v>
      </c>
      <c r="O14" s="87">
        <f>'2018'!$H$18</f>
        <v>6386974</v>
      </c>
      <c r="P14" s="115">
        <f>O14-C14</f>
        <v>1288702</v>
      </c>
      <c r="Q14" s="88">
        <f>(O14-C14)/C14</f>
        <v>0.25277231187351323</v>
      </c>
      <c r="R14" s="88"/>
      <c r="S14" s="88">
        <f t="shared" si="14"/>
        <v>1.4747153545358114E-2</v>
      </c>
      <c r="T14" s="88">
        <f t="shared" si="14"/>
        <v>1.9408298938214816E-2</v>
      </c>
      <c r="U14" s="88">
        <f t="shared" si="15"/>
        <v>2.2188091655740146E-2</v>
      </c>
      <c r="V14" s="88">
        <f t="shared" si="16"/>
        <v>3.5633501159921512E-2</v>
      </c>
      <c r="W14" s="88">
        <f t="shared" si="17"/>
        <v>3.9313964697693597E-2</v>
      </c>
      <c r="X14" s="88">
        <f t="shared" si="18"/>
        <v>2.216298688126964E-2</v>
      </c>
      <c r="Y14" s="88">
        <f t="shared" si="19"/>
        <v>1.2746610348525821E-2</v>
      </c>
      <c r="Z14" s="88">
        <f t="shared" si="20"/>
        <v>2.1607819842881279E-2</v>
      </c>
      <c r="AA14" s="88">
        <f t="shared" si="21"/>
        <v>1.7271035299021797E-2</v>
      </c>
      <c r="AB14" s="88">
        <f t="shared" si="22"/>
        <v>1.1406914153147117E-2</v>
      </c>
      <c r="AC14" s="88">
        <f t="shared" si="23"/>
        <v>1.0688747505602544E-2</v>
      </c>
      <c r="AD14" s="88">
        <f t="shared" si="23"/>
        <v>9.1519783160798687E-4</v>
      </c>
      <c r="AE14" s="121">
        <f>(SUM(S14:AD14))/12</f>
        <v>1.9007526821582032E-2</v>
      </c>
    </row>
    <row r="15" spans="2:31" ht="30">
      <c r="B15" s="122" t="s">
        <v>65</v>
      </c>
      <c r="C15" s="88">
        <f>'2006'!$G$18</f>
        <v>0.8368211861019722</v>
      </c>
      <c r="D15" s="88">
        <f>'2007'!$G$18</f>
        <v>0.8343447951116939</v>
      </c>
      <c r="E15" s="88">
        <f>'2008'!$G$18</f>
        <v>0.83149327333235235</v>
      </c>
      <c r="F15" s="88">
        <f>'2009'!$G$18</f>
        <v>0.82817963375110837</v>
      </c>
      <c r="G15" s="88">
        <f>'2010'!$G$18</f>
        <v>0.82471946599950274</v>
      </c>
      <c r="H15" s="88">
        <f>'2011'!$G$18</f>
        <v>0.82123318333493722</v>
      </c>
      <c r="I15" s="88">
        <f>'2012'!$G$18</f>
        <v>0.81652260948897637</v>
      </c>
      <c r="J15" s="88">
        <f>'2013'!$G$18</f>
        <v>0.81076048057455463</v>
      </c>
      <c r="K15" s="88">
        <f>'2014'!$G$18</f>
        <v>0.80583230207517498</v>
      </c>
      <c r="L15" s="88">
        <f>'2015'!$G$18</f>
        <v>0.80111349282177247</v>
      </c>
      <c r="M15" s="88">
        <f>'2016'!$G$18</f>
        <v>0.79701477532084652</v>
      </c>
      <c r="N15" s="88">
        <f>'2017'!$G$18</f>
        <v>0.79508803560473018</v>
      </c>
      <c r="O15" s="88">
        <f>'2018'!$G$18</f>
        <v>0.7885467832659796</v>
      </c>
      <c r="P15" s="117">
        <f>O15-C15</f>
        <v>-4.8274402835992603E-2</v>
      </c>
      <c r="Q15" s="88">
        <f>(O15-C15)/C15</f>
        <v>-5.7687835391526582E-2</v>
      </c>
      <c r="R15" s="88"/>
      <c r="S15" s="88">
        <f t="shared" si="14"/>
        <v>-2.9592833348467996E-3</v>
      </c>
      <c r="T15" s="88">
        <f t="shared" si="14"/>
        <v>-3.4176779145123396E-3</v>
      </c>
      <c r="U15" s="88">
        <f t="shared" si="15"/>
        <v>-3.9851670332388808E-3</v>
      </c>
      <c r="V15" s="88">
        <f t="shared" si="16"/>
        <v>-4.1780401383856103E-3</v>
      </c>
      <c r="W15" s="88">
        <f t="shared" si="17"/>
        <v>-4.2272346031512528E-3</v>
      </c>
      <c r="X15" s="88">
        <f t="shared" si="18"/>
        <v>-5.7359760194196398E-3</v>
      </c>
      <c r="Y15" s="88">
        <f t="shared" si="19"/>
        <v>-7.0569128735185754E-3</v>
      </c>
      <c r="Z15" s="88">
        <f t="shared" si="20"/>
        <v>-6.0784641302289973E-3</v>
      </c>
      <c r="AA15" s="88">
        <f t="shared" si="21"/>
        <v>-5.8558204247343522E-3</v>
      </c>
      <c r="AB15" s="88">
        <f t="shared" si="22"/>
        <v>-5.1162757058166317E-3</v>
      </c>
      <c r="AC15" s="88">
        <f t="shared" si="23"/>
        <v>-2.4174454172957013E-3</v>
      </c>
      <c r="AD15" s="88">
        <f t="shared" si="23"/>
        <v>-8.2270793243359747E-3</v>
      </c>
      <c r="AE15" s="121">
        <f>(SUM(S15:AD15))/12</f>
        <v>-4.9379480766237301E-3</v>
      </c>
    </row>
    <row r="16" spans="2:31" ht="30">
      <c r="B16" s="122" t="s">
        <v>66</v>
      </c>
      <c r="C16" s="87">
        <f>'2006'!$E$18</f>
        <v>30991922</v>
      </c>
      <c r="D16" s="87">
        <f>'2007'!$E$18</f>
        <v>31599752</v>
      </c>
      <c r="E16" s="87">
        <f>'2008'!$E$18</f>
        <v>32241456</v>
      </c>
      <c r="F16" s="87">
        <f>'2009'!$E$18</f>
        <v>32758069</v>
      </c>
      <c r="G16" s="87">
        <f>'2010'!$E$18</f>
        <v>33228565</v>
      </c>
      <c r="H16" s="87">
        <f>'2011'!$E$18</f>
        <v>34032997</v>
      </c>
      <c r="I16" s="87">
        <f>'2012'!$E$18</f>
        <v>35098048</v>
      </c>
      <c r="J16" s="87">
        <f>'2013'!$E$18</f>
        <v>35997107</v>
      </c>
      <c r="K16" s="87">
        <f>'2014'!$E$18</f>
        <v>36752174</v>
      </c>
      <c r="L16" s="87">
        <f>'2015'!$E$18</f>
        <v>37495231</v>
      </c>
      <c r="M16" s="87">
        <f>'2016'!$E$18</f>
        <v>38306800</v>
      </c>
      <c r="N16" s="87">
        <f>'2017'!$E$18</f>
        <v>39154938</v>
      </c>
      <c r="O16" s="87">
        <f>'2018'!$E$18</f>
        <v>39992948</v>
      </c>
      <c r="P16" s="115">
        <f>O16-C16</f>
        <v>9001026</v>
      </c>
      <c r="Q16" s="88">
        <f>(O16-C16)/C16</f>
        <v>0.29043135821005228</v>
      </c>
      <c r="R16" s="88"/>
      <c r="S16" s="88">
        <f t="shared" si="14"/>
        <v>1.96125300005595E-2</v>
      </c>
      <c r="T16" s="88">
        <f t="shared" si="14"/>
        <v>2.0307247980933522E-2</v>
      </c>
      <c r="U16" s="88">
        <f t="shared" si="15"/>
        <v>1.6023252796027575E-2</v>
      </c>
      <c r="V16" s="88">
        <f t="shared" si="16"/>
        <v>1.4362751357535758E-2</v>
      </c>
      <c r="W16" s="88">
        <f t="shared" si="17"/>
        <v>2.4209050255405252E-2</v>
      </c>
      <c r="X16" s="88">
        <f t="shared" si="18"/>
        <v>3.1294657946227891E-2</v>
      </c>
      <c r="Y16" s="88">
        <f t="shared" si="19"/>
        <v>2.5615641074968044E-2</v>
      </c>
      <c r="Z16" s="88">
        <f t="shared" si="20"/>
        <v>2.0975768969434126E-2</v>
      </c>
      <c r="AA16" s="88">
        <f t="shared" si="21"/>
        <v>2.0218042067388992E-2</v>
      </c>
      <c r="AB16" s="88">
        <f t="shared" si="22"/>
        <v>2.1644592614991489E-2</v>
      </c>
      <c r="AC16" s="88">
        <f t="shared" si="23"/>
        <v>2.214066432069502E-2</v>
      </c>
      <c r="AD16" s="88">
        <f t="shared" si="23"/>
        <v>2.1402409065237188E-2</v>
      </c>
      <c r="AE16" s="121">
        <f>(SUM(S16:AD16))/12</f>
        <v>2.1483884037450367E-2</v>
      </c>
    </row>
    <row r="17" spans="2:31" ht="30.75" customHeight="1">
      <c r="B17" s="122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115"/>
      <c r="Q17" s="88"/>
      <c r="R17" s="88"/>
      <c r="S17" s="88" t="s">
        <v>132</v>
      </c>
      <c r="T17" s="88" t="s">
        <v>132</v>
      </c>
      <c r="U17" s="88" t="s">
        <v>132</v>
      </c>
      <c r="V17" s="88" t="s">
        <v>132</v>
      </c>
      <c r="W17" s="88" t="s">
        <v>132</v>
      </c>
      <c r="X17" s="88" t="s">
        <v>132</v>
      </c>
      <c r="Y17" s="88" t="s">
        <v>132</v>
      </c>
      <c r="Z17" s="88" t="s">
        <v>132</v>
      </c>
      <c r="AA17" s="88" t="s">
        <v>132</v>
      </c>
      <c r="AB17" s="88" t="s">
        <v>132</v>
      </c>
      <c r="AC17" s="88" t="s">
        <v>132</v>
      </c>
      <c r="AD17" s="88" t="s">
        <v>132</v>
      </c>
      <c r="AE17" s="121" t="s">
        <v>132</v>
      </c>
    </row>
    <row r="18" spans="2:31" ht="30">
      <c r="B18" s="122" t="s">
        <v>67</v>
      </c>
      <c r="C18" s="88">
        <f>100%-C13</f>
        <v>0.41059689776401775</v>
      </c>
      <c r="D18" s="88">
        <f t="shared" ref="D18:N18" si="24">100%-D13</f>
        <v>0.41621593746558316</v>
      </c>
      <c r="E18" s="88">
        <f t="shared" si="24"/>
        <v>0.42001966528977375</v>
      </c>
      <c r="F18" s="88">
        <f t="shared" si="24"/>
        <v>0.42419668017713896</v>
      </c>
      <c r="G18" s="88">
        <f t="shared" si="24"/>
        <v>0.4280865419208173</v>
      </c>
      <c r="H18" s="88">
        <f t="shared" si="24"/>
        <v>0.43256590511900339</v>
      </c>
      <c r="I18" s="88">
        <f t="shared" si="24"/>
        <v>0.43810499426269145</v>
      </c>
      <c r="J18" s="88">
        <f t="shared" si="24"/>
        <v>0.44418929181249367</v>
      </c>
      <c r="K18" s="88">
        <f t="shared" si="24"/>
        <v>0.45014094012773054</v>
      </c>
      <c r="L18" s="88">
        <f t="shared" si="24"/>
        <v>0.45672023943695073</v>
      </c>
      <c r="M18" s="88">
        <f t="shared" si="24"/>
        <v>0.46292514339096646</v>
      </c>
      <c r="N18" s="88">
        <f t="shared" si="24"/>
        <v>0.46641874320128818</v>
      </c>
      <c r="O18" s="88">
        <f t="shared" ref="O18" si="25">100%-O13</f>
        <v>0.47547961946289785</v>
      </c>
      <c r="P18" s="117">
        <f>O18-C18</f>
        <v>6.4882721698880097E-2</v>
      </c>
      <c r="Q18" s="88">
        <f>(O18-C18)/C18</f>
        <v>0.1580204868868009</v>
      </c>
      <c r="R18" s="88"/>
      <c r="S18" s="88">
        <f t="shared" ref="S18:T21" si="26">(D18-C18)/C18</f>
        <v>1.368505152417113E-2</v>
      </c>
      <c r="T18" s="88">
        <f t="shared" si="26"/>
        <v>9.1388327110975016E-3</v>
      </c>
      <c r="U18" s="88">
        <f t="shared" ref="U18:U21" si="27">(F18-E18)/E18</f>
        <v>9.9448079043715047E-3</v>
      </c>
      <c r="V18" s="88">
        <f t="shared" ref="V18:V21" si="28">(G18-F18)/F18</f>
        <v>9.1699485768110683E-3</v>
      </c>
      <c r="W18" s="88">
        <f t="shared" ref="W18:W21" si="29">(H18-G18)/G18</f>
        <v>1.0463686099748111E-2</v>
      </c>
      <c r="X18" s="88">
        <f t="shared" ref="X18:X21" si="30">(I18-H18)/H18</f>
        <v>1.2805191250947524E-2</v>
      </c>
      <c r="Y18" s="88">
        <f t="shared" ref="Y18:Y21" si="31">(J18-I18)/I18</f>
        <v>1.3887761220439372E-2</v>
      </c>
      <c r="Z18" s="88">
        <f t="shared" ref="Z18:Z21" si="32">(K18-J18)/J18</f>
        <v>1.3398900930167509E-2</v>
      </c>
      <c r="AA18" s="88">
        <f t="shared" ref="AA18:AA21" si="33">(L18-K18)/K18</f>
        <v>1.4616087368887769E-2</v>
      </c>
      <c r="AB18" s="88">
        <f t="shared" ref="AB18:AB21" si="34">(M18-L18)/L18</f>
        <v>1.3585787136705847E-2</v>
      </c>
      <c r="AC18" s="88">
        <f t="shared" ref="AC18:AD21" si="35">(N18-M18)/M18</f>
        <v>7.5467920898199519E-3</v>
      </c>
      <c r="AD18" s="88">
        <f t="shared" si="35"/>
        <v>1.9426484020388848E-2</v>
      </c>
      <c r="AE18" s="121">
        <f>(SUM(S18:AD18))/12</f>
        <v>1.230577756946301E-2</v>
      </c>
    </row>
    <row r="19" spans="2:31" ht="30">
      <c r="B19" s="122" t="s">
        <v>68</v>
      </c>
      <c r="C19" s="87">
        <f>C2-C14</f>
        <v>3551618</v>
      </c>
      <c r="D19" s="87">
        <f t="shared" ref="D19:N19" si="36">D2-D14</f>
        <v>3688479</v>
      </c>
      <c r="E19" s="87">
        <f t="shared" si="36"/>
        <v>3819314</v>
      </c>
      <c r="F19" s="87">
        <f t="shared" si="36"/>
        <v>3971485</v>
      </c>
      <c r="G19" s="87">
        <f t="shared" si="36"/>
        <v>4178950</v>
      </c>
      <c r="H19" s="87">
        <f t="shared" si="36"/>
        <v>4423332</v>
      </c>
      <c r="I19" s="87">
        <f t="shared" si="36"/>
        <v>4624405</v>
      </c>
      <c r="J19" s="87">
        <f t="shared" si="36"/>
        <v>4800371</v>
      </c>
      <c r="K19" s="87">
        <f t="shared" si="36"/>
        <v>5023599</v>
      </c>
      <c r="L19" s="87">
        <f t="shared" si="36"/>
        <v>5247848</v>
      </c>
      <c r="M19" s="87">
        <f t="shared" si="36"/>
        <v>5441973</v>
      </c>
      <c r="N19" s="87">
        <f t="shared" si="36"/>
        <v>5577933</v>
      </c>
      <c r="O19" s="87">
        <f t="shared" ref="O19" si="37">O2-O14</f>
        <v>5789815</v>
      </c>
      <c r="P19" s="115">
        <f>O19-C19</f>
        <v>2238197</v>
      </c>
      <c r="Q19" s="88">
        <f>(O19-C19)/C19</f>
        <v>0.63019080317759402</v>
      </c>
      <c r="R19" s="88"/>
      <c r="S19" s="88">
        <f t="shared" si="26"/>
        <v>3.8534831167090604E-2</v>
      </c>
      <c r="T19" s="88">
        <f t="shared" si="26"/>
        <v>3.5471260647003816E-2</v>
      </c>
      <c r="U19" s="88">
        <f t="shared" si="27"/>
        <v>3.9842495275329549E-2</v>
      </c>
      <c r="V19" s="88">
        <f t="shared" si="28"/>
        <v>5.2238646249450772E-2</v>
      </c>
      <c r="W19" s="88">
        <f t="shared" si="29"/>
        <v>5.8479283073499325E-2</v>
      </c>
      <c r="X19" s="88">
        <f t="shared" si="30"/>
        <v>4.5457361102444943E-2</v>
      </c>
      <c r="Y19" s="88">
        <f t="shared" si="31"/>
        <v>3.8051597989362959E-2</v>
      </c>
      <c r="Z19" s="88">
        <f t="shared" si="32"/>
        <v>4.6502239097769738E-2</v>
      </c>
      <c r="AA19" s="88">
        <f t="shared" si="33"/>
        <v>4.4639112317683E-2</v>
      </c>
      <c r="AB19" s="88">
        <f t="shared" si="34"/>
        <v>3.6991353408101758E-2</v>
      </c>
      <c r="AC19" s="88">
        <f t="shared" si="35"/>
        <v>2.4983585916357909E-2</v>
      </c>
      <c r="AD19" s="88">
        <f t="shared" si="35"/>
        <v>3.7985755655365529E-2</v>
      </c>
      <c r="AE19" s="121">
        <f>(SUM(S19:AD19))/12</f>
        <v>4.1598126824954999E-2</v>
      </c>
    </row>
    <row r="20" spans="2:31" ht="30">
      <c r="B20" s="122" t="s">
        <v>69</v>
      </c>
      <c r="C20" s="88">
        <f>100%-C15</f>
        <v>0.1631788138980278</v>
      </c>
      <c r="D20" s="88">
        <f t="shared" ref="D20:N20" si="38">100%-D15</f>
        <v>0.1656552048883061</v>
      </c>
      <c r="E20" s="88">
        <f t="shared" si="38"/>
        <v>0.16850672666764765</v>
      </c>
      <c r="F20" s="88">
        <f t="shared" si="38"/>
        <v>0.17182036624889163</v>
      </c>
      <c r="G20" s="88">
        <f t="shared" si="38"/>
        <v>0.17528053400049726</v>
      </c>
      <c r="H20" s="88">
        <f t="shared" si="38"/>
        <v>0.17876681666506278</v>
      </c>
      <c r="I20" s="88">
        <f t="shared" si="38"/>
        <v>0.18347739051102363</v>
      </c>
      <c r="J20" s="88">
        <f t="shared" si="38"/>
        <v>0.18923951942544537</v>
      </c>
      <c r="K20" s="88">
        <f t="shared" si="38"/>
        <v>0.19416769792482502</v>
      </c>
      <c r="L20" s="88">
        <f t="shared" si="38"/>
        <v>0.19888650717822753</v>
      </c>
      <c r="M20" s="88">
        <f t="shared" si="38"/>
        <v>0.20298522467915348</v>
      </c>
      <c r="N20" s="88">
        <f t="shared" si="38"/>
        <v>0.20491196439526982</v>
      </c>
      <c r="O20" s="88">
        <f t="shared" ref="O20" si="39">100%-O15</f>
        <v>0.2114532167340204</v>
      </c>
      <c r="P20" s="117">
        <f>O20-C20</f>
        <v>4.8274402835992603E-2</v>
      </c>
      <c r="Q20" s="88">
        <f>(O20-C20)/C20</f>
        <v>0.29583744165562936</v>
      </c>
      <c r="R20" s="88"/>
      <c r="S20" s="88">
        <f t="shared" si="26"/>
        <v>1.5175934492487624E-2</v>
      </c>
      <c r="T20" s="88">
        <f t="shared" si="26"/>
        <v>1.7213596042842196E-2</v>
      </c>
      <c r="U20" s="88">
        <f t="shared" si="27"/>
        <v>1.966473176931148E-2</v>
      </c>
      <c r="V20" s="88">
        <f t="shared" si="28"/>
        <v>2.0138286439183667E-2</v>
      </c>
      <c r="W20" s="88">
        <f t="shared" si="29"/>
        <v>1.9889730964395801E-2</v>
      </c>
      <c r="X20" s="88">
        <f t="shared" si="30"/>
        <v>2.6350381652689919E-2</v>
      </c>
      <c r="Y20" s="88">
        <f t="shared" si="31"/>
        <v>3.1405116992197141E-2</v>
      </c>
      <c r="Z20" s="88">
        <f t="shared" si="32"/>
        <v>2.6042015506814932E-2</v>
      </c>
      <c r="AA20" s="88">
        <f t="shared" si="33"/>
        <v>2.430275119824241E-2</v>
      </c>
      <c r="AB20" s="88">
        <f t="shared" si="34"/>
        <v>2.0608323606653572E-2</v>
      </c>
      <c r="AC20" s="88">
        <f t="shared" si="35"/>
        <v>9.4920195258636434E-3</v>
      </c>
      <c r="AD20" s="88">
        <f t="shared" si="35"/>
        <v>3.1922256750868273E-2</v>
      </c>
      <c r="AE20" s="121">
        <f>(SUM(S20:AD20))/12</f>
        <v>2.1850428745129224E-2</v>
      </c>
    </row>
    <row r="21" spans="2:31" ht="30">
      <c r="B21" s="122" t="s">
        <v>70</v>
      </c>
      <c r="C21" s="87">
        <f>C3-C16</f>
        <v>6043376</v>
      </c>
      <c r="D21" s="87">
        <f t="shared" ref="D21:N21" si="40">D3-D16</f>
        <v>6273981</v>
      </c>
      <c r="E21" s="87">
        <f t="shared" si="40"/>
        <v>6533910</v>
      </c>
      <c r="F21" s="87">
        <f t="shared" si="40"/>
        <v>6796235</v>
      </c>
      <c r="G21" s="87">
        <f t="shared" si="40"/>
        <v>7062184</v>
      </c>
      <c r="H21" s="87">
        <f t="shared" si="40"/>
        <v>7408335</v>
      </c>
      <c r="I21" s="87">
        <f t="shared" si="40"/>
        <v>7886736</v>
      </c>
      <c r="J21" s="87">
        <f t="shared" si="40"/>
        <v>8402081</v>
      </c>
      <c r="K21" s="87">
        <f t="shared" si="40"/>
        <v>8855546</v>
      </c>
      <c r="L21" s="87">
        <f t="shared" si="40"/>
        <v>9308663</v>
      </c>
      <c r="M21" s="87">
        <f t="shared" si="40"/>
        <v>9756048</v>
      </c>
      <c r="N21" s="87">
        <f t="shared" si="40"/>
        <v>10091103</v>
      </c>
      <c r="O21" s="87">
        <f t="shared" ref="O21" si="41">O3-O16</f>
        <v>10724332</v>
      </c>
      <c r="P21" s="115">
        <f>O21-C21</f>
        <v>4680956</v>
      </c>
      <c r="Q21" s="88">
        <f>(O21-C21)/C21</f>
        <v>0.7745597824791971</v>
      </c>
      <c r="R21" s="88"/>
      <c r="S21" s="88">
        <f t="shared" si="26"/>
        <v>3.8158307542009634E-2</v>
      </c>
      <c r="T21" s="88">
        <f t="shared" si="26"/>
        <v>4.1429675990411828E-2</v>
      </c>
      <c r="U21" s="88">
        <f t="shared" si="27"/>
        <v>4.0148242017413772E-2</v>
      </c>
      <c r="V21" s="88">
        <f t="shared" si="28"/>
        <v>3.9131813423167384E-2</v>
      </c>
      <c r="W21" s="88">
        <f t="shared" si="29"/>
        <v>4.9014724057033915E-2</v>
      </c>
      <c r="X21" s="88">
        <f t="shared" si="30"/>
        <v>6.4576048464331057E-2</v>
      </c>
      <c r="Y21" s="88">
        <f t="shared" si="31"/>
        <v>6.5343254801479345E-2</v>
      </c>
      <c r="Z21" s="88">
        <f t="shared" si="32"/>
        <v>5.3970558008188688E-2</v>
      </c>
      <c r="AA21" s="88">
        <f t="shared" si="33"/>
        <v>5.116759599012867E-2</v>
      </c>
      <c r="AB21" s="88">
        <f t="shared" si="34"/>
        <v>4.8061144763753935E-2</v>
      </c>
      <c r="AC21" s="88">
        <f t="shared" si="35"/>
        <v>3.4343311964024778E-2</v>
      </c>
      <c r="AD21" s="88">
        <f t="shared" si="35"/>
        <v>6.2751217582458524E-2</v>
      </c>
      <c r="AE21" s="121">
        <f>(SUM(S21:AD21))/12</f>
        <v>4.9007991217033454E-2</v>
      </c>
    </row>
    <row r="22" spans="2:31" ht="28.5" customHeight="1">
      <c r="B22" s="122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115"/>
      <c r="Q22" s="88"/>
      <c r="R22" s="88"/>
      <c r="S22" s="88" t="s">
        <v>132</v>
      </c>
      <c r="T22" s="88" t="s">
        <v>132</v>
      </c>
      <c r="U22" s="88" t="s">
        <v>132</v>
      </c>
      <c r="V22" s="88" t="s">
        <v>132</v>
      </c>
      <c r="W22" s="88" t="s">
        <v>132</v>
      </c>
      <c r="X22" s="88" t="s">
        <v>132</v>
      </c>
      <c r="Y22" s="88" t="s">
        <v>132</v>
      </c>
      <c r="Z22" s="88" t="s">
        <v>132</v>
      </c>
      <c r="AA22" s="88" t="s">
        <v>132</v>
      </c>
      <c r="AB22" s="88" t="s">
        <v>132</v>
      </c>
      <c r="AC22" s="88" t="s">
        <v>132</v>
      </c>
      <c r="AD22" s="88" t="s">
        <v>132</v>
      </c>
      <c r="AE22" s="121" t="s">
        <v>132</v>
      </c>
    </row>
    <row r="23" spans="2:31" ht="45">
      <c r="B23" s="122" t="s">
        <v>71</v>
      </c>
      <c r="C23" s="88">
        <f>'2006'!$J$19</f>
        <v>0.19884495640985031</v>
      </c>
      <c r="D23" s="88">
        <f>'2007'!$J$19</f>
        <v>0.19881806864775373</v>
      </c>
      <c r="E23" s="88">
        <f>'2008'!$J$19</f>
        <v>0.19874226604359158</v>
      </c>
      <c r="F23" s="88">
        <f>'2009'!$J$19</f>
        <v>0.19895332024476289</v>
      </c>
      <c r="G23" s="88">
        <f>'2010'!$J$19</f>
        <v>0.19932834989153783</v>
      </c>
      <c r="H23" s="88">
        <f>'2011'!$J$19</f>
        <v>0.20092249026213013</v>
      </c>
      <c r="I23" s="88">
        <f>'2012'!$J$19</f>
        <v>0.20217570564348047</v>
      </c>
      <c r="J23" s="88">
        <f>'2013'!$J$19</f>
        <v>0.20314241486497828</v>
      </c>
      <c r="K23" s="88">
        <f>'2014'!$J$19</f>
        <v>0.20299473353991529</v>
      </c>
      <c r="L23" s="88">
        <f>'2015'!$J$19</f>
        <v>0.2027248224370316</v>
      </c>
      <c r="M23" s="88">
        <f>'2016'!$J$19</f>
        <v>0.20298364476162981</v>
      </c>
      <c r="N23" s="88">
        <f>'2017'!$J$19</f>
        <v>0.20357323861468457</v>
      </c>
      <c r="O23" s="88">
        <f>'2018'!$J$19</f>
        <v>0.20405790065016319</v>
      </c>
      <c r="P23" s="117">
        <f t="shared" ref="P23:P34" si="42">O23-C23</f>
        <v>5.2129442403128778E-3</v>
      </c>
      <c r="Q23" s="88">
        <f t="shared" ref="Q23:Q34" si="43">(O23-C23)/C23</f>
        <v>2.6216125037479908E-2</v>
      </c>
      <c r="R23" s="88"/>
      <c r="S23" s="88">
        <f t="shared" ref="S23:S34" si="44">(D23-C23)/C23</f>
        <v>-1.3521973391753347E-4</v>
      </c>
      <c r="T23" s="88">
        <f t="shared" ref="T23:T34" si="45">(E23-D23)/D23</f>
        <v>-3.8126617302801721E-4</v>
      </c>
      <c r="U23" s="88">
        <f t="shared" ref="U23:U34" si="46">(F23-E23)/E23</f>
        <v>1.0619492540405364E-3</v>
      </c>
      <c r="V23" s="88">
        <f t="shared" ref="V23:V34" si="47">(G23-F23)/F23</f>
        <v>1.8850132599624717E-3</v>
      </c>
      <c r="W23" s="88">
        <f t="shared" ref="W23:W34" si="48">(H23-G23)/G23</f>
        <v>7.9975596620336913E-3</v>
      </c>
      <c r="X23" s="88">
        <f t="shared" ref="X23:X34" si="49">(I23-H23)/H23</f>
        <v>6.2373076290033825E-3</v>
      </c>
      <c r="Y23" s="88">
        <f t="shared" ref="Y23:Y34" si="50">(J23-I23)/I23</f>
        <v>4.7815300974020647E-3</v>
      </c>
      <c r="Z23" s="88">
        <f t="shared" ref="Z23:Z34" si="51">(K23-J23)/J23</f>
        <v>-7.269841956006371E-4</v>
      </c>
      <c r="AA23" s="88">
        <f t="shared" ref="AA23:AA34" si="52">(L23-K23)/K23</f>
        <v>-1.329645839460225E-3</v>
      </c>
      <c r="AB23" s="88">
        <f t="shared" ref="AB23:AB34" si="53">(M23-L23)/L23</f>
        <v>1.2767174808037834E-3</v>
      </c>
      <c r="AC23" s="88">
        <f t="shared" ref="AC23:AD34" si="54">(N23-M23)/M23</f>
        <v>2.9046372368923814E-3</v>
      </c>
      <c r="AD23" s="88">
        <f t="shared" si="54"/>
        <v>2.3807747952370407E-3</v>
      </c>
      <c r="AE23" s="121">
        <f t="shared" ref="AE23:AE37" si="55">(SUM(S23:AD23))/12</f>
        <v>2.1626977894474118E-3</v>
      </c>
    </row>
    <row r="24" spans="2:31" ht="45">
      <c r="B24" s="122" t="s">
        <v>72</v>
      </c>
      <c r="C24" s="88">
        <f>'2006'!$G$19</f>
        <v>7.4827938471022967E-2</v>
      </c>
      <c r="D24" s="88">
        <f>'2007'!$G$19</f>
        <v>7.5288934417951356E-2</v>
      </c>
      <c r="E24" s="88">
        <f>'2008'!$G$19</f>
        <v>7.5747034857130691E-2</v>
      </c>
      <c r="F24" s="88">
        <f>'2009'!$G$19</f>
        <v>7.6287146905681863E-2</v>
      </c>
      <c r="G24" s="88">
        <f>'2010'!$G$19</f>
        <v>7.672389014163028E-2</v>
      </c>
      <c r="H24" s="88">
        <f>'2011'!$G$19</f>
        <v>7.6627701059415756E-2</v>
      </c>
      <c r="I24" s="88">
        <f>'2012'!$G$19</f>
        <v>7.6981798954718489E-2</v>
      </c>
      <c r="J24" s="88">
        <f>'2013'!$G$19</f>
        <v>7.7885681152547209E-2</v>
      </c>
      <c r="K24" s="88">
        <f>'2014'!$G$19</f>
        <v>7.8647562298663473E-2</v>
      </c>
      <c r="L24" s="88">
        <f>'2015'!$G$19</f>
        <v>7.9490266344078117E-2</v>
      </c>
      <c r="M24" s="88">
        <f>'2016'!$G$19</f>
        <v>8.0091591742545098E-2</v>
      </c>
      <c r="N24" s="88">
        <f>'2017'!$G$19</f>
        <v>8.0532565044162632E-2</v>
      </c>
      <c r="O24" s="88">
        <f>'2018'!$G$19</f>
        <v>8.1052177877047035E-2</v>
      </c>
      <c r="P24" s="117">
        <f t="shared" si="42"/>
        <v>6.224239406024068E-3</v>
      </c>
      <c r="Q24" s="88">
        <f t="shared" si="43"/>
        <v>8.3180688031842517E-2</v>
      </c>
      <c r="R24" s="88"/>
      <c r="S24" s="88">
        <f t="shared" si="44"/>
        <v>6.1607463248089991E-3</v>
      </c>
      <c r="T24" s="88">
        <f t="shared" si="45"/>
        <v>6.0845653178763616E-3</v>
      </c>
      <c r="U24" s="88">
        <f t="shared" si="46"/>
        <v>7.1304711738208347E-3</v>
      </c>
      <c r="V24" s="88">
        <f t="shared" si="47"/>
        <v>5.7249910851743793E-3</v>
      </c>
      <c r="W24" s="88">
        <f t="shared" si="48"/>
        <v>-1.2537044463850943E-3</v>
      </c>
      <c r="X24" s="88">
        <f t="shared" si="49"/>
        <v>4.6210168177715678E-3</v>
      </c>
      <c r="Y24" s="88">
        <f t="shared" si="50"/>
        <v>1.1741505266204462E-2</v>
      </c>
      <c r="Z24" s="88">
        <f t="shared" si="51"/>
        <v>9.7820438216883587E-3</v>
      </c>
      <c r="AA24" s="88">
        <f t="shared" si="52"/>
        <v>1.071494170683234E-2</v>
      </c>
      <c r="AB24" s="88">
        <f t="shared" si="53"/>
        <v>7.5647676894691779E-3</v>
      </c>
      <c r="AC24" s="88">
        <f t="shared" si="54"/>
        <v>5.5058626258177651E-3</v>
      </c>
      <c r="AD24" s="88">
        <f t="shared" si="54"/>
        <v>6.4522076578519072E-3</v>
      </c>
      <c r="AE24" s="121">
        <f t="shared" si="55"/>
        <v>6.6857845867442549E-3</v>
      </c>
    </row>
    <row r="25" spans="2:31" ht="30">
      <c r="B25" s="122" t="s">
        <v>73</v>
      </c>
      <c r="C25" s="88">
        <f>'2006'!$J$22</f>
        <v>0.13937240820403496</v>
      </c>
      <c r="D25" s="88">
        <f>'2007'!$J$22</f>
        <v>0.14338605018135991</v>
      </c>
      <c r="E25" s="88">
        <f>'2008'!$J$22</f>
        <v>0.14618825825379661</v>
      </c>
      <c r="F25" s="88">
        <f>'2009'!$J$22</f>
        <v>0.14890967209467434</v>
      </c>
      <c r="G25" s="88">
        <f>'2010'!$J$22</f>
        <v>0.15165088289936168</v>
      </c>
      <c r="H25" s="88">
        <f>'2011'!$J$22</f>
        <v>0.15397016898141652</v>
      </c>
      <c r="I25" s="88">
        <f>'2012'!$J$22</f>
        <v>0.15700112699839477</v>
      </c>
      <c r="J25" s="88">
        <f>'2013'!$J$22</f>
        <v>0.16030903562021012</v>
      </c>
      <c r="K25" s="88">
        <f>'2014'!$J$22</f>
        <v>0.16427118927159698</v>
      </c>
      <c r="L25" s="88">
        <f>'2015'!$J$22</f>
        <v>0.16848904596837852</v>
      </c>
      <c r="M25" s="88">
        <f>'2016'!$J$22</f>
        <v>0.17106512951845509</v>
      </c>
      <c r="N25" s="88">
        <f>'2017'!$J$22</f>
        <v>0.17024488616043376</v>
      </c>
      <c r="O25" s="88">
        <f>'2018'!$J$22</f>
        <v>0.1784293872547188</v>
      </c>
      <c r="P25" s="117">
        <f t="shared" si="42"/>
        <v>3.9056979050683838E-2</v>
      </c>
      <c r="Q25" s="88">
        <f t="shared" si="43"/>
        <v>0.28023465730394909</v>
      </c>
      <c r="R25" s="88"/>
      <c r="S25" s="88">
        <f t="shared" si="44"/>
        <v>2.8797966749983708E-2</v>
      </c>
      <c r="T25" s="88">
        <f t="shared" si="45"/>
        <v>1.9543101081955748E-2</v>
      </c>
      <c r="U25" s="88">
        <f t="shared" si="46"/>
        <v>1.8615816847294967E-2</v>
      </c>
      <c r="V25" s="88">
        <f t="shared" si="47"/>
        <v>1.840854771975135E-2</v>
      </c>
      <c r="W25" s="88">
        <f t="shared" si="48"/>
        <v>1.5293587730669262E-2</v>
      </c>
      <c r="X25" s="88">
        <f t="shared" si="49"/>
        <v>1.9685358774556353E-2</v>
      </c>
      <c r="Y25" s="88">
        <f t="shared" si="50"/>
        <v>2.1069330424928534E-2</v>
      </c>
      <c r="Z25" s="88">
        <f t="shared" si="51"/>
        <v>2.4715722579565873E-2</v>
      </c>
      <c r="AA25" s="88">
        <f t="shared" si="52"/>
        <v>2.5676180439699429E-2</v>
      </c>
      <c r="AB25" s="88">
        <f t="shared" si="53"/>
        <v>1.5289323619056194E-2</v>
      </c>
      <c r="AC25" s="88">
        <f t="shared" si="54"/>
        <v>-4.794918522145932E-3</v>
      </c>
      <c r="AD25" s="88">
        <f t="shared" si="54"/>
        <v>4.8074871902890538E-2</v>
      </c>
      <c r="AE25" s="121">
        <f t="shared" si="55"/>
        <v>2.0864574112350504E-2</v>
      </c>
    </row>
    <row r="26" spans="2:31" ht="30">
      <c r="B26" s="122" t="s">
        <v>74</v>
      </c>
      <c r="C26" s="88">
        <f>'2006'!$G$22</f>
        <v>6.0347374550624652E-2</v>
      </c>
      <c r="D26" s="88">
        <f>'2007'!$G$22</f>
        <v>6.1275713170391731E-2</v>
      </c>
      <c r="E26" s="88">
        <f>'2008'!$G$22</f>
        <v>6.2517836711070626E-2</v>
      </c>
      <c r="F26" s="88">
        <f>'2009'!$G$22</f>
        <v>6.393402851937427E-2</v>
      </c>
      <c r="G26" s="88">
        <f>'2010'!$G$22</f>
        <v>6.5339291657248666E-2</v>
      </c>
      <c r="H26" s="88">
        <f>'2011'!$G$22</f>
        <v>6.6544362039328273E-2</v>
      </c>
      <c r="I26" s="88">
        <f>'2012'!$G$22</f>
        <v>6.7659081408900409E-2</v>
      </c>
      <c r="J26" s="88">
        <f>'2013'!$G$22</f>
        <v>6.8967229761048784E-2</v>
      </c>
      <c r="K26" s="88">
        <f>'2014'!$G$22</f>
        <v>6.980351133536164E-2</v>
      </c>
      <c r="L26" s="88">
        <f>'2015'!$G$22</f>
        <v>7.0622371719754773E-2</v>
      </c>
      <c r="M26" s="88">
        <f>'2016'!$G$22</f>
        <v>7.0752403186760807E-2</v>
      </c>
      <c r="N26" s="88">
        <f>'2017'!$G$22</f>
        <v>6.8994906615945026E-2</v>
      </c>
      <c r="O26" s="88">
        <f>'2018'!$G$22</f>
        <v>7.3637072019635125E-2</v>
      </c>
      <c r="P26" s="117">
        <f t="shared" si="42"/>
        <v>1.3289697469010472E-2</v>
      </c>
      <c r="Q26" s="88">
        <f t="shared" si="43"/>
        <v>0.22021997755448189</v>
      </c>
      <c r="R26" s="88"/>
      <c r="S26" s="88">
        <f t="shared" si="44"/>
        <v>1.5383247849304648E-2</v>
      </c>
      <c r="T26" s="88">
        <f t="shared" si="45"/>
        <v>2.0271058081770089E-2</v>
      </c>
      <c r="U26" s="88">
        <f t="shared" si="46"/>
        <v>2.2652604165570318E-2</v>
      </c>
      <c r="V26" s="88">
        <f t="shared" si="47"/>
        <v>2.1979893499884055E-2</v>
      </c>
      <c r="W26" s="88">
        <f t="shared" si="48"/>
        <v>1.8443272822745965E-2</v>
      </c>
      <c r="X26" s="88">
        <f t="shared" si="49"/>
        <v>1.6751522374101782E-2</v>
      </c>
      <c r="Y26" s="88">
        <f t="shared" si="50"/>
        <v>1.9334408994448611E-2</v>
      </c>
      <c r="Z26" s="88">
        <f t="shared" si="51"/>
        <v>1.2125781725760563E-2</v>
      </c>
      <c r="AA26" s="88">
        <f t="shared" si="52"/>
        <v>1.1730933999280177E-2</v>
      </c>
      <c r="AB26" s="88">
        <f t="shared" si="53"/>
        <v>1.8412220354483057E-3</v>
      </c>
      <c r="AC26" s="88">
        <f t="shared" si="54"/>
        <v>-2.4840097179125126E-2</v>
      </c>
      <c r="AD26" s="88">
        <f t="shared" si="54"/>
        <v>6.728272609354144E-2</v>
      </c>
      <c r="AE26" s="121">
        <f t="shared" si="55"/>
        <v>1.6913047871894234E-2</v>
      </c>
    </row>
    <row r="27" spans="2:31" ht="30">
      <c r="B27" s="122" t="s">
        <v>75</v>
      </c>
      <c r="C27" s="88">
        <f>'2006'!$J$21</f>
        <v>5.3407731196581688E-2</v>
      </c>
      <c r="D27" s="88">
        <f>'2007'!$J$21</f>
        <v>5.4674847572810277E-2</v>
      </c>
      <c r="E27" s="88">
        <f>'2008'!$J$21</f>
        <v>5.5479717269395004E-2</v>
      </c>
      <c r="F27" s="88">
        <f>'2009'!$J$21</f>
        <v>5.6389265663266568E-2</v>
      </c>
      <c r="G27" s="88">
        <f>'2010'!$J$21</f>
        <v>5.6839591523313839E-2</v>
      </c>
      <c r="H27" s="88">
        <f>'2011'!$J$21</f>
        <v>5.6929243377461261E-2</v>
      </c>
      <c r="I27" s="88">
        <f>'2012'!$J$21</f>
        <v>5.7555076646501453E-2</v>
      </c>
      <c r="J27" s="88">
        <f>'2013'!$J$21</f>
        <v>5.8578024933564135E-2</v>
      </c>
      <c r="K27" s="88">
        <f>'2014'!$J$21</f>
        <v>5.9678094862947846E-2</v>
      </c>
      <c r="L27" s="88">
        <f>'2015'!$J$21</f>
        <v>6.1032489171291587E-2</v>
      </c>
      <c r="M27" s="88">
        <f>'2016'!$J$21</f>
        <v>6.1767467514692122E-2</v>
      </c>
      <c r="N27" s="88">
        <f>'2017'!$J$21</f>
        <v>6.1700047336468639E-2</v>
      </c>
      <c r="O27" s="88">
        <f>'2018'!$J$21</f>
        <v>6.422152835201464E-2</v>
      </c>
      <c r="P27" s="117">
        <f t="shared" si="42"/>
        <v>1.0813797155432951E-2</v>
      </c>
      <c r="Q27" s="88">
        <f t="shared" si="43"/>
        <v>0.20247625040707737</v>
      </c>
      <c r="R27" s="88"/>
      <c r="S27" s="88">
        <f t="shared" si="44"/>
        <v>2.3725336160875698E-2</v>
      </c>
      <c r="T27" s="88">
        <f t="shared" si="45"/>
        <v>1.4721023145293371E-2</v>
      </c>
      <c r="U27" s="88">
        <f t="shared" si="46"/>
        <v>1.6394250703460404E-2</v>
      </c>
      <c r="V27" s="88">
        <f t="shared" si="47"/>
        <v>7.9860210050691424E-3</v>
      </c>
      <c r="W27" s="88">
        <f t="shared" si="48"/>
        <v>1.5772782974812572E-3</v>
      </c>
      <c r="X27" s="88">
        <f t="shared" si="49"/>
        <v>1.0993177353345337E-2</v>
      </c>
      <c r="Y27" s="88">
        <f t="shared" si="50"/>
        <v>1.7773380675792445E-2</v>
      </c>
      <c r="Z27" s="88">
        <f t="shared" si="51"/>
        <v>1.8779566751035866E-2</v>
      </c>
      <c r="AA27" s="88">
        <f t="shared" si="52"/>
        <v>2.2694999085579721E-2</v>
      </c>
      <c r="AB27" s="88">
        <f t="shared" si="53"/>
        <v>1.2042411400553739E-2</v>
      </c>
      <c r="AC27" s="88">
        <f t="shared" si="54"/>
        <v>-1.0915159862665E-3</v>
      </c>
      <c r="AD27" s="88">
        <f t="shared" si="54"/>
        <v>4.0866759822656501E-2</v>
      </c>
      <c r="AE27" s="121">
        <f t="shared" si="55"/>
        <v>1.5538557367906415E-2</v>
      </c>
    </row>
    <row r="28" spans="2:31" ht="33" customHeight="1">
      <c r="B28" s="122" t="s">
        <v>76</v>
      </c>
      <c r="C28" s="88">
        <f>'2006'!$G$21</f>
        <v>1.675382765922391E-2</v>
      </c>
      <c r="D28" s="88">
        <f>'2007'!$G$21</f>
        <v>1.7380489005401185E-2</v>
      </c>
      <c r="E28" s="88">
        <f>'2008'!$G$21</f>
        <v>1.8039417087642708E-2</v>
      </c>
      <c r="F28" s="88">
        <f>'2009'!$G$21</f>
        <v>1.8777779530642229E-2</v>
      </c>
      <c r="G28" s="88">
        <f>'2010'!$G$21</f>
        <v>1.9476604914939657E-2</v>
      </c>
      <c r="H28" s="88">
        <f>'2011'!$G$21</f>
        <v>2.0241361933057558E-2</v>
      </c>
      <c r="I28" s="88">
        <f>'2012'!$G$21</f>
        <v>2.1051123578985531E-2</v>
      </c>
      <c r="J28" s="88">
        <f>'2013'!$G$21</f>
        <v>2.2001551019356479E-2</v>
      </c>
      <c r="K28" s="88">
        <f>'2014'!$G$21</f>
        <v>2.2899456495523128E-2</v>
      </c>
      <c r="L28" s="88">
        <f>'2015'!$G$21</f>
        <v>2.3819150603152806E-2</v>
      </c>
      <c r="M28" s="88">
        <f>'2016'!$G$21</f>
        <v>2.4298456054872155E-2</v>
      </c>
      <c r="N28" s="88">
        <f>'2017'!$G$21</f>
        <v>2.4822401459642207E-2</v>
      </c>
      <c r="O28" s="88">
        <f>'2018'!$G$21</f>
        <v>2.6589201944583779E-2</v>
      </c>
      <c r="P28" s="117">
        <f t="shared" si="42"/>
        <v>9.8353742853598686E-3</v>
      </c>
      <c r="Q28" s="88">
        <f t="shared" si="43"/>
        <v>0.58705237307039804</v>
      </c>
      <c r="R28" s="88"/>
      <c r="S28" s="88">
        <f t="shared" si="44"/>
        <v>3.7404070217486277E-2</v>
      </c>
      <c r="T28" s="88">
        <f t="shared" si="45"/>
        <v>3.7911941490066985E-2</v>
      </c>
      <c r="U28" s="88">
        <f t="shared" si="46"/>
        <v>4.0930504539712212E-2</v>
      </c>
      <c r="V28" s="88">
        <f t="shared" si="47"/>
        <v>3.7215549535932084E-2</v>
      </c>
      <c r="W28" s="88">
        <f t="shared" si="48"/>
        <v>3.9265417225323958E-2</v>
      </c>
      <c r="X28" s="88">
        <f t="shared" si="49"/>
        <v>4.0005294535319584E-2</v>
      </c>
      <c r="Y28" s="88">
        <f t="shared" si="50"/>
        <v>4.5148537407272683E-2</v>
      </c>
      <c r="Z28" s="88">
        <f t="shared" si="51"/>
        <v>4.0811008068326243E-2</v>
      </c>
      <c r="AA28" s="88">
        <f t="shared" si="52"/>
        <v>4.0162267947690351E-2</v>
      </c>
      <c r="AB28" s="88">
        <f t="shared" si="53"/>
        <v>2.0122692857733802E-2</v>
      </c>
      <c r="AC28" s="88">
        <f t="shared" si="54"/>
        <v>2.1562909329994006E-2</v>
      </c>
      <c r="AD28" s="88">
        <f t="shared" si="54"/>
        <v>7.11776613481232E-2</v>
      </c>
      <c r="AE28" s="121">
        <f t="shared" si="55"/>
        <v>3.9309821208581786E-2</v>
      </c>
    </row>
    <row r="29" spans="2:31" ht="45">
      <c r="B29" s="122" t="s">
        <v>113</v>
      </c>
      <c r="C29" s="88">
        <f>'2006'!$J$23</f>
        <v>8.8205745969023881E-3</v>
      </c>
      <c r="D29" s="88">
        <f>'2007'!$J$23</f>
        <v>8.8956859990864303E-3</v>
      </c>
      <c r="E29" s="88">
        <f>'2008'!$J$23</f>
        <v>8.9678208248182515E-3</v>
      </c>
      <c r="F29" s="88">
        <f>'2009'!$J$23</f>
        <v>8.9782850853849239E-3</v>
      </c>
      <c r="G29" s="88">
        <f>'2010'!$J$23</f>
        <v>8.942700663229641E-3</v>
      </c>
      <c r="H29" s="88">
        <f>'2011'!$J$23</f>
        <v>8.8954418133976622E-3</v>
      </c>
      <c r="I29" s="88">
        <f>'2012'!$J$23</f>
        <v>8.8272698748099558E-3</v>
      </c>
      <c r="J29" s="88">
        <f>'2013'!$J$23</f>
        <v>8.8082406290936853E-3</v>
      </c>
      <c r="K29" s="88">
        <f>'2014'!$J$23</f>
        <v>8.8482515055029291E-3</v>
      </c>
      <c r="L29" s="88">
        <f>'2015'!$J$23</f>
        <v>8.9002975555882401E-3</v>
      </c>
      <c r="M29" s="88">
        <f>'2016'!$J$23</f>
        <v>8.934533621445126E-3</v>
      </c>
      <c r="N29" s="88">
        <f>'2017'!$J$23</f>
        <v>9.0446018907662275E-3</v>
      </c>
      <c r="O29" s="88">
        <f>'2018'!$J$23</f>
        <v>8.8967625208911799E-3</v>
      </c>
      <c r="P29" s="117">
        <f t="shared" si="42"/>
        <v>7.6187923988791859E-5</v>
      </c>
      <c r="Q29" s="88">
        <f t="shared" si="43"/>
        <v>8.6375239109193133E-3</v>
      </c>
      <c r="R29" s="88"/>
      <c r="S29" s="88">
        <f t="shared" si="44"/>
        <v>8.5154772355102454E-3</v>
      </c>
      <c r="T29" s="88">
        <f t="shared" si="45"/>
        <v>8.1089671711916667E-3</v>
      </c>
      <c r="U29" s="88">
        <f t="shared" si="46"/>
        <v>1.1668677119097595E-3</v>
      </c>
      <c r="V29" s="88">
        <f t="shared" si="47"/>
        <v>-3.9633874194090948E-3</v>
      </c>
      <c r="W29" s="88">
        <f t="shared" si="48"/>
        <v>-5.2846283926617889E-3</v>
      </c>
      <c r="X29" s="88">
        <f t="shared" si="49"/>
        <v>-7.6636933856428354E-3</v>
      </c>
      <c r="Y29" s="88">
        <f t="shared" si="50"/>
        <v>-2.1557339909334312E-3</v>
      </c>
      <c r="Z29" s="88">
        <f t="shared" si="51"/>
        <v>4.5424368036776387E-3</v>
      </c>
      <c r="AA29" s="88">
        <f t="shared" si="52"/>
        <v>5.8820717350701783E-3</v>
      </c>
      <c r="AB29" s="88">
        <f t="shared" si="53"/>
        <v>3.8466203678089467E-3</v>
      </c>
      <c r="AC29" s="88">
        <f t="shared" si="54"/>
        <v>1.2319419679266749E-2</v>
      </c>
      <c r="AD29" s="88">
        <f t="shared" si="54"/>
        <v>-1.6345591730906259E-2</v>
      </c>
      <c r="AE29" s="121">
        <f t="shared" si="55"/>
        <v>7.4740214874014757E-4</v>
      </c>
    </row>
    <row r="30" spans="2:31" ht="45">
      <c r="B30" s="122" t="s">
        <v>114</v>
      </c>
      <c r="C30" s="88">
        <f>'2006'!$G$23</f>
        <v>3.2936416496500177E-3</v>
      </c>
      <c r="D30" s="88">
        <f>'2007'!$G$23</f>
        <v>3.3330487913615487E-3</v>
      </c>
      <c r="E30" s="88">
        <f>'2008'!$G$23</f>
        <v>3.3526956263933137E-3</v>
      </c>
      <c r="F30" s="88">
        <f>'2009'!$G$23</f>
        <v>3.3913882039233959E-3</v>
      </c>
      <c r="G30" s="88">
        <f>'2010'!$G$23</f>
        <v>3.4226467222041469E-3</v>
      </c>
      <c r="H30" s="88">
        <f>'2011'!$G$23</f>
        <v>3.4395129963486694E-3</v>
      </c>
      <c r="I30" s="88">
        <f>'2012'!$G$23</f>
        <v>3.4710422181021081E-3</v>
      </c>
      <c r="J30" s="88">
        <f>'2013'!$G$23</f>
        <v>3.499771212032076E-3</v>
      </c>
      <c r="K30" s="88">
        <f>'2014'!$G$23</f>
        <v>3.4958774523260534E-3</v>
      </c>
      <c r="L30" s="88">
        <f>'2015'!$G$23</f>
        <v>3.4818470446070149E-3</v>
      </c>
      <c r="M30" s="88">
        <f>'2016'!$G$23</f>
        <v>3.4933219105118367E-3</v>
      </c>
      <c r="N30" s="88">
        <f>'2017'!$G$23</f>
        <v>3.5357359995699957E-3</v>
      </c>
      <c r="O30" s="88">
        <f>'2018'!$G$23</f>
        <v>3.4455514964524914E-3</v>
      </c>
      <c r="P30" s="117">
        <f t="shared" si="42"/>
        <v>1.5190984680247361E-4</v>
      </c>
      <c r="Q30" s="88">
        <f t="shared" si="43"/>
        <v>4.6122153822840913E-2</v>
      </c>
      <c r="R30" s="88"/>
      <c r="S30" s="88">
        <f t="shared" si="44"/>
        <v>1.1964611182190494E-2</v>
      </c>
      <c r="T30" s="88">
        <f t="shared" si="45"/>
        <v>5.8945536839078994E-3</v>
      </c>
      <c r="U30" s="88">
        <f t="shared" si="46"/>
        <v>1.1540736721068253E-2</v>
      </c>
      <c r="V30" s="88">
        <f t="shared" si="47"/>
        <v>9.2170274829018062E-3</v>
      </c>
      <c r="W30" s="88">
        <f t="shared" si="48"/>
        <v>4.9278454697366065E-3</v>
      </c>
      <c r="X30" s="88">
        <f t="shared" si="49"/>
        <v>9.166769187065037E-3</v>
      </c>
      <c r="Y30" s="88">
        <f t="shared" si="50"/>
        <v>8.2767630368023141E-3</v>
      </c>
      <c r="Z30" s="88">
        <f t="shared" si="51"/>
        <v>-1.1125754999743781E-3</v>
      </c>
      <c r="AA30" s="88">
        <f t="shared" si="52"/>
        <v>-4.0134152041580232E-3</v>
      </c>
      <c r="AB30" s="88">
        <f t="shared" si="53"/>
        <v>3.2956260736941613E-3</v>
      </c>
      <c r="AC30" s="88">
        <f t="shared" si="54"/>
        <v>1.2141477408803864E-2</v>
      </c>
      <c r="AD30" s="88">
        <f t="shared" si="54"/>
        <v>-2.5506571511128739E-2</v>
      </c>
      <c r="AE30" s="121">
        <f t="shared" si="55"/>
        <v>3.8160706692424405E-3</v>
      </c>
    </row>
    <row r="31" spans="2:31" ht="29.25" customHeight="1">
      <c r="B31" s="122" t="s">
        <v>77</v>
      </c>
      <c r="C31" s="88">
        <f>'2006'!$J$20</f>
        <v>8.5516694431952318E-3</v>
      </c>
      <c r="D31" s="88">
        <f>'2007'!$J$20</f>
        <v>8.8860944154866388E-3</v>
      </c>
      <c r="E31" s="88">
        <f>'2008'!$J$20</f>
        <v>9.0941792743769803E-3</v>
      </c>
      <c r="F31" s="88">
        <f>'2009'!$J$20</f>
        <v>8.9547867542470825E-3</v>
      </c>
      <c r="G31" s="88">
        <f>'2010'!$J$20</f>
        <v>8.6449111282115576E-3</v>
      </c>
      <c r="H31" s="88">
        <f>'2011'!$J$20</f>
        <v>8.3386149092114954E-3</v>
      </c>
      <c r="I31" s="88">
        <f>'2012'!$J$20</f>
        <v>8.0804534368524687E-3</v>
      </c>
      <c r="J31" s="88">
        <f>'2013'!$J$20</f>
        <v>7.8654291892534117E-3</v>
      </c>
      <c r="K31" s="88">
        <f>'2014'!$J$20</f>
        <v>7.7199419572909029E-3</v>
      </c>
      <c r="L31" s="88">
        <f>'2015'!$J$20</f>
        <v>7.5870147750840061E-3</v>
      </c>
      <c r="M31" s="88">
        <f>'2016'!$J$20</f>
        <v>8.4235440710836058E-3</v>
      </c>
      <c r="N31" s="88">
        <f>'2017'!$J$20</f>
        <v>9.2334962250817734E-3</v>
      </c>
      <c r="O31" s="88">
        <f>'2018'!$J$20</f>
        <v>7.3778891955834994E-3</v>
      </c>
      <c r="P31" s="117">
        <f t="shared" si="42"/>
        <v>-1.1737802476117325E-3</v>
      </c>
      <c r="Q31" s="88">
        <f t="shared" si="43"/>
        <v>-0.13725743907766894</v>
      </c>
      <c r="R31" s="88"/>
      <c r="S31" s="88">
        <f t="shared" si="44"/>
        <v>3.9106396068374336E-2</v>
      </c>
      <c r="T31" s="88">
        <f t="shared" si="45"/>
        <v>2.3416908392025673E-2</v>
      </c>
      <c r="U31" s="88">
        <f t="shared" si="46"/>
        <v>-1.5327663544377099E-2</v>
      </c>
      <c r="V31" s="88">
        <f t="shared" si="47"/>
        <v>-3.4604467369204167E-2</v>
      </c>
      <c r="W31" s="88">
        <f t="shared" si="48"/>
        <v>-3.5430811775554731E-2</v>
      </c>
      <c r="X31" s="88">
        <f t="shared" si="49"/>
        <v>-3.0959754727831485E-2</v>
      </c>
      <c r="Y31" s="88">
        <f t="shared" si="50"/>
        <v>-2.6610418496862735E-2</v>
      </c>
      <c r="Z31" s="88">
        <f t="shared" si="51"/>
        <v>-1.8497049361437132E-2</v>
      </c>
      <c r="AA31" s="88">
        <f t="shared" si="52"/>
        <v>-1.7218676376362797E-2</v>
      </c>
      <c r="AB31" s="88">
        <f t="shared" si="53"/>
        <v>0.11025802911927733</v>
      </c>
      <c r="AC31" s="88">
        <f t="shared" si="54"/>
        <v>9.615337050097196E-2</v>
      </c>
      <c r="AD31" s="88">
        <f t="shared" si="54"/>
        <v>-0.20096472498225779</v>
      </c>
      <c r="AE31" s="121">
        <f t="shared" si="55"/>
        <v>-9.2232385461032199E-3</v>
      </c>
    </row>
    <row r="32" spans="2:31" ht="30">
      <c r="B32" s="122" t="s">
        <v>78</v>
      </c>
      <c r="C32" s="88">
        <f>'2006'!$G$20</f>
        <v>6.8979598868085254E-3</v>
      </c>
      <c r="D32" s="88">
        <f>'2007'!$G$20</f>
        <v>7.3989009744563601E-3</v>
      </c>
      <c r="E32" s="88">
        <f>'2008'!$G$20</f>
        <v>7.8884619683538253E-3</v>
      </c>
      <c r="F32" s="88">
        <f>'2009'!$G$20</f>
        <v>8.0923431240251375E-3</v>
      </c>
      <c r="G32" s="88">
        <f>'2010'!$G$20</f>
        <v>8.1716773247377458E-3</v>
      </c>
      <c r="H32" s="88">
        <f>'2011'!$G$20</f>
        <v>8.2745892434152452E-3</v>
      </c>
      <c r="I32" s="88">
        <f>'2012'!$G$20</f>
        <v>8.3489311008286098E-3</v>
      </c>
      <c r="J32" s="88">
        <f>'2013'!$G$20</f>
        <v>8.3789370201995585E-3</v>
      </c>
      <c r="K32" s="88">
        <f>'2014'!$G$20</f>
        <v>8.423508125378773E-3</v>
      </c>
      <c r="L32" s="88">
        <f>'2015'!$G$20</f>
        <v>8.4461775765922384E-3</v>
      </c>
      <c r="M32" s="88">
        <f>'2016'!$G$20</f>
        <v>9.2894828038488277E-3</v>
      </c>
      <c r="N32" s="88">
        <f>'2017'!$G$20</f>
        <v>1.014402355714239E-2</v>
      </c>
      <c r="O32" s="88">
        <f>'2018'!$G$20</f>
        <v>8.7525592855137342E-3</v>
      </c>
      <c r="P32" s="117">
        <f t="shared" si="42"/>
        <v>1.8545993987052088E-3</v>
      </c>
      <c r="Q32" s="88">
        <f t="shared" si="43"/>
        <v>0.26886201560143824</v>
      </c>
      <c r="R32" s="88"/>
      <c r="S32" s="88">
        <f t="shared" si="44"/>
        <v>7.2621629564100704E-2</v>
      </c>
      <c r="T32" s="88">
        <f t="shared" si="45"/>
        <v>6.6166717947382186E-2</v>
      </c>
      <c r="U32" s="88">
        <f t="shared" si="46"/>
        <v>2.5845488827761737E-2</v>
      </c>
      <c r="V32" s="88">
        <f t="shared" si="47"/>
        <v>9.8036130570236437E-3</v>
      </c>
      <c r="W32" s="88">
        <f t="shared" si="48"/>
        <v>1.2593732545698882E-2</v>
      </c>
      <c r="X32" s="88">
        <f t="shared" si="49"/>
        <v>8.9843562292260468E-3</v>
      </c>
      <c r="Y32" s="88">
        <f t="shared" si="50"/>
        <v>3.5939833505118719E-3</v>
      </c>
      <c r="Z32" s="88">
        <f t="shared" si="51"/>
        <v>5.3194223887546247E-3</v>
      </c>
      <c r="AA32" s="88">
        <f t="shared" si="52"/>
        <v>2.6912126012160766E-3</v>
      </c>
      <c r="AB32" s="88">
        <f t="shared" si="53"/>
        <v>9.9844600662165564E-2</v>
      </c>
      <c r="AC32" s="88">
        <f t="shared" si="54"/>
        <v>9.1990132425834079E-2</v>
      </c>
      <c r="AD32" s="88">
        <f t="shared" si="54"/>
        <v>-0.13717084387574474</v>
      </c>
      <c r="AE32" s="121">
        <f t="shared" si="55"/>
        <v>2.1857003810327558E-2</v>
      </c>
    </row>
    <row r="33" spans="2:34" ht="30">
      <c r="B33" s="122" t="s">
        <v>79</v>
      </c>
      <c r="C33" s="88">
        <f>'2006'!$J$17</f>
        <v>1.5995579134532346E-3</v>
      </c>
      <c r="D33" s="88">
        <f>'2007'!$J$17</f>
        <v>1.5551906490861591E-3</v>
      </c>
      <c r="E33" s="88">
        <f>'2008'!$J$17</f>
        <v>1.5474236237953745E-3</v>
      </c>
      <c r="F33" s="88">
        <f>'2009'!$J$17</f>
        <v>2.0113503348031538E-3</v>
      </c>
      <c r="G33" s="88">
        <f>'2010'!$J$17</f>
        <v>2.6801058151627423E-3</v>
      </c>
      <c r="H33" s="88">
        <f>'2011'!$J$17</f>
        <v>3.5099457753863536E-3</v>
      </c>
      <c r="I33" s="88">
        <f>'2012'!$J$17</f>
        <v>4.4653616626523195E-3</v>
      </c>
      <c r="J33" s="88">
        <f>'2013'!$J$17</f>
        <v>5.4861465753940561E-3</v>
      </c>
      <c r="K33" s="88">
        <f>'2014'!$J$17</f>
        <v>6.6287289904765727E-3</v>
      </c>
      <c r="L33" s="88">
        <f>'2015'!$J$17</f>
        <v>7.986569529576713E-3</v>
      </c>
      <c r="M33" s="88">
        <f>'2016'!$J$17</f>
        <v>9.7508239036607335E-3</v>
      </c>
      <c r="N33" s="88">
        <f>'2017'!$J$17</f>
        <v>1.2622472973853228E-2</v>
      </c>
      <c r="O33" s="88">
        <f>'2018'!$J$17</f>
        <v>1.2496151489526508E-2</v>
      </c>
      <c r="P33" s="117">
        <f t="shared" si="42"/>
        <v>1.0896593576073274E-2</v>
      </c>
      <c r="Q33" s="88">
        <f t="shared" si="43"/>
        <v>6.8122532384894807</v>
      </c>
      <c r="R33" s="88"/>
      <c r="S33" s="88">
        <f t="shared" si="44"/>
        <v>-2.7737204132417113E-2</v>
      </c>
      <c r="T33" s="88">
        <f t="shared" si="45"/>
        <v>-4.9942592539046595E-3</v>
      </c>
      <c r="U33" s="88">
        <f t="shared" si="46"/>
        <v>0.29980588629628363</v>
      </c>
      <c r="V33" s="88">
        <f t="shared" si="47"/>
        <v>0.33249079923465352</v>
      </c>
      <c r="W33" s="88">
        <f t="shared" si="48"/>
        <v>0.30962955101577638</v>
      </c>
      <c r="X33" s="88">
        <f t="shared" si="49"/>
        <v>0.27220246362945577</v>
      </c>
      <c r="Y33" s="88">
        <f t="shared" si="50"/>
        <v>0.22860072483701455</v>
      </c>
      <c r="Z33" s="88">
        <f t="shared" si="51"/>
        <v>0.20826684073792684</v>
      </c>
      <c r="AA33" s="88">
        <f t="shared" si="52"/>
        <v>0.20484176394161474</v>
      </c>
      <c r="AB33" s="88">
        <f t="shared" si="53"/>
        <v>0.2209026500740332</v>
      </c>
      <c r="AC33" s="88">
        <f t="shared" si="54"/>
        <v>0.29450322337524698</v>
      </c>
      <c r="AD33" s="88">
        <f t="shared" si="54"/>
        <v>-1.0007665264040408E-2</v>
      </c>
      <c r="AE33" s="121">
        <f t="shared" si="55"/>
        <v>0.19404206454097028</v>
      </c>
    </row>
    <row r="34" spans="2:34" ht="30">
      <c r="B34" s="122" t="s">
        <v>80</v>
      </c>
      <c r="C34" s="88">
        <f>'2006'!$G$17</f>
        <v>1.0580716806976955E-3</v>
      </c>
      <c r="D34" s="88">
        <f>'2007'!$G$17</f>
        <v>9.781185287439187E-4</v>
      </c>
      <c r="E34" s="88">
        <f>'2008'!$G$17</f>
        <v>9.6128041705654046E-4</v>
      </c>
      <c r="F34" s="88">
        <f>'2009'!$G$17</f>
        <v>1.3376799652447431E-3</v>
      </c>
      <c r="G34" s="88">
        <f>'2010'!$G$17</f>
        <v>2.1464232397367445E-3</v>
      </c>
      <c r="H34" s="88">
        <f>'2011'!$G$17</f>
        <v>3.6392893934972938E-3</v>
      </c>
      <c r="I34" s="88">
        <f>'2012'!$G$17</f>
        <v>5.96541324948847E-3</v>
      </c>
      <c r="J34" s="88">
        <f>'2013'!$G$17</f>
        <v>8.5063492602612464E-3</v>
      </c>
      <c r="K34" s="88">
        <f>'2014'!$G$17</f>
        <v>1.0897782217571938E-2</v>
      </c>
      <c r="L34" s="88">
        <f>'2015'!$G$17</f>
        <v>1.3026693890042568E-2</v>
      </c>
      <c r="M34" s="88">
        <f>'2016'!$G$17</f>
        <v>1.5059968980614714E-2</v>
      </c>
      <c r="N34" s="88">
        <f>'2017'!$G$17</f>
        <v>1.6882331718807608E-2</v>
      </c>
      <c r="O34" s="88">
        <f>'2018'!$G$17</f>
        <v>1.7976654110788276E-2</v>
      </c>
      <c r="P34" s="117">
        <f t="shared" si="42"/>
        <v>1.6918582430090579E-2</v>
      </c>
      <c r="Q34" s="88">
        <f t="shared" si="43"/>
        <v>15.990015363547409</v>
      </c>
      <c r="R34" s="88"/>
      <c r="S34" s="88">
        <f t="shared" si="44"/>
        <v>-7.5564967300755556E-2</v>
      </c>
      <c r="T34" s="88">
        <f t="shared" si="45"/>
        <v>-1.7214796768037326E-2</v>
      </c>
      <c r="U34" s="88">
        <f t="shared" si="46"/>
        <v>0.39156061177314466</v>
      </c>
      <c r="V34" s="88">
        <f t="shared" si="47"/>
        <v>0.60458651957460763</v>
      </c>
      <c r="W34" s="88">
        <f t="shared" si="48"/>
        <v>0.69551341325564797</v>
      </c>
      <c r="X34" s="88">
        <f t="shared" si="49"/>
        <v>0.63916979511096583</v>
      </c>
      <c r="Y34" s="88">
        <f t="shared" si="50"/>
        <v>0.42594467549933107</v>
      </c>
      <c r="Z34" s="88">
        <f t="shared" si="51"/>
        <v>0.28113505384532561</v>
      </c>
      <c r="AA34" s="88">
        <f t="shared" si="52"/>
        <v>0.19535274517028831</v>
      </c>
      <c r="AB34" s="88">
        <f t="shared" si="53"/>
        <v>0.15608527441689213</v>
      </c>
      <c r="AC34" s="88">
        <f t="shared" si="54"/>
        <v>0.12100707116586029</v>
      </c>
      <c r="AD34" s="88">
        <f t="shared" si="54"/>
        <v>6.4820571601584429E-2</v>
      </c>
      <c r="AE34" s="121">
        <f t="shared" si="55"/>
        <v>0.29019966394540458</v>
      </c>
    </row>
    <row r="35" spans="2:34">
      <c r="B35" s="12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16"/>
      <c r="Q35" s="55"/>
      <c r="R35" s="88"/>
      <c r="S35" s="88" t="s">
        <v>132</v>
      </c>
      <c r="T35" s="88" t="s">
        <v>132</v>
      </c>
      <c r="U35" s="88" t="s">
        <v>132</v>
      </c>
      <c r="V35" s="88" t="s">
        <v>132</v>
      </c>
      <c r="W35" s="88" t="s">
        <v>132</v>
      </c>
      <c r="X35" s="88" t="s">
        <v>132</v>
      </c>
      <c r="Y35" s="88" t="s">
        <v>132</v>
      </c>
      <c r="Z35" s="88" t="s">
        <v>132</v>
      </c>
      <c r="AA35" s="88" t="s">
        <v>132</v>
      </c>
      <c r="AB35" s="88" t="s">
        <v>132</v>
      </c>
      <c r="AC35" s="88" t="s">
        <v>132</v>
      </c>
      <c r="AD35" s="88" t="s">
        <v>132</v>
      </c>
      <c r="AE35" s="121">
        <f t="shared" si="55"/>
        <v>0</v>
      </c>
    </row>
    <row r="36" spans="2:34" ht="30">
      <c r="B36" s="122" t="s">
        <v>81</v>
      </c>
      <c r="C36" s="88">
        <f>'2006'!$J$31</f>
        <v>0.62458643982755846</v>
      </c>
      <c r="D36" s="88">
        <f>'2007'!$J$31</f>
        <v>0.62278016902852829</v>
      </c>
      <c r="E36" s="88">
        <f>'2008'!$J$31</f>
        <v>0.62029098954282103</v>
      </c>
      <c r="F36" s="88">
        <f>'2009'!$J$31</f>
        <v>0.61735050548648651</v>
      </c>
      <c r="G36" s="88">
        <f>'2010'!$J$31</f>
        <v>0.61518185751830989</v>
      </c>
      <c r="H36" s="88">
        <f>'2011'!$J$31</f>
        <v>0.61172080538645435</v>
      </c>
      <c r="I36" s="88">
        <f>'2012'!$J$31</f>
        <v>0.60922391722511315</v>
      </c>
      <c r="J36" s="88">
        <f>'2013'!$J$31</f>
        <v>0.60703593278417889</v>
      </c>
      <c r="K36" s="88">
        <f>'2014'!$J$31</f>
        <v>0.60365259750442157</v>
      </c>
      <c r="L36" s="88">
        <f>'2015'!$J$31</f>
        <v>0.60081312133984432</v>
      </c>
      <c r="M36" s="88">
        <f>'2016'!$J$31</f>
        <v>0.59862923459090467</v>
      </c>
      <c r="N36" s="88">
        <f>'2017'!$J$31</f>
        <v>0.59704348173649335</v>
      </c>
      <c r="O36" s="88">
        <f>'2018'!$J$31</f>
        <v>0.59552136445823278</v>
      </c>
      <c r="P36" s="117">
        <f>O36-C36</f>
        <v>-2.9065075369325677E-2</v>
      </c>
      <c r="Q36" s="88">
        <f>(O36-C36)/C36</f>
        <v>-4.6534912569267797E-2</v>
      </c>
      <c r="R36" s="88"/>
      <c r="S36" s="88">
        <f>(D36-C36)/C36</f>
        <v>-2.8919468689215634E-3</v>
      </c>
      <c r="T36" s="88">
        <f>(E36-D36)/D36</f>
        <v>-3.9968830246957269E-3</v>
      </c>
      <c r="U36" s="88">
        <f t="shared" ref="U36:U37" si="56">(F36-E36)/E36</f>
        <v>-4.7404913273071505E-3</v>
      </c>
      <c r="V36" s="88">
        <f t="shared" ref="V36:V37" si="57">(G36-F36)/F36</f>
        <v>-3.5128309589180185E-3</v>
      </c>
      <c r="W36" s="88">
        <f t="shared" ref="W36:W37" si="58">(H36-G36)/G36</f>
        <v>-5.6260633982570495E-3</v>
      </c>
      <c r="X36" s="88">
        <f t="shared" ref="X36:X37" si="59">(I36-H36)/H36</f>
        <v>-4.0817447099314938E-3</v>
      </c>
      <c r="Y36" s="88">
        <f t="shared" ref="Y36:Y37" si="60">(J36-I36)/I36</f>
        <v>-3.5914289952700385E-3</v>
      </c>
      <c r="Z36" s="88">
        <f t="shared" ref="Z36:Z37" si="61">(K36-J36)/J36</f>
        <v>-5.5735337844657739E-3</v>
      </c>
      <c r="AA36" s="88">
        <f t="shared" ref="AA36:AA37" si="62">(L36-K36)/K36</f>
        <v>-4.7038249753517374E-3</v>
      </c>
      <c r="AB36" s="88">
        <f t="shared" ref="AB36:AB37" si="63">(M36-L36)/L36</f>
        <v>-3.6348852436336211E-3</v>
      </c>
      <c r="AC36" s="88">
        <f t="shared" ref="AC36:AD37" si="64">(N36-M36)/M36</f>
        <v>-2.6489732922833245E-3</v>
      </c>
      <c r="AD36" s="88">
        <f t="shared" si="64"/>
        <v>-2.5494244972468537E-3</v>
      </c>
      <c r="AE36" s="121">
        <f t="shared" si="55"/>
        <v>-3.9626692563568631E-3</v>
      </c>
    </row>
    <row r="37" spans="2:34" ht="30">
      <c r="B37" s="122" t="s">
        <v>82</v>
      </c>
      <c r="C37" s="88">
        <f>'2006'!$G$31</f>
        <v>0.54079181433885049</v>
      </c>
      <c r="D37" s="88">
        <f>'2007'!$G$31</f>
        <v>0.53920488904539721</v>
      </c>
      <c r="E37" s="88">
        <f>'2008'!$G$31</f>
        <v>0.53776219675141168</v>
      </c>
      <c r="F37" s="88">
        <f>'2009'!$G$31</f>
        <v>0.5363613527367338</v>
      </c>
      <c r="G37" s="88">
        <f>'2010'!$G$31</f>
        <v>0.53453627779419044</v>
      </c>
      <c r="H37" s="88">
        <f>'2011'!$G$31</f>
        <v>0.53259678043167147</v>
      </c>
      <c r="I37" s="88">
        <f>'2012'!$G$31</f>
        <v>0.53112799170981062</v>
      </c>
      <c r="J37" s="88">
        <f>'2013'!$G$31</f>
        <v>0.53027753570628366</v>
      </c>
      <c r="K37" s="88">
        <f>'2014'!$G$31</f>
        <v>0.52996374298035509</v>
      </c>
      <c r="L37" s="88">
        <f>'2015'!$G$31</f>
        <v>0.5297582290909385</v>
      </c>
      <c r="M37" s="88">
        <f>'2016'!$G$31</f>
        <v>0.52966532486797291</v>
      </c>
      <c r="N37" s="88">
        <f>'2017'!$G$31</f>
        <v>0.52956417349366214</v>
      </c>
      <c r="O37" s="88">
        <f>'2018'!$G$31</f>
        <v>0.52962980270235316</v>
      </c>
      <c r="P37" s="117">
        <f>O37-C37</f>
        <v>-1.1162011636497327E-2</v>
      </c>
      <c r="Q37" s="88">
        <f>(O37-C37)/C37</f>
        <v>-2.0640126829847706E-2</v>
      </c>
      <c r="R37" s="88"/>
      <c r="S37" s="88">
        <f>(D37-C37)/C37</f>
        <v>-2.9344476957244392E-3</v>
      </c>
      <c r="T37" s="88">
        <f>(E37-D37)/D37</f>
        <v>-2.6755920120450937E-3</v>
      </c>
      <c r="U37" s="88">
        <f t="shared" si="56"/>
        <v>-2.6049507070974765E-3</v>
      </c>
      <c r="V37" s="88">
        <f t="shared" si="57"/>
        <v>-3.4026965836205089E-3</v>
      </c>
      <c r="W37" s="88">
        <f t="shared" si="58"/>
        <v>-3.6283736821801373E-3</v>
      </c>
      <c r="X37" s="88">
        <f t="shared" si="59"/>
        <v>-2.7577874591551031E-3</v>
      </c>
      <c r="Y37" s="88">
        <f t="shared" si="60"/>
        <v>-1.6012261014320909E-3</v>
      </c>
      <c r="Z37" s="88">
        <f t="shared" si="61"/>
        <v>-5.9175187481896581E-4</v>
      </c>
      <c r="AA37" s="88">
        <f t="shared" si="62"/>
        <v>-3.8778858391488966E-4</v>
      </c>
      <c r="AB37" s="88">
        <f t="shared" si="63"/>
        <v>-1.7537098597792091E-4</v>
      </c>
      <c r="AC37" s="88">
        <f t="shared" si="64"/>
        <v>-1.9097224145451488E-4</v>
      </c>
      <c r="AD37" s="88">
        <f t="shared" si="64"/>
        <v>1.239306055355836E-4</v>
      </c>
      <c r="AE37" s="121">
        <f t="shared" si="55"/>
        <v>-1.7355856101571295E-3</v>
      </c>
    </row>
    <row r="38" spans="2:34">
      <c r="B38" s="122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15"/>
      <c r="Q38" s="89"/>
      <c r="R38" s="88"/>
      <c r="S38" s="88" t="s">
        <v>132</v>
      </c>
      <c r="T38" s="88" t="s">
        <v>132</v>
      </c>
      <c r="U38" s="88" t="s">
        <v>132</v>
      </c>
      <c r="V38" s="88" t="s">
        <v>132</v>
      </c>
      <c r="W38" s="88" t="s">
        <v>132</v>
      </c>
      <c r="X38" s="88" t="s">
        <v>132</v>
      </c>
      <c r="Y38" s="88" t="s">
        <v>132</v>
      </c>
      <c r="Z38" s="88" t="s">
        <v>132</v>
      </c>
      <c r="AA38" s="88" t="s">
        <v>132</v>
      </c>
      <c r="AB38" s="88" t="s">
        <v>132</v>
      </c>
      <c r="AC38" s="88" t="s">
        <v>132</v>
      </c>
      <c r="AD38" s="88" t="s">
        <v>132</v>
      </c>
      <c r="AE38" s="121" t="s">
        <v>132</v>
      </c>
    </row>
    <row r="39" spans="2:34" s="83" customFormat="1" ht="30.75" customHeight="1">
      <c r="B39" s="123" t="s">
        <v>83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15"/>
      <c r="Q39" s="98"/>
      <c r="R39" s="101"/>
      <c r="S39" s="88" t="s">
        <v>132</v>
      </c>
      <c r="T39" s="88" t="s">
        <v>132</v>
      </c>
      <c r="U39" s="88" t="s">
        <v>132</v>
      </c>
      <c r="V39" s="88" t="s">
        <v>132</v>
      </c>
      <c r="W39" s="88" t="s">
        <v>132</v>
      </c>
      <c r="X39" s="88" t="s">
        <v>132</v>
      </c>
      <c r="Y39" s="88" t="s">
        <v>132</v>
      </c>
      <c r="Z39" s="88" t="s">
        <v>132</v>
      </c>
      <c r="AA39" s="88" t="s">
        <v>132</v>
      </c>
      <c r="AB39" s="88" t="s">
        <v>132</v>
      </c>
      <c r="AC39" s="88" t="s">
        <v>132</v>
      </c>
      <c r="AD39" s="88" t="s">
        <v>132</v>
      </c>
      <c r="AE39" s="121" t="s">
        <v>132</v>
      </c>
    </row>
    <row r="40" spans="2:34" s="83" customFormat="1" ht="14.25" customHeight="1">
      <c r="B40" s="122" t="s">
        <v>84</v>
      </c>
      <c r="C40" s="88">
        <f>'2006'!$J$13</f>
        <v>0.38298313620173202</v>
      </c>
      <c r="D40" s="88">
        <f>'2007'!$J$13</f>
        <v>0.38816089396267361</v>
      </c>
      <c r="E40" s="88">
        <f>'2008'!$J$13</f>
        <v>0.39405547828762638</v>
      </c>
      <c r="F40" s="88">
        <f>'2009'!$J$13</f>
        <v>0.40047896007494688</v>
      </c>
      <c r="G40" s="88">
        <f>'2010'!$J$13</f>
        <v>0.40527342549545542</v>
      </c>
      <c r="H40" s="88">
        <f>'2011'!$J$13</f>
        <v>0.4109347347820938</v>
      </c>
      <c r="I40" s="88">
        <f>'2012'!$J$13</f>
        <v>0.41353157869207552</v>
      </c>
      <c r="J40" s="88">
        <f>'2013'!$J$13</f>
        <v>0.41510611741106884</v>
      </c>
      <c r="K40" s="88">
        <f>'2014'!$J$13</f>
        <v>0.41556459652808259</v>
      </c>
      <c r="L40" s="88">
        <f>'2015'!$J$13</f>
        <v>0.41172302874862166</v>
      </c>
      <c r="M40" s="88">
        <f>'2016'!$J$13</f>
        <v>0.40652642624950003</v>
      </c>
      <c r="N40" s="88">
        <f>'2017'!$J$13</f>
        <v>0.39877316516413863</v>
      </c>
      <c r="O40" s="88">
        <f>'2018'!$J$13</f>
        <v>0.39033163833256862</v>
      </c>
      <c r="P40" s="116">
        <f t="shared" ref="P40:P47" si="65">O40-C40</f>
        <v>7.3485021308365983E-3</v>
      </c>
      <c r="Q40" s="88">
        <f t="shared" ref="Q40:Q47" si="66">(O40-C40)/C40</f>
        <v>1.9187534479235813E-2</v>
      </c>
      <c r="R40" s="101"/>
      <c r="S40" s="88">
        <f t="shared" ref="S40:T47" si="67">(D40-C40)/C40</f>
        <v>1.351954504392138E-2</v>
      </c>
      <c r="T40" s="88">
        <f t="shared" si="67"/>
        <v>1.518593041348365E-2</v>
      </c>
      <c r="U40" s="88">
        <f t="shared" ref="U40:U47" si="68">(F40-E40)/E40</f>
        <v>1.6300957964685139E-2</v>
      </c>
      <c r="V40" s="88">
        <f t="shared" ref="V40:V47" si="69">(G40-F40)/F40</f>
        <v>1.1971828481604356E-2</v>
      </c>
      <c r="W40" s="88">
        <f t="shared" ref="W40:W47" si="70">(H40-G40)/G40</f>
        <v>1.3969110557193113E-2</v>
      </c>
      <c r="X40" s="88">
        <f t="shared" ref="X40:X47" si="71">(I40-H40)/H40</f>
        <v>6.3193585019254792E-3</v>
      </c>
      <c r="Y40" s="88">
        <f t="shared" ref="Y40:Y47" si="72">(J40-I40)/I40</f>
        <v>3.8075416730526373E-3</v>
      </c>
      <c r="Z40" s="88">
        <f t="shared" ref="Z40:Z47" si="73">(K40-J40)/J40</f>
        <v>1.1044865343666417E-3</v>
      </c>
      <c r="AA40" s="88">
        <f t="shared" ref="AA40:AA47" si="74">(L40-K40)/K40</f>
        <v>-9.2442133222032756E-3</v>
      </c>
      <c r="AB40" s="88">
        <f t="shared" ref="AB40:AB47" si="75">(M40-L40)/L40</f>
        <v>-1.2621597861348737E-2</v>
      </c>
      <c r="AC40" s="88">
        <f t="shared" ref="AC40:AD47" si="76">(N40-M40)/M40</f>
        <v>-1.9071973147947185E-2</v>
      </c>
      <c r="AD40" s="88">
        <f t="shared" si="76"/>
        <v>-2.1168743458691366E-2</v>
      </c>
      <c r="AE40" s="121">
        <f t="shared" ref="AE40:AE47" si="77">(SUM(S40:AD40))/12</f>
        <v>1.6726859483368189E-3</v>
      </c>
      <c r="AG40" s="83" t="s">
        <v>132</v>
      </c>
      <c r="AH40" s="83" t="s">
        <v>132</v>
      </c>
    </row>
    <row r="41" spans="2:34">
      <c r="B41" s="122" t="s">
        <v>85</v>
      </c>
      <c r="C41" s="88">
        <f>'2006'!$M$13</f>
        <v>0.38493670165905935</v>
      </c>
      <c r="D41" s="88">
        <f>'2007'!$M$13</f>
        <v>0.39021099737183401</v>
      </c>
      <c r="E41" s="88">
        <f>'2008'!$M$13</f>
        <v>0.39537696185802407</v>
      </c>
      <c r="F41" s="88">
        <f>'2009'!$M$13</f>
        <v>0.3998664537497375</v>
      </c>
      <c r="G41" s="88">
        <f>'2010'!$M$13</f>
        <v>0.40334458939197637</v>
      </c>
      <c r="H41" s="88">
        <f>'2011'!$M$13</f>
        <v>0.4083163222691813</v>
      </c>
      <c r="I41" s="88">
        <f>'2012'!$M$13</f>
        <v>0.41006428508604381</v>
      </c>
      <c r="J41" s="88">
        <f>'2013'!$M$13</f>
        <v>0.41102773259804448</v>
      </c>
      <c r="K41" s="88">
        <f>'2014'!$M$13</f>
        <v>0.4133374267905715</v>
      </c>
      <c r="L41" s="88">
        <f>'2015'!$M$13</f>
        <v>0.40930630056438772</v>
      </c>
      <c r="M41" s="88">
        <f>'2016'!$M$13</f>
        <v>0.40406241937338711</v>
      </c>
      <c r="N41" s="88">
        <f>'2017'!$M$13</f>
        <v>0.39726316208439372</v>
      </c>
      <c r="O41" s="88">
        <f>'2018'!$M$13</f>
        <v>0.38882828046083445</v>
      </c>
      <c r="P41" s="116">
        <f t="shared" si="65"/>
        <v>3.8915788017750974E-3</v>
      </c>
      <c r="Q41" s="88">
        <f t="shared" si="66"/>
        <v>1.0109659029660132E-2</v>
      </c>
      <c r="R41" s="88"/>
      <c r="S41" s="88">
        <f t="shared" si="67"/>
        <v>1.3701722101433007E-2</v>
      </c>
      <c r="T41" s="88">
        <f t="shared" si="67"/>
        <v>1.3238900289802397E-2</v>
      </c>
      <c r="U41" s="88">
        <f t="shared" si="68"/>
        <v>1.1354965829611411E-2</v>
      </c>
      <c r="V41" s="88">
        <f t="shared" si="69"/>
        <v>8.6982431499885472E-3</v>
      </c>
      <c r="W41" s="88">
        <f t="shared" si="70"/>
        <v>1.2326266443042133E-2</v>
      </c>
      <c r="X41" s="88">
        <f t="shared" si="71"/>
        <v>4.2809036071552748E-3</v>
      </c>
      <c r="Y41" s="88">
        <f t="shared" si="72"/>
        <v>2.349503595024156E-3</v>
      </c>
      <c r="Z41" s="88">
        <f t="shared" si="73"/>
        <v>5.6193147307306819E-3</v>
      </c>
      <c r="AA41" s="88">
        <f t="shared" si="74"/>
        <v>-9.7526281553648609E-3</v>
      </c>
      <c r="AB41" s="88">
        <f t="shared" si="75"/>
        <v>-1.2811630761045904E-2</v>
      </c>
      <c r="AC41" s="88">
        <f t="shared" si="76"/>
        <v>-1.6827244908194029E-2</v>
      </c>
      <c r="AD41" s="88">
        <f t="shared" si="76"/>
        <v>-2.1232478690705728E-2</v>
      </c>
      <c r="AE41" s="121">
        <f t="shared" si="77"/>
        <v>9.1215310262309065E-4</v>
      </c>
    </row>
    <row r="42" spans="2:34">
      <c r="B42" s="122" t="s">
        <v>86</v>
      </c>
      <c r="C42" s="88">
        <f>'2006'!$Q$13</f>
        <v>0.37570336840931917</v>
      </c>
      <c r="D42" s="88">
        <f>'2007'!$Q$13</f>
        <v>0.38104035552109644</v>
      </c>
      <c r="E42" s="88">
        <f>'2008'!$Q$13</f>
        <v>0.38960544314400547</v>
      </c>
      <c r="F42" s="88">
        <f>'2009'!$Q$13</f>
        <v>0.40241826711919437</v>
      </c>
      <c r="G42" s="88">
        <f>'2010'!$Q$13</f>
        <v>0.41092907444607224</v>
      </c>
      <c r="H42" s="88">
        <f>'2011'!$Q$13</f>
        <v>0.41807793435035023</v>
      </c>
      <c r="I42" s="88">
        <f>'2012'!$Q$13</f>
        <v>0.42252204168910379</v>
      </c>
      <c r="J42" s="88">
        <f>'2013'!$Q$13</f>
        <v>0.42543624935558438</v>
      </c>
      <c r="K42" s="88">
        <f>'2014'!$Q$13</f>
        <v>0.42124303517732425</v>
      </c>
      <c r="L42" s="88">
        <f>'2015'!$Q$13</f>
        <v>0.41783422198773185</v>
      </c>
      <c r="M42" s="88">
        <f>'2016'!$Q$13</f>
        <v>0.41267217090422809</v>
      </c>
      <c r="N42" s="88">
        <f>'2017'!$Q$13</f>
        <v>0.40254840377940643</v>
      </c>
      <c r="O42" s="88">
        <f>'2018'!$Q$13</f>
        <v>0.39403546079923901</v>
      </c>
      <c r="P42" s="116">
        <f t="shared" si="65"/>
        <v>1.8332092389919841E-2</v>
      </c>
      <c r="Q42" s="88">
        <f t="shared" si="66"/>
        <v>4.8794059173692304E-2</v>
      </c>
      <c r="R42" s="88"/>
      <c r="S42" s="88">
        <f t="shared" si="67"/>
        <v>1.4205321433165217E-2</v>
      </c>
      <c r="T42" s="88">
        <f t="shared" si="67"/>
        <v>2.2478164054817076E-2</v>
      </c>
      <c r="U42" s="88">
        <f t="shared" si="68"/>
        <v>3.2886665729803581E-2</v>
      </c>
      <c r="V42" s="88">
        <f t="shared" si="69"/>
        <v>2.1149157536521589E-2</v>
      </c>
      <c r="W42" s="88">
        <f t="shared" si="70"/>
        <v>1.7396821857675989E-2</v>
      </c>
      <c r="X42" s="88">
        <f t="shared" si="71"/>
        <v>1.0629853846889187E-2</v>
      </c>
      <c r="Y42" s="88">
        <f t="shared" si="72"/>
        <v>6.897173115112655E-3</v>
      </c>
      <c r="Z42" s="88">
        <f t="shared" si="73"/>
        <v>-9.8562691463448711E-3</v>
      </c>
      <c r="AA42" s="88">
        <f t="shared" si="74"/>
        <v>-8.09227193075715E-3</v>
      </c>
      <c r="AB42" s="88">
        <f t="shared" si="75"/>
        <v>-1.2354304199753472E-2</v>
      </c>
      <c r="AC42" s="88">
        <f t="shared" si="76"/>
        <v>-2.4532226398109015E-2</v>
      </c>
      <c r="AD42" s="88">
        <f t="shared" si="76"/>
        <v>-2.1147625727097517E-2</v>
      </c>
      <c r="AE42" s="121">
        <f t="shared" si="77"/>
        <v>4.1383716809936062E-3</v>
      </c>
    </row>
    <row r="43" spans="2:34">
      <c r="B43" s="122" t="s">
        <v>87</v>
      </c>
      <c r="C43" s="88">
        <f>'2006'!$G$13</f>
        <v>0.11274978805354827</v>
      </c>
      <c r="D43" s="88">
        <f>'2007'!$G$13</f>
        <v>0.11272445734356315</v>
      </c>
      <c r="E43" s="88">
        <f>'2008'!$G$13</f>
        <v>0.11156080383612627</v>
      </c>
      <c r="F43" s="88">
        <f>'2009'!$G$13</f>
        <v>0.11087031135726721</v>
      </c>
      <c r="G43" s="88">
        <f>'2010'!$G$13</f>
        <v>0.11100116307095706</v>
      </c>
      <c r="H43" s="88">
        <f>'2011'!$G$13</f>
        <v>0.10983474179835725</v>
      </c>
      <c r="I43" s="88">
        <f>'2012'!$G$13</f>
        <v>0.10757695095082949</v>
      </c>
      <c r="J43" s="88">
        <f>'2013'!$G$13</f>
        <v>0.10573328503214968</v>
      </c>
      <c r="K43" s="88">
        <f>'2014'!$G$13</f>
        <v>0.10193695277904706</v>
      </c>
      <c r="L43" s="88">
        <f>'2015'!$G$13</f>
        <v>9.822293845892395E-2</v>
      </c>
      <c r="M43" s="88">
        <f>'2016'!$G$13</f>
        <v>9.4287213275418058E-2</v>
      </c>
      <c r="N43" s="88">
        <f>'2017'!$G$13</f>
        <v>8.9440022193865293E-2</v>
      </c>
      <c r="O43" s="88">
        <f>'2018'!$G$13</f>
        <v>8.5743912134089204E-2</v>
      </c>
      <c r="P43" s="116">
        <f t="shared" si="65"/>
        <v>-2.7005875919459063E-2</v>
      </c>
      <c r="Q43" s="88">
        <f t="shared" si="66"/>
        <v>-0.23952041405730323</v>
      </c>
      <c r="R43" s="88"/>
      <c r="S43" s="88">
        <f t="shared" si="67"/>
        <v>-2.2466303859556715E-4</v>
      </c>
      <c r="T43" s="88">
        <f t="shared" si="67"/>
        <v>-1.0322990545789772E-2</v>
      </c>
      <c r="U43" s="88">
        <f t="shared" si="68"/>
        <v>-6.1893824274816787E-3</v>
      </c>
      <c r="V43" s="88">
        <f t="shared" si="69"/>
        <v>1.1802232003136489E-3</v>
      </c>
      <c r="W43" s="88">
        <f t="shared" si="70"/>
        <v>-1.0508189647113647E-2</v>
      </c>
      <c r="X43" s="88">
        <f t="shared" si="71"/>
        <v>-2.0556253973563168E-2</v>
      </c>
      <c r="Y43" s="88">
        <f t="shared" si="72"/>
        <v>-1.7138112787027183E-2</v>
      </c>
      <c r="Z43" s="88">
        <f t="shared" si="73"/>
        <v>-3.5904798114882119E-2</v>
      </c>
      <c r="AA43" s="88">
        <f t="shared" si="74"/>
        <v>-3.6434425582383294E-2</v>
      </c>
      <c r="AB43" s="88">
        <f t="shared" si="75"/>
        <v>-4.0069308099062631E-2</v>
      </c>
      <c r="AC43" s="88">
        <f t="shared" si="76"/>
        <v>-5.1408785063928632E-2</v>
      </c>
      <c r="AD43" s="88">
        <f t="shared" si="76"/>
        <v>-4.132501277520486E-2</v>
      </c>
      <c r="AE43" s="121">
        <f t="shared" si="77"/>
        <v>-2.2408474904559911E-2</v>
      </c>
    </row>
    <row r="44" spans="2:34" ht="15.75" customHeight="1">
      <c r="B44" s="122" t="s">
        <v>88</v>
      </c>
      <c r="C44" s="90">
        <f>'2006'!$H$13</f>
        <v>3312762</v>
      </c>
      <c r="D44" s="90">
        <f>'2007'!$H$13</f>
        <v>3439857</v>
      </c>
      <c r="E44" s="90">
        <f>'2008'!$H$13</f>
        <v>3583217</v>
      </c>
      <c r="F44" s="90">
        <f>'2009'!$H$13</f>
        <v>3749431</v>
      </c>
      <c r="G44" s="90">
        <f>'2010'!$H$13</f>
        <v>3956250</v>
      </c>
      <c r="H44" s="90">
        <f>'2011'!$H$13</f>
        <v>4202136</v>
      </c>
      <c r="I44" s="90">
        <f>'2012'!$H$13</f>
        <v>4365021</v>
      </c>
      <c r="J44" s="90">
        <f>'2013'!$H$13</f>
        <v>4486068</v>
      </c>
      <c r="K44" s="90">
        <f>'2014'!$H$13</f>
        <v>4637725</v>
      </c>
      <c r="L44" s="90">
        <f>'2015'!$H$13</f>
        <v>4730817</v>
      </c>
      <c r="M44" s="90">
        <f>'2016'!$H$13</f>
        <v>4778971</v>
      </c>
      <c r="N44" s="90">
        <f>'2017'!$H$13</f>
        <v>4768955</v>
      </c>
      <c r="O44" s="90">
        <f>'2018'!$H$13</f>
        <v>4752986</v>
      </c>
      <c r="P44" s="115">
        <f t="shared" si="65"/>
        <v>1440224</v>
      </c>
      <c r="Q44" s="88">
        <f t="shared" si="66"/>
        <v>0.43475021749223158</v>
      </c>
      <c r="R44" s="88"/>
      <c r="S44" s="88">
        <f t="shared" si="67"/>
        <v>3.8365267411302112E-2</v>
      </c>
      <c r="T44" s="88">
        <f t="shared" si="67"/>
        <v>4.167615107255912E-2</v>
      </c>
      <c r="U44" s="88">
        <f t="shared" si="68"/>
        <v>4.6386808278705977E-2</v>
      </c>
      <c r="V44" s="88">
        <f t="shared" si="69"/>
        <v>5.5160102959622405E-2</v>
      </c>
      <c r="W44" s="88">
        <f t="shared" si="70"/>
        <v>6.2151279620853081E-2</v>
      </c>
      <c r="X44" s="88">
        <f t="shared" si="71"/>
        <v>3.8762429393051537E-2</v>
      </c>
      <c r="Y44" s="88">
        <f t="shared" si="72"/>
        <v>2.7731138063253304E-2</v>
      </c>
      <c r="Z44" s="88">
        <f t="shared" si="73"/>
        <v>3.3806219611472677E-2</v>
      </c>
      <c r="AA44" s="88">
        <f t="shared" si="74"/>
        <v>2.0072772749570103E-2</v>
      </c>
      <c r="AB44" s="88">
        <f t="shared" si="75"/>
        <v>1.0178791527974978E-2</v>
      </c>
      <c r="AC44" s="88">
        <f t="shared" si="76"/>
        <v>-2.0958486670038384E-3</v>
      </c>
      <c r="AD44" s="88">
        <f t="shared" si="76"/>
        <v>-3.34853233045814E-3</v>
      </c>
      <c r="AE44" s="121">
        <f t="shared" si="77"/>
        <v>3.0737214974241936E-2</v>
      </c>
    </row>
    <row r="45" spans="2:34" ht="15.75" customHeight="1">
      <c r="B45" s="122" t="s">
        <v>89</v>
      </c>
      <c r="C45" s="90">
        <f>'2006'!$L$13</f>
        <v>2625179</v>
      </c>
      <c r="D45" s="90">
        <f>'2007'!$L$13</f>
        <v>2684981</v>
      </c>
      <c r="E45" s="90">
        <f>'2008'!$L$13</f>
        <v>2772046</v>
      </c>
      <c r="F45" s="90">
        <f>'2009'!$L$13</f>
        <v>2845105</v>
      </c>
      <c r="G45" s="90">
        <f>'2010'!$L$13</f>
        <v>2936082</v>
      </c>
      <c r="H45" s="90">
        <f>'2011'!$L$13</f>
        <v>3055380</v>
      </c>
      <c r="I45" s="90">
        <f>'2012'!$L$13</f>
        <v>3123718</v>
      </c>
      <c r="J45" s="90">
        <f>'2013'!$L$13</f>
        <v>3184670</v>
      </c>
      <c r="K45" s="90">
        <f>'2014'!$L$13</f>
        <v>3313331</v>
      </c>
      <c r="L45" s="90">
        <f>'2015'!$L$13</f>
        <v>3370251</v>
      </c>
      <c r="M45" s="90">
        <f>'2016'!$L$13</f>
        <v>3390611</v>
      </c>
      <c r="N45" s="90">
        <f>'2017'!$L$13</f>
        <v>3393557</v>
      </c>
      <c r="O45" s="90">
        <f>'2018'!$L$13</f>
        <v>3367737</v>
      </c>
      <c r="P45" s="115">
        <f t="shared" si="65"/>
        <v>742558</v>
      </c>
      <c r="Q45" s="88">
        <f t="shared" si="66"/>
        <v>0.28285994974057005</v>
      </c>
      <c r="R45" s="88"/>
      <c r="S45" s="88">
        <f t="shared" si="67"/>
        <v>2.2780160895695113E-2</v>
      </c>
      <c r="T45" s="88">
        <f t="shared" si="67"/>
        <v>3.242667266546765E-2</v>
      </c>
      <c r="U45" s="88">
        <f t="shared" si="68"/>
        <v>2.635562324723327E-2</v>
      </c>
      <c r="V45" s="88">
        <f t="shared" si="69"/>
        <v>3.1976675729015275E-2</v>
      </c>
      <c r="W45" s="88">
        <f t="shared" si="70"/>
        <v>4.0631698978434529E-2</v>
      </c>
      <c r="X45" s="88">
        <f t="shared" si="71"/>
        <v>2.2366448690506583E-2</v>
      </c>
      <c r="Y45" s="88">
        <f t="shared" si="72"/>
        <v>1.9512644867430415E-2</v>
      </c>
      <c r="Z45" s="88">
        <f t="shared" si="73"/>
        <v>4.040010424941988E-2</v>
      </c>
      <c r="AA45" s="88">
        <f t="shared" si="74"/>
        <v>1.7179086544628352E-2</v>
      </c>
      <c r="AB45" s="88">
        <f t="shared" si="75"/>
        <v>6.0410930817912378E-3</v>
      </c>
      <c r="AC45" s="88">
        <f t="shared" si="76"/>
        <v>8.6886994703904395E-4</v>
      </c>
      <c r="AD45" s="88">
        <f t="shared" si="76"/>
        <v>-7.6085358224423517E-3</v>
      </c>
      <c r="AE45" s="121">
        <f t="shared" si="77"/>
        <v>2.1077545256184913E-2</v>
      </c>
    </row>
    <row r="46" spans="2:34" ht="15.75" customHeight="1">
      <c r="B46" s="122" t="s">
        <v>90</v>
      </c>
      <c r="C46" s="90">
        <f>'2006'!$P$13</f>
        <v>687583</v>
      </c>
      <c r="D46" s="90">
        <f>'2007'!$P$13</f>
        <v>754876</v>
      </c>
      <c r="E46" s="90">
        <f>'2008'!$P$13</f>
        <v>811171</v>
      </c>
      <c r="F46" s="90">
        <f>'2009'!$P$13</f>
        <v>904326</v>
      </c>
      <c r="G46" s="90">
        <f>'2010'!$P$13</f>
        <v>1020168</v>
      </c>
      <c r="H46" s="90">
        <f>'2011'!$P$13</f>
        <v>1146756</v>
      </c>
      <c r="I46" s="90">
        <f>'2012'!$P$13</f>
        <v>1241303</v>
      </c>
      <c r="J46" s="90">
        <f>'2013'!$P$13</f>
        <v>1301398</v>
      </c>
      <c r="K46" s="90">
        <f>'2014'!$P$13</f>
        <v>1324394</v>
      </c>
      <c r="L46" s="90">
        <f>'2015'!$P$13</f>
        <v>1360566</v>
      </c>
      <c r="M46" s="90">
        <f>'2016'!$P$13</f>
        <v>1388360</v>
      </c>
      <c r="N46" s="90">
        <f>'2017'!$P$13</f>
        <v>1375398</v>
      </c>
      <c r="O46" s="90">
        <f>'2018'!$P$13</f>
        <v>1385249</v>
      </c>
      <c r="P46" s="115">
        <f t="shared" si="65"/>
        <v>697666</v>
      </c>
      <c r="Q46" s="88">
        <f t="shared" si="66"/>
        <v>1.0146644114237844</v>
      </c>
      <c r="R46" s="88"/>
      <c r="S46" s="88">
        <f t="shared" si="67"/>
        <v>9.786891182591774E-2</v>
      </c>
      <c r="T46" s="88">
        <f t="shared" si="67"/>
        <v>7.4575162013363783E-2</v>
      </c>
      <c r="U46" s="88">
        <f t="shared" si="68"/>
        <v>0.11484015084365688</v>
      </c>
      <c r="V46" s="88">
        <f t="shared" si="69"/>
        <v>0.128097610817338</v>
      </c>
      <c r="W46" s="88">
        <f t="shared" si="70"/>
        <v>0.12408544475027643</v>
      </c>
      <c r="X46" s="88">
        <f t="shared" si="71"/>
        <v>8.2447355845532963E-2</v>
      </c>
      <c r="Y46" s="88">
        <f t="shared" si="72"/>
        <v>4.8412837155795162E-2</v>
      </c>
      <c r="Z46" s="88">
        <f t="shared" si="73"/>
        <v>1.7670228477375868E-2</v>
      </c>
      <c r="AA46" s="88">
        <f t="shared" si="74"/>
        <v>2.7312114068774096E-2</v>
      </c>
      <c r="AB46" s="88">
        <f t="shared" si="75"/>
        <v>2.0428262943510276E-2</v>
      </c>
      <c r="AC46" s="88">
        <f t="shared" si="76"/>
        <v>-9.3361952231409712E-3</v>
      </c>
      <c r="AD46" s="88">
        <f t="shared" si="76"/>
        <v>7.1622904788286737E-3</v>
      </c>
      <c r="AE46" s="121">
        <f t="shared" si="77"/>
        <v>6.1130347833102401E-2</v>
      </c>
    </row>
    <row r="47" spans="2:34" ht="15.75" customHeight="1">
      <c r="B47" s="122" t="s">
        <v>91</v>
      </c>
      <c r="C47" s="90">
        <f>'2006'!$E$13</f>
        <v>4175722</v>
      </c>
      <c r="D47" s="90">
        <f>'2007'!$E$13</f>
        <v>4269296</v>
      </c>
      <c r="E47" s="90">
        <f>'2008'!$E$13</f>
        <v>4325811</v>
      </c>
      <c r="F47" s="90">
        <f>'2009'!$E$13</f>
        <v>4385398</v>
      </c>
      <c r="G47" s="90">
        <f>'2010'!$E$13</f>
        <v>4472320</v>
      </c>
      <c r="H47" s="90">
        <f>'2011'!$E$13</f>
        <v>4551698</v>
      </c>
      <c r="I47" s="90">
        <f>'2012'!$E$13</f>
        <v>4624172</v>
      </c>
      <c r="J47" s="90">
        <f>'2013'!$E$13</f>
        <v>4694472</v>
      </c>
      <c r="K47" s="90">
        <f>'2014'!$E$13</f>
        <v>4649112</v>
      </c>
      <c r="L47" s="90">
        <f>'2015'!$E$13</f>
        <v>4597216</v>
      </c>
      <c r="M47" s="90">
        <f>'2016'!$E$13</f>
        <v>4531712</v>
      </c>
      <c r="N47" s="90">
        <f>'2017'!$E$13</f>
        <v>4404567</v>
      </c>
      <c r="O47" s="90">
        <f>'2018'!$E$13</f>
        <v>4348698</v>
      </c>
      <c r="P47" s="115">
        <f t="shared" si="65"/>
        <v>172976</v>
      </c>
      <c r="Q47" s="88">
        <f t="shared" si="66"/>
        <v>4.1424213585099776E-2</v>
      </c>
      <c r="R47" s="88"/>
      <c r="S47" s="88">
        <f t="shared" si="67"/>
        <v>2.2409058840602895E-2</v>
      </c>
      <c r="T47" s="88">
        <f t="shared" si="67"/>
        <v>1.3237545487593271E-2</v>
      </c>
      <c r="U47" s="88">
        <f t="shared" si="68"/>
        <v>1.3774758074266305E-2</v>
      </c>
      <c r="V47" s="88">
        <f t="shared" si="69"/>
        <v>1.9820777954475285E-2</v>
      </c>
      <c r="W47" s="88">
        <f t="shared" si="70"/>
        <v>1.7748729965655408E-2</v>
      </c>
      <c r="X47" s="88">
        <f t="shared" si="71"/>
        <v>1.5922409615049152E-2</v>
      </c>
      <c r="Y47" s="88">
        <f t="shared" si="72"/>
        <v>1.5202721698068324E-2</v>
      </c>
      <c r="Z47" s="88">
        <f t="shared" si="73"/>
        <v>-9.6624284903605775E-3</v>
      </c>
      <c r="AA47" s="88">
        <f t="shared" si="74"/>
        <v>-1.1162561796747421E-2</v>
      </c>
      <c r="AB47" s="88">
        <f t="shared" si="75"/>
        <v>-1.4248623514753277E-2</v>
      </c>
      <c r="AC47" s="88">
        <f t="shared" si="76"/>
        <v>-2.8056725581855159E-2</v>
      </c>
      <c r="AD47" s="88">
        <f t="shared" si="76"/>
        <v>-1.2684334237621995E-2</v>
      </c>
      <c r="AE47" s="121">
        <f t="shared" si="77"/>
        <v>3.5251106678643516E-3</v>
      </c>
    </row>
    <row r="48" spans="2:34" ht="15.75" customHeight="1">
      <c r="B48" s="12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115"/>
      <c r="Q48" s="88"/>
      <c r="R48" s="88"/>
      <c r="S48" s="88" t="s">
        <v>132</v>
      </c>
      <c r="T48" s="88" t="s">
        <v>132</v>
      </c>
      <c r="U48" s="88" t="s">
        <v>132</v>
      </c>
      <c r="V48" s="88" t="s">
        <v>132</v>
      </c>
      <c r="W48" s="88" t="s">
        <v>132</v>
      </c>
      <c r="X48" s="88" t="s">
        <v>132</v>
      </c>
      <c r="Y48" s="88" t="s">
        <v>132</v>
      </c>
      <c r="Z48" s="88" t="s">
        <v>132</v>
      </c>
      <c r="AA48" s="88" t="s">
        <v>132</v>
      </c>
      <c r="AB48" s="88" t="s">
        <v>132</v>
      </c>
      <c r="AC48" s="88" t="s">
        <v>132</v>
      </c>
      <c r="AD48" s="88" t="s">
        <v>132</v>
      </c>
      <c r="AE48" s="121" t="s">
        <v>132</v>
      </c>
    </row>
    <row r="49" spans="2:31" s="83" customFormat="1" ht="30.75" customHeight="1">
      <c r="B49" s="123" t="s">
        <v>92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15"/>
      <c r="Q49" s="98"/>
      <c r="R49" s="101"/>
      <c r="S49" s="88" t="s">
        <v>132</v>
      </c>
      <c r="T49" s="88" t="s">
        <v>132</v>
      </c>
      <c r="U49" s="88" t="s">
        <v>132</v>
      </c>
      <c r="V49" s="88" t="s">
        <v>132</v>
      </c>
      <c r="W49" s="88" t="s">
        <v>132</v>
      </c>
      <c r="X49" s="88" t="s">
        <v>132</v>
      </c>
      <c r="Y49" s="88" t="s">
        <v>132</v>
      </c>
      <c r="Z49" s="88" t="s">
        <v>132</v>
      </c>
      <c r="AA49" s="88" t="s">
        <v>132</v>
      </c>
      <c r="AB49" s="88" t="s">
        <v>132</v>
      </c>
      <c r="AC49" s="88" t="s">
        <v>132</v>
      </c>
      <c r="AD49" s="88" t="s">
        <v>132</v>
      </c>
      <c r="AE49" s="121" t="s">
        <v>132</v>
      </c>
    </row>
    <row r="50" spans="2:31">
      <c r="B50" s="122" t="s">
        <v>84</v>
      </c>
      <c r="C50" s="88">
        <f>'2006'!$J$14</f>
        <v>0.61701686379826792</v>
      </c>
      <c r="D50" s="88">
        <f>'2007'!$J$14</f>
        <v>0.61183910603732639</v>
      </c>
      <c r="E50" s="88">
        <f>'2008'!$J$14</f>
        <v>0.60594452171237367</v>
      </c>
      <c r="F50" s="88">
        <f>'2009'!$J$14</f>
        <v>0.59952103992505312</v>
      </c>
      <c r="G50" s="88">
        <f>'2010'!$J$14</f>
        <v>0.59472657450454458</v>
      </c>
      <c r="H50" s="88">
        <f>'2011'!$J$14</f>
        <v>0.58906526521790625</v>
      </c>
      <c r="I50" s="88">
        <f>'2012'!$J$14</f>
        <v>0.58646842130792443</v>
      </c>
      <c r="J50" s="88">
        <f>'2013'!$J$14</f>
        <v>0.58489388258893116</v>
      </c>
      <c r="K50" s="88">
        <f>'2014'!$J$14</f>
        <v>0.58443540347191747</v>
      </c>
      <c r="L50" s="88">
        <f>'2015'!$J$14</f>
        <v>0.58827697125137834</v>
      </c>
      <c r="M50" s="88">
        <f>'2016'!$J$14</f>
        <v>0.59347357375050003</v>
      </c>
      <c r="N50" s="88">
        <f>'2017'!$J$14</f>
        <v>0.60122683483586137</v>
      </c>
      <c r="O50" s="88">
        <f>'2018'!$J$14</f>
        <v>0.60966836166743132</v>
      </c>
      <c r="P50" s="116">
        <f t="shared" ref="P50:P57" si="78">O50-C50</f>
        <v>-7.3485021308365983E-3</v>
      </c>
      <c r="Q50" s="88">
        <f t="shared" ref="Q50:Q57" si="79">(O50-C50)/C50</f>
        <v>-1.1909726560146616E-2</v>
      </c>
      <c r="R50" s="88"/>
      <c r="S50" s="88">
        <f t="shared" ref="S50:T57" si="80">(D50-C50)/C50</f>
        <v>-8.3915984549725233E-3</v>
      </c>
      <c r="T50" s="88">
        <f t="shared" si="80"/>
        <v>-9.6342065533043947E-3</v>
      </c>
      <c r="U50" s="88">
        <f t="shared" ref="U50:U57" si="81">(F50-E50)/E50</f>
        <v>-1.060077541285143E-2</v>
      </c>
      <c r="V50" s="88">
        <f t="shared" ref="V50:V57" si="82">(G50-F50)/F50</f>
        <v>-7.9971595677574628E-3</v>
      </c>
      <c r="W50" s="88">
        <f t="shared" ref="W50:W57" si="83">(H50-G50)/G50</f>
        <v>-9.5191799548467407E-3</v>
      </c>
      <c r="X50" s="88">
        <f t="shared" ref="X50:X57" si="84">(I50-H50)/H50</f>
        <v>-4.4084145905652853E-3</v>
      </c>
      <c r="Y50" s="88">
        <f t="shared" ref="Y50:Y57" si="85">(J50-I50)/I50</f>
        <v>-2.6847800525760255E-3</v>
      </c>
      <c r="Z50" s="88">
        <f t="shared" ref="Z50:Z57" si="86">(K50-J50)/J50</f>
        <v>-7.8386717772514563E-4</v>
      </c>
      <c r="AA50" s="88">
        <f t="shared" ref="AA50:AA57" si="87">(L50-K50)/K50</f>
        <v>6.5731263996662804E-3</v>
      </c>
      <c r="AB50" s="88">
        <f t="shared" ref="AB50:AB57" si="88">(M50-L50)/L50</f>
        <v>8.8335983781032759E-3</v>
      </c>
      <c r="AC50" s="88">
        <f t="shared" ref="AC50:AD57" si="89">(N50-M50)/M50</f>
        <v>1.3064206105023405E-2</v>
      </c>
      <c r="AD50" s="88">
        <f t="shared" si="89"/>
        <v>1.4040502423473072E-2</v>
      </c>
      <c r="AE50" s="121">
        <f t="shared" ref="AE50:AE57" si="90">(SUM(S50:AD50))/12</f>
        <v>-9.5904570486108102E-4</v>
      </c>
    </row>
    <row r="51" spans="2:31">
      <c r="B51" s="122" t="s">
        <v>85</v>
      </c>
      <c r="C51" s="88">
        <f>'2006'!$M$14</f>
        <v>0.61506329834094065</v>
      </c>
      <c r="D51" s="88">
        <f>'2007'!$M$14</f>
        <v>0.60978900262816593</v>
      </c>
      <c r="E51" s="88">
        <f>'2008'!$M$14</f>
        <v>0.60462303814197593</v>
      </c>
      <c r="F51" s="88">
        <f>'2009'!$M$14</f>
        <v>0.6001335462502625</v>
      </c>
      <c r="G51" s="88">
        <f>'2010'!$M$14</f>
        <v>0.59665541060802363</v>
      </c>
      <c r="H51" s="88">
        <f>'2011'!$M$14</f>
        <v>0.59168367773081876</v>
      </c>
      <c r="I51" s="88">
        <f>'2012'!$M$14</f>
        <v>0.58993571491395613</v>
      </c>
      <c r="J51" s="88">
        <f>'2013'!$M$14</f>
        <v>0.58897226740195552</v>
      </c>
      <c r="K51" s="88">
        <f>'2014'!$M$14</f>
        <v>0.5866625732094285</v>
      </c>
      <c r="L51" s="88">
        <f>'2015'!$M$14</f>
        <v>0.59069369943561234</v>
      </c>
      <c r="M51" s="88">
        <f>'2016'!$M$14</f>
        <v>0.59593758062661295</v>
      </c>
      <c r="N51" s="88">
        <f>'2017'!$M$14</f>
        <v>0.60273683791560628</v>
      </c>
      <c r="O51" s="88">
        <f>'2018'!$M$14</f>
        <v>0.6111717195391656</v>
      </c>
      <c r="P51" s="116">
        <f t="shared" si="78"/>
        <v>-3.8915788017750419E-3</v>
      </c>
      <c r="Q51" s="88">
        <f t="shared" si="79"/>
        <v>-6.3271191961414511E-3</v>
      </c>
      <c r="R51" s="88"/>
      <c r="S51" s="88">
        <f t="shared" si="80"/>
        <v>-8.575207994041413E-3</v>
      </c>
      <c r="T51" s="88">
        <f t="shared" si="80"/>
        <v>-8.4717245865781471E-3</v>
      </c>
      <c r="U51" s="88">
        <f t="shared" si="81"/>
        <v>-7.4252742758691027E-3</v>
      </c>
      <c r="V51" s="88">
        <f t="shared" si="82"/>
        <v>-5.7956027687018257E-3</v>
      </c>
      <c r="W51" s="88">
        <f t="shared" si="83"/>
        <v>-8.3326703970360554E-3</v>
      </c>
      <c r="X51" s="88">
        <f t="shared" si="84"/>
        <v>-2.9542184154315054E-3</v>
      </c>
      <c r="Y51" s="88">
        <f t="shared" si="85"/>
        <v>-1.6331398280253916E-3</v>
      </c>
      <c r="Z51" s="88">
        <f t="shared" si="86"/>
        <v>-3.9215669741385767E-3</v>
      </c>
      <c r="AA51" s="88">
        <f t="shared" si="87"/>
        <v>6.8712858298270929E-3</v>
      </c>
      <c r="AB51" s="88">
        <f t="shared" si="88"/>
        <v>8.8774964012837097E-3</v>
      </c>
      <c r="AC51" s="88">
        <f t="shared" si="89"/>
        <v>1.1409344720036097E-2</v>
      </c>
      <c r="AD51" s="88">
        <f t="shared" si="89"/>
        <v>1.3994302476564991E-2</v>
      </c>
      <c r="AE51" s="121">
        <f t="shared" si="90"/>
        <v>-4.964146510091764E-4</v>
      </c>
    </row>
    <row r="52" spans="2:31">
      <c r="B52" s="122" t="s">
        <v>86</v>
      </c>
      <c r="C52" s="88">
        <f>'2006'!$Q$14</f>
        <v>0.62429663159068083</v>
      </c>
      <c r="D52" s="88">
        <f>'2007'!$Q$14</f>
        <v>0.6189596444789035</v>
      </c>
      <c r="E52" s="88">
        <f>'2008'!$Q$14</f>
        <v>0.61039455685599453</v>
      </c>
      <c r="F52" s="88">
        <f>'2009'!$Q$14</f>
        <v>0.59758173288080563</v>
      </c>
      <c r="G52" s="88">
        <f>'2010'!$Q$14</f>
        <v>0.58907092555392782</v>
      </c>
      <c r="H52" s="88">
        <f>'2011'!$Q$14</f>
        <v>0.58192206564964977</v>
      </c>
      <c r="I52" s="88">
        <f>'2012'!$Q$14</f>
        <v>0.57747795831089621</v>
      </c>
      <c r="J52" s="88">
        <f>'2013'!$Q$14</f>
        <v>0.57456375064441567</v>
      </c>
      <c r="K52" s="88">
        <f>'2014'!$Q$14</f>
        <v>0.57875696482267569</v>
      </c>
      <c r="L52" s="88">
        <f>'2015'!$Q$14</f>
        <v>0.58216577801226821</v>
      </c>
      <c r="M52" s="88">
        <f>'2016'!$Q$14</f>
        <v>0.58732782909577186</v>
      </c>
      <c r="N52" s="88">
        <f>'2017'!$Q$14</f>
        <v>0.59745159622059352</v>
      </c>
      <c r="O52" s="88">
        <f>'2018'!$Q$14</f>
        <v>0.60596453920076099</v>
      </c>
      <c r="P52" s="116">
        <f t="shared" si="78"/>
        <v>-1.8332092389919841E-2</v>
      </c>
      <c r="Q52" s="88">
        <f t="shared" si="79"/>
        <v>-2.9364394203458159E-2</v>
      </c>
      <c r="R52" s="88"/>
      <c r="S52" s="88">
        <f t="shared" si="80"/>
        <v>-8.548800108337782E-3</v>
      </c>
      <c r="T52" s="88">
        <f t="shared" si="80"/>
        <v>-1.3837877314473132E-2</v>
      </c>
      <c r="U52" s="88">
        <f t="shared" si="81"/>
        <v>-2.0991052150243418E-2</v>
      </c>
      <c r="V52" s="88">
        <f t="shared" si="82"/>
        <v>-1.4242080804326372E-2</v>
      </c>
      <c r="W52" s="88">
        <f t="shared" si="83"/>
        <v>-1.2135822010831174E-2</v>
      </c>
      <c r="X52" s="88">
        <f t="shared" si="84"/>
        <v>-7.6369459092296412E-3</v>
      </c>
      <c r="Y52" s="88">
        <f t="shared" si="85"/>
        <v>-5.0464396511418373E-3</v>
      </c>
      <c r="Z52" s="88">
        <f t="shared" si="86"/>
        <v>7.2980834129494233E-3</v>
      </c>
      <c r="AA52" s="88">
        <f t="shared" si="87"/>
        <v>5.8898871145972977E-3</v>
      </c>
      <c r="AB52" s="88">
        <f t="shared" si="88"/>
        <v>8.8669778926697192E-3</v>
      </c>
      <c r="AC52" s="88">
        <f t="shared" si="89"/>
        <v>1.7236995461985576E-2</v>
      </c>
      <c r="AD52" s="88">
        <f t="shared" si="89"/>
        <v>1.4248757613201333E-2</v>
      </c>
      <c r="AE52" s="121">
        <f t="shared" si="90"/>
        <v>-2.4081930377650006E-3</v>
      </c>
    </row>
    <row r="53" spans="2:31">
      <c r="B53" s="122" t="s">
        <v>87</v>
      </c>
      <c r="C53" s="88">
        <f>'2006'!$G$14</f>
        <v>0.88725021194645171</v>
      </c>
      <c r="D53" s="88">
        <f>'2007'!$G$14</f>
        <v>0.88727554265643682</v>
      </c>
      <c r="E53" s="88">
        <f>'2008'!$G$14</f>
        <v>0.88843919616387368</v>
      </c>
      <c r="F53" s="88">
        <f>'2009'!$G$14</f>
        <v>0.88912968864273279</v>
      </c>
      <c r="G53" s="88">
        <f>'2010'!$G$14</f>
        <v>0.88899883692904291</v>
      </c>
      <c r="H53" s="88">
        <f>'2011'!$G$14</f>
        <v>0.89016525820164272</v>
      </c>
      <c r="I53" s="88">
        <f>'2012'!$G$14</f>
        <v>0.89242304904917047</v>
      </c>
      <c r="J53" s="88">
        <f>'2013'!$G$14</f>
        <v>0.89426671496785026</v>
      </c>
      <c r="K53" s="88">
        <f>'2014'!$G$14</f>
        <v>0.89806304722095298</v>
      </c>
      <c r="L53" s="88">
        <f>'2015'!$G$14</f>
        <v>0.90177706154107606</v>
      </c>
      <c r="M53" s="88">
        <f>'2016'!$G$14</f>
        <v>0.905712786724582</v>
      </c>
      <c r="N53" s="88">
        <f>'2017'!$G$14</f>
        <v>0.91055997780613473</v>
      </c>
      <c r="O53" s="88">
        <f>'2018'!$G$14</f>
        <v>0.91425608786591084</v>
      </c>
      <c r="P53" s="116">
        <f t="shared" si="78"/>
        <v>2.7005875919459132E-2</v>
      </c>
      <c r="Q53" s="88">
        <f t="shared" si="79"/>
        <v>3.0437722703062053E-2</v>
      </c>
      <c r="R53" s="88"/>
      <c r="S53" s="88">
        <f t="shared" si="80"/>
        <v>2.8549680399112845E-5</v>
      </c>
      <c r="T53" s="88">
        <f t="shared" si="80"/>
        <v>1.3114905702832349E-3</v>
      </c>
      <c r="U53" s="88">
        <f t="shared" si="81"/>
        <v>7.7719722614730724E-4</v>
      </c>
      <c r="V53" s="88">
        <f t="shared" si="82"/>
        <v>-1.4716831004666945E-4</v>
      </c>
      <c r="W53" s="88">
        <f t="shared" si="83"/>
        <v>1.312061640743074E-3</v>
      </c>
      <c r="X53" s="88">
        <f t="shared" si="84"/>
        <v>2.5363726866728725E-3</v>
      </c>
      <c r="Y53" s="88">
        <f t="shared" si="85"/>
        <v>2.0659102436273039E-3</v>
      </c>
      <c r="Z53" s="88">
        <f t="shared" si="86"/>
        <v>4.24519015363241E-3</v>
      </c>
      <c r="AA53" s="88">
        <f t="shared" si="87"/>
        <v>4.1355830546820314E-3</v>
      </c>
      <c r="AB53" s="88">
        <f t="shared" si="88"/>
        <v>4.3644103973769803E-3</v>
      </c>
      <c r="AC53" s="88">
        <f t="shared" si="89"/>
        <v>5.3517971178060871E-3</v>
      </c>
      <c r="AD53" s="88">
        <f t="shared" si="89"/>
        <v>4.0591615597704578E-3</v>
      </c>
      <c r="AE53" s="121">
        <f t="shared" si="90"/>
        <v>2.5033796684245167E-3</v>
      </c>
    </row>
    <row r="54" spans="2:31" ht="15.75" customHeight="1">
      <c r="B54" s="122" t="s">
        <v>88</v>
      </c>
      <c r="C54" s="90">
        <f>'2006'!$H$14</f>
        <v>5337128</v>
      </c>
      <c r="D54" s="90">
        <f>'2007'!$H$14</f>
        <v>5422079</v>
      </c>
      <c r="E54" s="90">
        <f>'2008'!$H$14</f>
        <v>5509962</v>
      </c>
      <c r="F54" s="90">
        <f>'2009'!$H$14</f>
        <v>5612936</v>
      </c>
      <c r="G54" s="90">
        <f>'2010'!$H$14</f>
        <v>5805678</v>
      </c>
      <c r="H54" s="90">
        <f>'2011'!$H$14</f>
        <v>6023663</v>
      </c>
      <c r="I54" s="90">
        <f>'2012'!$H$14</f>
        <v>6190451</v>
      </c>
      <c r="J54" s="90">
        <f>'2013'!$H$14</f>
        <v>6320971</v>
      </c>
      <c r="K54" s="90">
        <f>'2014'!$H$14</f>
        <v>6522333</v>
      </c>
      <c r="L54" s="90">
        <f>'2015'!$H$14</f>
        <v>6759473</v>
      </c>
      <c r="M54" s="90">
        <f>'2016'!$H$14</f>
        <v>6976651</v>
      </c>
      <c r="N54" s="90">
        <f>'2017'!$H$14</f>
        <v>7190112</v>
      </c>
      <c r="O54" s="90">
        <f>'2018'!$H$14</f>
        <v>7423803</v>
      </c>
      <c r="P54" s="115">
        <f t="shared" si="78"/>
        <v>2086675</v>
      </c>
      <c r="Q54" s="88">
        <f t="shared" si="79"/>
        <v>0.3909733849366176</v>
      </c>
      <c r="R54" s="88"/>
      <c r="S54" s="88">
        <f t="shared" si="80"/>
        <v>1.5916987563348677E-2</v>
      </c>
      <c r="T54" s="88">
        <f t="shared" si="80"/>
        <v>1.6208358454386222E-2</v>
      </c>
      <c r="U54" s="88">
        <f t="shared" si="81"/>
        <v>1.8688695130746818E-2</v>
      </c>
      <c r="V54" s="88">
        <f t="shared" si="82"/>
        <v>3.4338891446472931E-2</v>
      </c>
      <c r="W54" s="88">
        <f t="shared" si="83"/>
        <v>3.7546863604905403E-2</v>
      </c>
      <c r="X54" s="88">
        <f t="shared" si="84"/>
        <v>2.7688799987648713E-2</v>
      </c>
      <c r="Y54" s="88">
        <f t="shared" si="85"/>
        <v>2.1084085796010663E-2</v>
      </c>
      <c r="Z54" s="88">
        <f t="shared" si="86"/>
        <v>3.1856181589822195E-2</v>
      </c>
      <c r="AA54" s="88">
        <f t="shared" si="87"/>
        <v>3.6358155892991052E-2</v>
      </c>
      <c r="AB54" s="88">
        <f t="shared" si="88"/>
        <v>3.2129427841490012E-2</v>
      </c>
      <c r="AC54" s="88">
        <f t="shared" si="89"/>
        <v>3.0596485333722442E-2</v>
      </c>
      <c r="AD54" s="88">
        <f t="shared" si="89"/>
        <v>3.2501719027464383E-2</v>
      </c>
      <c r="AE54" s="121">
        <f t="shared" si="90"/>
        <v>2.7909554305750799E-2</v>
      </c>
    </row>
    <row r="55" spans="2:31" ht="15.75" customHeight="1">
      <c r="B55" s="122" t="s">
        <v>89</v>
      </c>
      <c r="C55" s="90">
        <f>'2006'!$L$14</f>
        <v>4194589</v>
      </c>
      <c r="D55" s="90">
        <f>'2007'!$L$14</f>
        <v>4195863</v>
      </c>
      <c r="E55" s="90">
        <f>'2008'!$L$14</f>
        <v>4239101</v>
      </c>
      <c r="F55" s="90">
        <f>'2009'!$L$14</f>
        <v>4270033</v>
      </c>
      <c r="G55" s="90">
        <f>'2010'!$L$14</f>
        <v>4343257</v>
      </c>
      <c r="H55" s="90">
        <f>'2011'!$L$14</f>
        <v>4427495</v>
      </c>
      <c r="I55" s="90">
        <f>'2012'!$L$14</f>
        <v>4493912</v>
      </c>
      <c r="J55" s="90">
        <f>'2013'!$L$14</f>
        <v>4563396</v>
      </c>
      <c r="K55" s="90">
        <f>'2014'!$L$14</f>
        <v>4702713</v>
      </c>
      <c r="L55" s="90">
        <f>'2015'!$L$14</f>
        <v>4863805</v>
      </c>
      <c r="M55" s="90">
        <f>'2016'!$L$14</f>
        <v>5000694</v>
      </c>
      <c r="N55" s="90">
        <f>'2017'!$L$14</f>
        <v>5148783</v>
      </c>
      <c r="O55" s="90">
        <f>'2018'!$L$14</f>
        <v>5293508</v>
      </c>
      <c r="P55" s="115">
        <f t="shared" si="78"/>
        <v>1098919</v>
      </c>
      <c r="Q55" s="88">
        <f t="shared" si="79"/>
        <v>0.26198490483811404</v>
      </c>
      <c r="R55" s="88"/>
      <c r="S55" s="88">
        <f t="shared" si="80"/>
        <v>3.037246319007655E-4</v>
      </c>
      <c r="T55" s="88">
        <f t="shared" si="80"/>
        <v>1.0304912243321576E-2</v>
      </c>
      <c r="U55" s="88">
        <f t="shared" si="81"/>
        <v>7.2968301533745013E-3</v>
      </c>
      <c r="V55" s="88">
        <f t="shared" si="82"/>
        <v>1.7148345223561505E-2</v>
      </c>
      <c r="W55" s="88">
        <f t="shared" si="83"/>
        <v>1.9395122139905605E-2</v>
      </c>
      <c r="X55" s="88">
        <f t="shared" si="84"/>
        <v>1.5001033315678505E-2</v>
      </c>
      <c r="Y55" s="88">
        <f t="shared" si="85"/>
        <v>1.5461806995775618E-2</v>
      </c>
      <c r="Z55" s="88">
        <f t="shared" si="86"/>
        <v>3.0529237436330313E-2</v>
      </c>
      <c r="AA55" s="88">
        <f t="shared" si="87"/>
        <v>3.4255120395397298E-2</v>
      </c>
      <c r="AB55" s="88">
        <f t="shared" si="88"/>
        <v>2.8144426020368825E-2</v>
      </c>
      <c r="AC55" s="88">
        <f t="shared" si="89"/>
        <v>2.961368961988076E-2</v>
      </c>
      <c r="AD55" s="88">
        <f t="shared" si="89"/>
        <v>2.8108584106185868E-2</v>
      </c>
      <c r="AE55" s="121">
        <f t="shared" si="90"/>
        <v>1.9630236023473427E-2</v>
      </c>
    </row>
    <row r="56" spans="2:31" ht="15.75" customHeight="1">
      <c r="B56" s="122" t="s">
        <v>90</v>
      </c>
      <c r="C56" s="90">
        <f>'2006'!$P$14</f>
        <v>1142539</v>
      </c>
      <c r="D56" s="90">
        <f>'2007'!$P$14</f>
        <v>1226216</v>
      </c>
      <c r="E56" s="90">
        <f>'2008'!$P$14</f>
        <v>1270861</v>
      </c>
      <c r="F56" s="90">
        <f>'2009'!$P$14</f>
        <v>1342903</v>
      </c>
      <c r="G56" s="90">
        <f>'2010'!$P$14</f>
        <v>1462421</v>
      </c>
      <c r="H56" s="90">
        <f>'2011'!$P$14</f>
        <v>1596168</v>
      </c>
      <c r="I56" s="90">
        <f>'2012'!$P$14</f>
        <v>1696539</v>
      </c>
      <c r="J56" s="90">
        <f>'2013'!$P$14</f>
        <v>1757575</v>
      </c>
      <c r="K56" s="90">
        <f>'2014'!$P$14</f>
        <v>1819620</v>
      </c>
      <c r="L56" s="90">
        <f>'2015'!$P$14</f>
        <v>1895668</v>
      </c>
      <c r="M56" s="90">
        <f>'2016'!$P$14</f>
        <v>1975957</v>
      </c>
      <c r="N56" s="90">
        <f>'2017'!$P$14</f>
        <v>2041329</v>
      </c>
      <c r="O56" s="90">
        <f>'2018'!$P$14</f>
        <v>2130295</v>
      </c>
      <c r="P56" s="115">
        <f t="shared" si="78"/>
        <v>987756</v>
      </c>
      <c r="Q56" s="88">
        <f t="shared" si="79"/>
        <v>0.86452716274893027</v>
      </c>
      <c r="R56" s="88"/>
      <c r="S56" s="88">
        <f t="shared" si="80"/>
        <v>7.3237762562153239E-2</v>
      </c>
      <c r="T56" s="88">
        <f t="shared" si="80"/>
        <v>3.640875669539461E-2</v>
      </c>
      <c r="U56" s="88">
        <f t="shared" si="81"/>
        <v>5.6687552769342987E-2</v>
      </c>
      <c r="V56" s="88">
        <f t="shared" si="82"/>
        <v>8.899972671146017E-2</v>
      </c>
      <c r="W56" s="88">
        <f t="shared" si="83"/>
        <v>9.1455880351827556E-2</v>
      </c>
      <c r="X56" s="88">
        <f t="shared" si="84"/>
        <v>6.2882478536093939E-2</v>
      </c>
      <c r="Y56" s="88">
        <f t="shared" si="85"/>
        <v>3.5976773890844832E-2</v>
      </c>
      <c r="Z56" s="88">
        <f t="shared" si="86"/>
        <v>3.5301480733396867E-2</v>
      </c>
      <c r="AA56" s="88">
        <f t="shared" si="87"/>
        <v>4.1793341466899683E-2</v>
      </c>
      <c r="AB56" s="88">
        <f t="shared" si="88"/>
        <v>4.2353935393750382E-2</v>
      </c>
      <c r="AC56" s="88">
        <f t="shared" si="89"/>
        <v>3.308371589057859E-2</v>
      </c>
      <c r="AD56" s="88">
        <f t="shared" si="89"/>
        <v>4.3582391667389232E-2</v>
      </c>
      <c r="AE56" s="121">
        <f t="shared" si="90"/>
        <v>5.3480316389094347E-2</v>
      </c>
    </row>
    <row r="57" spans="2:31" ht="15.75" customHeight="1">
      <c r="B57" s="122" t="s">
        <v>91</v>
      </c>
      <c r="C57" s="90">
        <f>'2006'!$E$14</f>
        <v>32859576</v>
      </c>
      <c r="D57" s="90">
        <f>'2007'!$E$14</f>
        <v>33604437</v>
      </c>
      <c r="E57" s="90">
        <f>'2008'!$E$14</f>
        <v>34449555</v>
      </c>
      <c r="F57" s="90">
        <f>'2009'!$E$14</f>
        <v>35168906</v>
      </c>
      <c r="G57" s="90">
        <f>'2010'!$E$14</f>
        <v>35818429</v>
      </c>
      <c r="H57" s="90">
        <f>'2011'!$E$14</f>
        <v>36889634</v>
      </c>
      <c r="I57" s="90">
        <f>'2012'!$E$14</f>
        <v>38360612</v>
      </c>
      <c r="J57" s="90">
        <f>'2013'!$E$14</f>
        <v>39704716</v>
      </c>
      <c r="K57" s="90">
        <f>'2014'!$E$14</f>
        <v>40958608</v>
      </c>
      <c r="L57" s="90">
        <f>'2015'!$E$14</f>
        <v>42206678</v>
      </c>
      <c r="M57" s="90">
        <f>'2016'!$E$14</f>
        <v>43531136</v>
      </c>
      <c r="N57" s="90">
        <f>'2017'!$E$14</f>
        <v>44841474</v>
      </c>
      <c r="O57" s="90">
        <f>'2018'!$E$14</f>
        <v>46368582</v>
      </c>
      <c r="P57" s="115">
        <f t="shared" si="78"/>
        <v>13509006</v>
      </c>
      <c r="Q57" s="88">
        <f t="shared" si="79"/>
        <v>0.41111321704211884</v>
      </c>
      <c r="R57" s="88"/>
      <c r="S57" s="88">
        <f t="shared" si="80"/>
        <v>2.2668003993721649E-2</v>
      </c>
      <c r="T57" s="88">
        <f t="shared" si="80"/>
        <v>2.5149000413248999E-2</v>
      </c>
      <c r="U57" s="88">
        <f t="shared" si="81"/>
        <v>2.0881285694401567E-2</v>
      </c>
      <c r="V57" s="88">
        <f t="shared" si="82"/>
        <v>1.8468672298194318E-2</v>
      </c>
      <c r="W57" s="88">
        <f t="shared" si="83"/>
        <v>2.990653219324611E-2</v>
      </c>
      <c r="X57" s="88">
        <f t="shared" si="84"/>
        <v>3.9875104209491481E-2</v>
      </c>
      <c r="Y57" s="88">
        <f t="shared" si="85"/>
        <v>3.5038648497057345E-2</v>
      </c>
      <c r="Z57" s="88">
        <f t="shared" si="86"/>
        <v>3.158042989150206E-2</v>
      </c>
      <c r="AA57" s="88">
        <f t="shared" si="87"/>
        <v>3.0471494539072226E-2</v>
      </c>
      <c r="AB57" s="88">
        <f t="shared" si="88"/>
        <v>3.1380294843389472E-2</v>
      </c>
      <c r="AC57" s="88">
        <f t="shared" si="89"/>
        <v>3.0101167127823174E-2</v>
      </c>
      <c r="AD57" s="88">
        <f t="shared" si="89"/>
        <v>3.4055704770097429E-2</v>
      </c>
      <c r="AE57" s="121">
        <f t="shared" si="90"/>
        <v>2.9131361539270494E-2</v>
      </c>
    </row>
    <row r="58" spans="2:31" ht="15.75" customHeight="1">
      <c r="B58" s="122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15"/>
      <c r="Q58" s="88"/>
      <c r="R58" s="88"/>
      <c r="S58" s="88" t="s">
        <v>132</v>
      </c>
      <c r="T58" s="88" t="s">
        <v>132</v>
      </c>
      <c r="U58" s="88" t="s">
        <v>132</v>
      </c>
      <c r="V58" s="88" t="s">
        <v>132</v>
      </c>
      <c r="W58" s="88" t="s">
        <v>132</v>
      </c>
      <c r="X58" s="88" t="s">
        <v>132</v>
      </c>
      <c r="Y58" s="88" t="s">
        <v>132</v>
      </c>
      <c r="Z58" s="88" t="s">
        <v>132</v>
      </c>
      <c r="AA58" s="88" t="s">
        <v>132</v>
      </c>
      <c r="AB58" s="88" t="s">
        <v>132</v>
      </c>
      <c r="AC58" s="88" t="s">
        <v>132</v>
      </c>
      <c r="AD58" s="88" t="s">
        <v>132</v>
      </c>
      <c r="AE58" s="121" t="s">
        <v>132</v>
      </c>
    </row>
    <row r="59" spans="2:31" ht="24.75" customHeight="1">
      <c r="B59" s="124" t="s">
        <v>115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53"/>
      <c r="O59" s="53"/>
      <c r="P59" s="115"/>
      <c r="Q59" s="88"/>
      <c r="R59" s="134"/>
      <c r="S59" s="88" t="s">
        <v>132</v>
      </c>
      <c r="T59" s="88" t="s">
        <v>132</v>
      </c>
      <c r="U59" s="88" t="s">
        <v>132</v>
      </c>
      <c r="V59" s="88" t="s">
        <v>132</v>
      </c>
      <c r="W59" s="88" t="s">
        <v>132</v>
      </c>
      <c r="X59" s="88" t="s">
        <v>132</v>
      </c>
      <c r="Y59" s="88" t="s">
        <v>132</v>
      </c>
      <c r="Z59" s="88" t="s">
        <v>132</v>
      </c>
      <c r="AA59" s="88" t="s">
        <v>132</v>
      </c>
      <c r="AB59" s="88" t="s">
        <v>132</v>
      </c>
      <c r="AC59" s="88" t="s">
        <v>132</v>
      </c>
      <c r="AD59" s="88" t="s">
        <v>132</v>
      </c>
      <c r="AE59" s="121" t="s">
        <v>132</v>
      </c>
    </row>
    <row r="60" spans="2:31" ht="15.75" customHeight="1">
      <c r="B60" s="124" t="s">
        <v>116</v>
      </c>
      <c r="C60" s="101">
        <f t="shared" ref="C60:N60" si="91">C44/(C44+C47)</f>
        <v>0.44238086106613833</v>
      </c>
      <c r="D60" s="101">
        <f t="shared" si="91"/>
        <v>0.44620427172738691</v>
      </c>
      <c r="E60" s="101">
        <f t="shared" si="91"/>
        <v>0.45305402888951712</v>
      </c>
      <c r="F60" s="101">
        <f t="shared" si="91"/>
        <v>0.46091085626999656</v>
      </c>
      <c r="G60" s="101">
        <f t="shared" si="91"/>
        <v>0.4693856727772327</v>
      </c>
      <c r="H60" s="101">
        <f t="shared" si="91"/>
        <v>0.48003377719979612</v>
      </c>
      <c r="I60" s="101">
        <f t="shared" si="91"/>
        <v>0.48558541350708567</v>
      </c>
      <c r="J60" s="101">
        <f t="shared" si="91"/>
        <v>0.48864968727329766</v>
      </c>
      <c r="K60" s="101">
        <f t="shared" si="91"/>
        <v>0.49938692797127804</v>
      </c>
      <c r="L60" s="101">
        <f t="shared" si="91"/>
        <v>0.50716126325882427</v>
      </c>
      <c r="M60" s="101">
        <f t="shared" si="91"/>
        <v>0.51327824177882542</v>
      </c>
      <c r="N60" s="101">
        <f t="shared" si="91"/>
        <v>0.51986085605942844</v>
      </c>
      <c r="O60" s="101">
        <f t="shared" ref="O60" si="92">O44/(O44+O47)</f>
        <v>0.52220951639279056</v>
      </c>
      <c r="P60" s="116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121"/>
    </row>
    <row r="61" spans="2:31" ht="15.75" customHeight="1">
      <c r="B61" s="124" t="s">
        <v>117</v>
      </c>
      <c r="C61" s="101">
        <f>100%-C60</f>
        <v>0.55761913893386161</v>
      </c>
      <c r="D61" s="101">
        <f t="shared" ref="D61:N61" si="93">100%-D60</f>
        <v>0.55379572827261314</v>
      </c>
      <c r="E61" s="101">
        <f t="shared" si="93"/>
        <v>0.54694597111048293</v>
      </c>
      <c r="F61" s="101">
        <f t="shared" si="93"/>
        <v>0.53908914373000338</v>
      </c>
      <c r="G61" s="101">
        <f t="shared" si="93"/>
        <v>0.53061432722276725</v>
      </c>
      <c r="H61" s="101">
        <f t="shared" si="93"/>
        <v>0.51996622280020388</v>
      </c>
      <c r="I61" s="101">
        <f t="shared" si="93"/>
        <v>0.51441458649291438</v>
      </c>
      <c r="J61" s="101">
        <f t="shared" si="93"/>
        <v>0.51135031272670228</v>
      </c>
      <c r="K61" s="101">
        <f t="shared" si="93"/>
        <v>0.50061307202872196</v>
      </c>
      <c r="L61" s="101">
        <f t="shared" si="93"/>
        <v>0.49283873674117573</v>
      </c>
      <c r="M61" s="101">
        <f t="shared" si="93"/>
        <v>0.48672175822117458</v>
      </c>
      <c r="N61" s="101">
        <f t="shared" si="93"/>
        <v>0.48013914394057156</v>
      </c>
      <c r="O61" s="101">
        <f t="shared" ref="O61" si="94">100%-O60</f>
        <v>0.47779048360720944</v>
      </c>
      <c r="P61" s="116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121"/>
    </row>
    <row r="62" spans="2:31" ht="15.75" customHeight="1">
      <c r="B62" s="124" t="s">
        <v>119</v>
      </c>
      <c r="C62" s="107">
        <f t="shared" ref="C62:N62" si="95">C40/C43</f>
        <v>3.3967526042695693</v>
      </c>
      <c r="D62" s="107">
        <f t="shared" si="95"/>
        <v>3.4434487697699137</v>
      </c>
      <c r="E62" s="107">
        <f t="shared" si="95"/>
        <v>3.5322036480344994</v>
      </c>
      <c r="F62" s="107">
        <f t="shared" si="95"/>
        <v>3.6121388600095843</v>
      </c>
      <c r="G62" s="107">
        <f t="shared" si="95"/>
        <v>3.6510736850242367</v>
      </c>
      <c r="H62" s="107">
        <f t="shared" si="95"/>
        <v>3.7413911850998676</v>
      </c>
      <c r="I62" s="107">
        <f t="shared" si="95"/>
        <v>3.8440537218896416</v>
      </c>
      <c r="J62" s="107">
        <f t="shared" si="95"/>
        <v>3.925973900128517</v>
      </c>
      <c r="K62" s="107">
        <f t="shared" si="95"/>
        <v>4.0766825493482974</v>
      </c>
      <c r="L62" s="107">
        <f t="shared" si="95"/>
        <v>4.1917197266583601</v>
      </c>
      <c r="M62" s="107">
        <f t="shared" si="95"/>
        <v>4.3115753677226021</v>
      </c>
      <c r="N62" s="107">
        <f t="shared" si="95"/>
        <v>4.4585539603263937</v>
      </c>
      <c r="O62" s="107">
        <f t="shared" ref="O62" si="96">O40/O43</f>
        <v>4.5522956512895627</v>
      </c>
      <c r="P62" s="115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121"/>
    </row>
    <row r="63" spans="2:31" ht="15.75" customHeight="1">
      <c r="B63" s="124" t="s">
        <v>120</v>
      </c>
      <c r="C63" s="106">
        <f t="shared" ref="C63:N63" si="97">C54/C44</f>
        <v>1.6110810254404029</v>
      </c>
      <c r="D63" s="106">
        <f t="shared" si="97"/>
        <v>1.5762512802131019</v>
      </c>
      <c r="E63" s="106">
        <f t="shared" si="97"/>
        <v>1.5377137360087318</v>
      </c>
      <c r="F63" s="106">
        <f t="shared" si="97"/>
        <v>1.4970100796627541</v>
      </c>
      <c r="G63" s="106">
        <f t="shared" si="97"/>
        <v>1.467469952606635</v>
      </c>
      <c r="H63" s="106">
        <f t="shared" si="97"/>
        <v>1.4334764510239555</v>
      </c>
      <c r="I63" s="106">
        <f t="shared" si="97"/>
        <v>1.4181950098292768</v>
      </c>
      <c r="J63" s="106">
        <f t="shared" si="97"/>
        <v>1.409022556055771</v>
      </c>
      <c r="K63" s="106">
        <f t="shared" si="97"/>
        <v>1.4063647585831416</v>
      </c>
      <c r="L63" s="106">
        <f t="shared" si="97"/>
        <v>1.4288172634874694</v>
      </c>
      <c r="M63" s="106">
        <f t="shared" si="97"/>
        <v>1.4598646863519364</v>
      </c>
      <c r="N63" s="106">
        <f t="shared" si="97"/>
        <v>1.5076913076344818</v>
      </c>
      <c r="O63" s="106">
        <f t="shared" ref="O63" si="98">O54/O44</f>
        <v>1.5619240199739701</v>
      </c>
      <c r="P63" s="115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121"/>
    </row>
    <row r="64" spans="2:31" ht="15.75" customHeight="1">
      <c r="B64" s="12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15"/>
      <c r="Q64" s="88"/>
      <c r="R64" s="88"/>
      <c r="S64" s="88" t="s">
        <v>132</v>
      </c>
      <c r="T64" s="88" t="s">
        <v>132</v>
      </c>
      <c r="U64" s="88" t="s">
        <v>132</v>
      </c>
      <c r="V64" s="88" t="s">
        <v>132</v>
      </c>
      <c r="W64" s="88" t="s">
        <v>132</v>
      </c>
      <c r="X64" s="88" t="s">
        <v>132</v>
      </c>
      <c r="Y64" s="88" t="s">
        <v>132</v>
      </c>
      <c r="Z64" s="88" t="s">
        <v>132</v>
      </c>
      <c r="AA64" s="88" t="s">
        <v>132</v>
      </c>
      <c r="AB64" s="88" t="s">
        <v>132</v>
      </c>
      <c r="AC64" s="88" t="s">
        <v>132</v>
      </c>
      <c r="AD64" s="88" t="s">
        <v>132</v>
      </c>
      <c r="AE64" s="121" t="s">
        <v>132</v>
      </c>
    </row>
    <row r="65" spans="2:31" s="83" customFormat="1" ht="26.25" customHeight="1">
      <c r="B65" s="124" t="s">
        <v>134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53"/>
      <c r="O65" s="135"/>
      <c r="P65" s="87"/>
      <c r="Q65" s="98"/>
      <c r="R65" s="101"/>
      <c r="S65" s="88" t="s">
        <v>132</v>
      </c>
      <c r="T65" s="88" t="s">
        <v>132</v>
      </c>
      <c r="U65" s="88" t="s">
        <v>132</v>
      </c>
      <c r="V65" s="88" t="s">
        <v>132</v>
      </c>
      <c r="W65" s="88" t="s">
        <v>132</v>
      </c>
      <c r="X65" s="88" t="s">
        <v>132</v>
      </c>
      <c r="Y65" s="88" t="s">
        <v>132</v>
      </c>
      <c r="Z65" s="88" t="s">
        <v>132</v>
      </c>
      <c r="AA65" s="88" t="s">
        <v>132</v>
      </c>
      <c r="AB65" s="88" t="s">
        <v>132</v>
      </c>
      <c r="AC65" s="88" t="s">
        <v>132</v>
      </c>
      <c r="AD65" s="88" t="s">
        <v>132</v>
      </c>
      <c r="AE65" s="121" t="s">
        <v>132</v>
      </c>
    </row>
    <row r="66" spans="2:31">
      <c r="B66" s="122" t="s">
        <v>84</v>
      </c>
      <c r="C66" s="88">
        <f>'2006'!$J$52+'2006'!$J$54</f>
        <v>0.37887418221503399</v>
      </c>
      <c r="D66" s="88">
        <f>'2007'!$J$52+'2007'!$J$54</f>
        <v>0.38408977451428217</v>
      </c>
      <c r="E66" s="88">
        <f>'2008'!$J$52+'2008'!$J$54</f>
        <v>0.39000628932961728</v>
      </c>
      <c r="F66" s="88">
        <f>'2009'!$J$52+'2009'!$J$54</f>
        <v>0.3963865120860996</v>
      </c>
      <c r="G66" s="88">
        <f>'2010'!$J$52+'2010'!$J$54</f>
        <v>0.40120209860183359</v>
      </c>
      <c r="H66" s="88">
        <f>'2011'!$J$52+'2011'!$J$54</f>
        <v>0.40685642266193578</v>
      </c>
      <c r="I66" s="88">
        <f>'2012'!$J$52+'2012'!$J$54</f>
        <v>0.40943730417739727</v>
      </c>
      <c r="J66" s="88">
        <f>'2013'!$J$52+'2013'!$J$54</f>
        <v>0.41067900282399278</v>
      </c>
      <c r="K66" s="88">
        <f>'2014'!$J$52+'2014'!$J$54</f>
        <v>0.41059490909455842</v>
      </c>
      <c r="L66" s="88">
        <f>'2015'!$J$52+'2015'!$J$54</f>
        <v>0.40687763320159887</v>
      </c>
      <c r="M66" s="88">
        <f>'2016'!$J$41+'2016'!$J$43</f>
        <v>0.40185827683128977</v>
      </c>
      <c r="N66" s="88">
        <f>'2017'!$J$52+'2017'!$J$54</f>
        <v>0.39424915003820954</v>
      </c>
      <c r="O66" s="88">
        <f>'2018'!$J$52+'2018'!$J$54</f>
        <v>0.38588489954125016</v>
      </c>
      <c r="P66" s="116">
        <f>O66-C66</f>
        <v>7.0107173262161648E-3</v>
      </c>
      <c r="Q66" s="88">
        <f>(O66-C66)/C66</f>
        <v>1.8504077752748958E-2</v>
      </c>
      <c r="R66" s="88"/>
      <c r="S66" s="88">
        <f t="shared" ref="S66:T69" si="99">(D66-C66)/C66</f>
        <v>1.3766027203954503E-2</v>
      </c>
      <c r="T66" s="88">
        <f t="shared" si="99"/>
        <v>1.5403989400178926E-2</v>
      </c>
      <c r="U66" s="88">
        <f t="shared" ref="U66:U69" si="100">(F66-E66)/E66</f>
        <v>1.6359281711711089E-2</v>
      </c>
      <c r="V66" s="88">
        <f t="shared" ref="V66:V69" si="101">(G66-F66)/F66</f>
        <v>1.2148714370704911E-2</v>
      </c>
      <c r="W66" s="88">
        <f t="shared" ref="W66:W69" si="102">(H66-G66)/G66</f>
        <v>1.4093455841350746E-2</v>
      </c>
      <c r="X66" s="88">
        <f t="shared" ref="X66:X69" si="103">(I66-H66)/H66</f>
        <v>6.3434700098269955E-3</v>
      </c>
      <c r="Y66" s="88">
        <f t="shared" ref="Y66:Y69" si="104">(J66-I66)/I66</f>
        <v>3.0326954430549904E-3</v>
      </c>
      <c r="Z66" s="88">
        <f t="shared" ref="Z66:Z69" si="105">(K66-J66)/J66</f>
        <v>-2.0476754072180827E-4</v>
      </c>
      <c r="AA66" s="88">
        <f t="shared" ref="AA66:AA69" si="106">(L66-K66)/K66</f>
        <v>-9.0533901191246508E-3</v>
      </c>
      <c r="AB66" s="88">
        <f t="shared" ref="AB66:AB69" si="107">(M66-L66)/L66</f>
        <v>-1.2336279905123494E-2</v>
      </c>
      <c r="AC66" s="88">
        <f t="shared" ref="AC66:AD69" si="108">(N66-M66)/M66</f>
        <v>-1.8934851493116658E-2</v>
      </c>
      <c r="AD66" s="88">
        <f t="shared" si="108"/>
        <v>-2.1215646238295607E-2</v>
      </c>
      <c r="AE66" s="121">
        <f>(SUM(S66:AD66))/12</f>
        <v>1.6168915570333271E-3</v>
      </c>
    </row>
    <row r="67" spans="2:31">
      <c r="B67" s="122" t="s">
        <v>87</v>
      </c>
      <c r="C67" s="88">
        <f>'2006'!$G$52+'2006'!$G$54</f>
        <v>0.11131118750549814</v>
      </c>
      <c r="D67" s="88">
        <f>'2007'!$G$52+'2007'!$G$54</f>
        <v>0.11129145891164201</v>
      </c>
      <c r="E67" s="88">
        <f>'2008'!$G$52+'2008'!$G$54</f>
        <v>0.11016202916047266</v>
      </c>
      <c r="F67" s="88">
        <f>'2009'!$G$52+'2009'!$G$54</f>
        <v>0.10947003390579189</v>
      </c>
      <c r="G67" s="88">
        <f>'2010'!$G$52+'2010'!$G$54</f>
        <v>0.10962720003045862</v>
      </c>
      <c r="H67" s="88">
        <f>'2011'!$G$52+'2011'!$G$54</f>
        <v>0.10841268326027745</v>
      </c>
      <c r="I67" s="88">
        <f>'2012'!$G$52+'2012'!$G$54</f>
        <v>0.10619399646163163</v>
      </c>
      <c r="J67" s="88">
        <f>'2013'!$G$52+'2013'!$G$54</f>
        <v>0.1042991822282876</v>
      </c>
      <c r="K67" s="88">
        <f>'2014'!$G$52+'2014'!$G$54</f>
        <v>0.10043122085471495</v>
      </c>
      <c r="L67" s="88">
        <f>'2015'!$G$52+'2015'!$G$54</f>
        <v>9.6757654395166356E-2</v>
      </c>
      <c r="M67" s="88">
        <f>'2016'!$G$41+'2016'!$G$43</f>
        <v>9.2915342844435686E-2</v>
      </c>
      <c r="N67" s="88">
        <f>'2017'!$G$52+'2017'!$G$54</f>
        <v>8.8183088666965129E-2</v>
      </c>
      <c r="O67" s="88">
        <f>'2018'!$G$52+'2018'!$G$54</f>
        <v>8.4422607048327505E-2</v>
      </c>
      <c r="P67" s="116">
        <f>O67-C67</f>
        <v>-2.688858045717063E-2</v>
      </c>
      <c r="Q67" s="88">
        <f>(O67-C67)/C67</f>
        <v>-0.2415622459857639</v>
      </c>
      <c r="R67" s="88"/>
      <c r="S67" s="88">
        <f t="shared" si="99"/>
        <v>-1.7723819409574707E-4</v>
      </c>
      <c r="T67" s="88">
        <f t="shared" si="99"/>
        <v>-1.0148395593106943E-2</v>
      </c>
      <c r="U67" s="88">
        <f t="shared" si="100"/>
        <v>-6.2816131833658964E-3</v>
      </c>
      <c r="V67" s="88">
        <f t="shared" si="101"/>
        <v>1.4356999724872309E-3</v>
      </c>
      <c r="W67" s="88">
        <f t="shared" si="102"/>
        <v>-1.1078607953534603E-2</v>
      </c>
      <c r="X67" s="88">
        <f t="shared" si="103"/>
        <v>-2.0465195878596461E-2</v>
      </c>
      <c r="Y67" s="88">
        <f t="shared" si="104"/>
        <v>-1.784295060435585E-2</v>
      </c>
      <c r="Z67" s="88">
        <f t="shared" si="105"/>
        <v>-3.708525120653914E-2</v>
      </c>
      <c r="AA67" s="88">
        <f t="shared" si="106"/>
        <v>-3.6577932920509086E-2</v>
      </c>
      <c r="AB67" s="88">
        <f t="shared" si="107"/>
        <v>-3.9710672760196818E-2</v>
      </c>
      <c r="AC67" s="88">
        <f t="shared" si="108"/>
        <v>-5.0930815434793955E-2</v>
      </c>
      <c r="AD67" s="88">
        <f t="shared" si="108"/>
        <v>-4.2644022515922184E-2</v>
      </c>
      <c r="AE67" s="121">
        <f>(SUM(S67:AD67))/12</f>
        <v>-2.2625583022710793E-2</v>
      </c>
    </row>
    <row r="68" spans="2:31" ht="33" customHeight="1">
      <c r="B68" s="122" t="s">
        <v>93</v>
      </c>
      <c r="C68" s="90">
        <f>'2006'!$H$52+'2006'!$H$54</f>
        <v>3277220</v>
      </c>
      <c r="D68" s="90">
        <f>'2007'!$H$52+'2007'!$H$54</f>
        <v>3403779</v>
      </c>
      <c r="E68" s="90">
        <f>'2008'!$H$52+'2008'!$H$54</f>
        <v>3546397</v>
      </c>
      <c r="F68" s="90">
        <f>'2009'!$H$52+'2009'!$H$54</f>
        <v>3711116</v>
      </c>
      <c r="G68" s="90">
        <f>'2010'!$H$52+'2010'!$H$54</f>
        <v>3916506</v>
      </c>
      <c r="H68" s="90">
        <f>'2011'!$H$52+'2011'!$H$54</f>
        <v>4160432</v>
      </c>
      <c r="I68" s="90">
        <f>'2012'!$H$52+'2012'!$H$54</f>
        <v>4321804</v>
      </c>
      <c r="J68" s="90">
        <f>'2013'!$H$52+'2013'!$H$54</f>
        <v>4438224</v>
      </c>
      <c r="K68" s="90">
        <f>'2014'!$H$52+'2014'!$H$54</f>
        <v>4582263</v>
      </c>
      <c r="L68" s="90">
        <f>'2015'!$H$52+'2015'!$H$54</f>
        <v>4675142</v>
      </c>
      <c r="M68" s="90">
        <f>'2016'!$H$41+'2016'!$H$43</f>
        <v>4724094</v>
      </c>
      <c r="N68" s="90">
        <f>'2017'!$H$52+'2017'!$H$54</f>
        <v>4714852</v>
      </c>
      <c r="O68" s="90">
        <f>'2018'!$H$52+'2018'!$H$54</f>
        <v>4698839</v>
      </c>
      <c r="P68" s="115">
        <f>O68-C68</f>
        <v>1421619</v>
      </c>
      <c r="Q68" s="88">
        <f>(O68-C68)/C68</f>
        <v>0.43378808868492197</v>
      </c>
      <c r="R68" s="88"/>
      <c r="S68" s="88">
        <f t="shared" si="99"/>
        <v>3.8617791908996037E-2</v>
      </c>
      <c r="T68" s="88">
        <f t="shared" si="99"/>
        <v>4.1899900081644549E-2</v>
      </c>
      <c r="U68" s="88">
        <f t="shared" si="100"/>
        <v>4.6446858600433058E-2</v>
      </c>
      <c r="V68" s="88">
        <f t="shared" si="101"/>
        <v>5.5344537869471071E-2</v>
      </c>
      <c r="W68" s="88">
        <f t="shared" si="102"/>
        <v>6.2281533591420517E-2</v>
      </c>
      <c r="X68" s="88">
        <f t="shared" si="103"/>
        <v>3.8787318240028922E-2</v>
      </c>
      <c r="Y68" s="88">
        <f t="shared" si="104"/>
        <v>2.69378250378777E-2</v>
      </c>
      <c r="Z68" s="88">
        <f t="shared" si="105"/>
        <v>3.2454197895374369E-2</v>
      </c>
      <c r="AA68" s="88">
        <f t="shared" si="106"/>
        <v>2.0269242511833128E-2</v>
      </c>
      <c r="AB68" s="88">
        <f t="shared" si="107"/>
        <v>1.0470698002328058E-2</v>
      </c>
      <c r="AC68" s="88">
        <f t="shared" si="108"/>
        <v>-1.9563539590871817E-3</v>
      </c>
      <c r="AD68" s="88">
        <f t="shared" si="108"/>
        <v>-3.3962890033451738E-3</v>
      </c>
      <c r="AE68" s="121">
        <f>(SUM(S68:AD68))/12</f>
        <v>3.067977173141459E-2</v>
      </c>
    </row>
    <row r="69" spans="2:31" ht="18" customHeight="1">
      <c r="B69" s="122" t="s">
        <v>94</v>
      </c>
      <c r="C69" s="90">
        <f>'2006'!$E$52+'2006'!$E$54</f>
        <v>4122443</v>
      </c>
      <c r="D69" s="90">
        <f>'2007'!$E$52+'2007'!$E$54</f>
        <v>4215023</v>
      </c>
      <c r="E69" s="90">
        <f>'2008'!$E$52+'2008'!$E$54</f>
        <v>4271573</v>
      </c>
      <c r="F69" s="90">
        <f>'2009'!$E$52+'2009'!$E$54</f>
        <v>4330011</v>
      </c>
      <c r="G69" s="90">
        <f>'2010'!$E$52+'2010'!$E$54</f>
        <v>4416962</v>
      </c>
      <c r="H69" s="90">
        <f>'2011'!$E$52+'2011'!$E$54</f>
        <v>4492766</v>
      </c>
      <c r="I69" s="90">
        <f>'2012'!$E$52+'2012'!$E$54</f>
        <v>4564726</v>
      </c>
      <c r="J69" s="90">
        <f>'2013'!$E$52+'2013'!$E$54</f>
        <v>4630799</v>
      </c>
      <c r="K69" s="90">
        <f>'2014'!$E$52+'2014'!$E$54</f>
        <v>4580439</v>
      </c>
      <c r="L69" s="90">
        <f>'2015'!$E$52+'2015'!$E$54</f>
        <v>4528635</v>
      </c>
      <c r="M69" s="90">
        <f>'2016'!$E$41+'2016'!$E$43</f>
        <v>4465776</v>
      </c>
      <c r="N69" s="90">
        <f>'2017'!$E$52+'2017'!$E$54</f>
        <v>4342668</v>
      </c>
      <c r="O69" s="90">
        <f>'2018'!$E$52+'2018'!$E$54</f>
        <v>4281685</v>
      </c>
      <c r="P69" s="115">
        <f>O69-C69</f>
        <v>159242</v>
      </c>
      <c r="Q69" s="88">
        <f>(O69-C69)/C69</f>
        <v>3.8628065930808503E-2</v>
      </c>
      <c r="R69" s="88"/>
      <c r="S69" s="88">
        <f t="shared" si="99"/>
        <v>2.2457557327050976E-2</v>
      </c>
      <c r="T69" s="88">
        <f t="shared" si="99"/>
        <v>1.3416296898024043E-2</v>
      </c>
      <c r="U69" s="88">
        <f t="shared" si="100"/>
        <v>1.3680674543078159E-2</v>
      </c>
      <c r="V69" s="88">
        <f t="shared" si="101"/>
        <v>2.0081011341541628E-2</v>
      </c>
      <c r="W69" s="88">
        <f t="shared" si="102"/>
        <v>1.7162022222514027E-2</v>
      </c>
      <c r="X69" s="88">
        <f t="shared" si="103"/>
        <v>1.601685910194299E-2</v>
      </c>
      <c r="Y69" s="88">
        <f t="shared" si="104"/>
        <v>1.4474691361540649E-2</v>
      </c>
      <c r="Z69" s="88">
        <f t="shared" si="105"/>
        <v>-1.0875013145679612E-2</v>
      </c>
      <c r="AA69" s="88">
        <f t="shared" si="106"/>
        <v>-1.1309832965792143E-2</v>
      </c>
      <c r="AB69" s="88">
        <f t="shared" si="107"/>
        <v>-1.3880341427383747E-2</v>
      </c>
      <c r="AC69" s="88">
        <f t="shared" si="108"/>
        <v>-2.7566989477304727E-2</v>
      </c>
      <c r="AD69" s="88">
        <f t="shared" si="108"/>
        <v>-1.4042749756601242E-2</v>
      </c>
      <c r="AE69" s="121">
        <f>(SUM(S69:AD69))/12</f>
        <v>3.3011821685775852E-3</v>
      </c>
    </row>
    <row r="70" spans="2:31">
      <c r="B70" s="122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115"/>
      <c r="Q70" s="88"/>
      <c r="R70" s="88"/>
      <c r="S70" s="88" t="s">
        <v>132</v>
      </c>
      <c r="T70" s="88" t="s">
        <v>132</v>
      </c>
      <c r="U70" s="88" t="s">
        <v>132</v>
      </c>
      <c r="V70" s="88" t="s">
        <v>132</v>
      </c>
      <c r="W70" s="88" t="s">
        <v>132</v>
      </c>
      <c r="X70" s="88" t="s">
        <v>132</v>
      </c>
      <c r="Y70" s="88" t="s">
        <v>132</v>
      </c>
      <c r="Z70" s="88" t="s">
        <v>132</v>
      </c>
      <c r="AA70" s="88" t="s">
        <v>132</v>
      </c>
      <c r="AB70" s="88" t="s">
        <v>132</v>
      </c>
      <c r="AC70" s="88" t="s">
        <v>132</v>
      </c>
      <c r="AD70" s="88" t="s">
        <v>132</v>
      </c>
      <c r="AE70" s="121" t="s">
        <v>132</v>
      </c>
    </row>
    <row r="71" spans="2:31" ht="28.5" customHeight="1">
      <c r="B71" s="124" t="s">
        <v>118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53"/>
      <c r="O71" s="53"/>
      <c r="P71" s="115"/>
      <c r="Q71" s="88"/>
      <c r="R71" s="134"/>
      <c r="S71" s="88" t="s">
        <v>132</v>
      </c>
      <c r="T71" s="88" t="s">
        <v>132</v>
      </c>
      <c r="U71" s="88" t="s">
        <v>132</v>
      </c>
      <c r="V71" s="88" t="s">
        <v>132</v>
      </c>
      <c r="W71" s="88" t="s">
        <v>132</v>
      </c>
      <c r="X71" s="88" t="s">
        <v>132</v>
      </c>
      <c r="Y71" s="88" t="s">
        <v>132</v>
      </c>
      <c r="Z71" s="88" t="s">
        <v>132</v>
      </c>
      <c r="AA71" s="88" t="s">
        <v>132</v>
      </c>
      <c r="AB71" s="88" t="s">
        <v>132</v>
      </c>
      <c r="AC71" s="88" t="s">
        <v>132</v>
      </c>
      <c r="AD71" s="88" t="s">
        <v>132</v>
      </c>
      <c r="AE71" s="121" t="s">
        <v>132</v>
      </c>
    </row>
    <row r="72" spans="2:31" ht="15.75" customHeight="1">
      <c r="B72" s="124" t="s">
        <v>116</v>
      </c>
      <c r="C72" s="101">
        <f t="shared" ref="C72:N72" si="109">C68/(C68+C69)</f>
        <v>0.44288773691450545</v>
      </c>
      <c r="D72" s="101">
        <f t="shared" si="109"/>
        <v>0.44676039618827212</v>
      </c>
      <c r="E72" s="101">
        <f t="shared" si="109"/>
        <v>0.45362120857460442</v>
      </c>
      <c r="F72" s="101">
        <f t="shared" si="109"/>
        <v>0.46151689931025836</v>
      </c>
      <c r="G72" s="101">
        <f t="shared" si="109"/>
        <v>0.46997312523429624</v>
      </c>
      <c r="H72" s="101">
        <f t="shared" si="109"/>
        <v>0.48079704174109966</v>
      </c>
      <c r="I72" s="101">
        <f t="shared" si="109"/>
        <v>0.48633201035724855</v>
      </c>
      <c r="J72" s="101">
        <f t="shared" si="109"/>
        <v>0.48938281444429022</v>
      </c>
      <c r="K72" s="101">
        <f t="shared" si="109"/>
        <v>0.50009953395843276</v>
      </c>
      <c r="L72" s="101">
        <f t="shared" si="109"/>
        <v>0.50795906941248137</v>
      </c>
      <c r="M72" s="101">
        <f t="shared" si="109"/>
        <v>0.51405449696241623</v>
      </c>
      <c r="N72" s="101">
        <f t="shared" si="109"/>
        <v>0.52054557980550964</v>
      </c>
      <c r="O72" s="101">
        <f t="shared" ref="O72" si="110">O68/(O68+O69)</f>
        <v>0.5232254821656287</v>
      </c>
      <c r="P72" s="115"/>
      <c r="Q72" s="88"/>
      <c r="R72" s="134"/>
      <c r="S72" s="88" t="s">
        <v>132</v>
      </c>
      <c r="T72" s="88" t="s">
        <v>132</v>
      </c>
      <c r="U72" s="88" t="s">
        <v>132</v>
      </c>
      <c r="V72" s="88" t="s">
        <v>132</v>
      </c>
      <c r="W72" s="88" t="s">
        <v>132</v>
      </c>
      <c r="X72" s="88" t="s">
        <v>132</v>
      </c>
      <c r="Y72" s="88" t="s">
        <v>132</v>
      </c>
      <c r="Z72" s="88" t="s">
        <v>132</v>
      </c>
      <c r="AA72" s="88" t="s">
        <v>132</v>
      </c>
      <c r="AB72" s="88" t="s">
        <v>132</v>
      </c>
      <c r="AC72" s="88" t="s">
        <v>132</v>
      </c>
      <c r="AD72" s="88" t="s">
        <v>132</v>
      </c>
      <c r="AE72" s="121" t="s">
        <v>132</v>
      </c>
    </row>
    <row r="73" spans="2:31" ht="15.75" customHeight="1" thickBot="1">
      <c r="B73" s="125" t="s">
        <v>117</v>
      </c>
      <c r="C73" s="126">
        <f>100%-C72</f>
        <v>0.55711226308549455</v>
      </c>
      <c r="D73" s="126">
        <f t="shared" ref="D73:M73" si="111">100%-D72</f>
        <v>0.55323960381172788</v>
      </c>
      <c r="E73" s="126">
        <f t="shared" si="111"/>
        <v>0.54637879142539558</v>
      </c>
      <c r="F73" s="126">
        <f t="shared" si="111"/>
        <v>0.5384831006897417</v>
      </c>
      <c r="G73" s="126">
        <f t="shared" si="111"/>
        <v>0.53002687476570376</v>
      </c>
      <c r="H73" s="126">
        <f t="shared" si="111"/>
        <v>0.51920295825890039</v>
      </c>
      <c r="I73" s="126">
        <f t="shared" si="111"/>
        <v>0.5136679896427514</v>
      </c>
      <c r="J73" s="126">
        <f t="shared" si="111"/>
        <v>0.51061718555570978</v>
      </c>
      <c r="K73" s="126">
        <f t="shared" si="111"/>
        <v>0.49990046604156724</v>
      </c>
      <c r="L73" s="126">
        <f t="shared" si="111"/>
        <v>0.49204093058751863</v>
      </c>
      <c r="M73" s="126">
        <f t="shared" si="111"/>
        <v>0.48594550303758377</v>
      </c>
      <c r="N73" s="126">
        <f t="shared" ref="N73:O73" si="112">100%-N72</f>
        <v>0.47945442019449036</v>
      </c>
      <c r="O73" s="126">
        <f t="shared" si="112"/>
        <v>0.4767745178343713</v>
      </c>
      <c r="P73" s="136"/>
      <c r="Q73" s="127"/>
      <c r="R73" s="137"/>
      <c r="S73" s="127" t="s">
        <v>132</v>
      </c>
      <c r="T73" s="127" t="s">
        <v>132</v>
      </c>
      <c r="U73" s="127" t="s">
        <v>132</v>
      </c>
      <c r="V73" s="127" t="s">
        <v>132</v>
      </c>
      <c r="W73" s="127" t="s">
        <v>132</v>
      </c>
      <c r="X73" s="127" t="s">
        <v>132</v>
      </c>
      <c r="Y73" s="127" t="s">
        <v>132</v>
      </c>
      <c r="Z73" s="127" t="s">
        <v>132</v>
      </c>
      <c r="AA73" s="127" t="s">
        <v>132</v>
      </c>
      <c r="AB73" s="127" t="s">
        <v>132</v>
      </c>
      <c r="AC73" s="127" t="s">
        <v>132</v>
      </c>
      <c r="AD73" s="127" t="s">
        <v>132</v>
      </c>
      <c r="AE73" s="128" t="s">
        <v>132</v>
      </c>
    </row>
    <row r="74" spans="2:31">
      <c r="B74" s="100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  <c r="Q74" s="89"/>
      <c r="R74" s="88"/>
      <c r="S74" s="88" t="s">
        <v>132</v>
      </c>
      <c r="T74" s="88" t="s">
        <v>132</v>
      </c>
      <c r="U74" s="88" t="s">
        <v>132</v>
      </c>
      <c r="V74" s="88" t="s">
        <v>132</v>
      </c>
      <c r="W74" s="88" t="s">
        <v>132</v>
      </c>
      <c r="X74" s="88" t="s">
        <v>132</v>
      </c>
      <c r="Y74" s="88" t="s">
        <v>132</v>
      </c>
      <c r="Z74" s="88" t="s">
        <v>132</v>
      </c>
      <c r="AA74" s="88" t="s">
        <v>132</v>
      </c>
      <c r="AB74" s="88" t="s">
        <v>132</v>
      </c>
      <c r="AC74" s="88" t="s">
        <v>132</v>
      </c>
      <c r="AD74" s="88" t="s">
        <v>132</v>
      </c>
      <c r="AE74" s="88" t="s">
        <v>132</v>
      </c>
    </row>
    <row r="75" spans="2:31">
      <c r="B75" s="102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89"/>
      <c r="Q75" s="89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</row>
    <row r="76" spans="2:31">
      <c r="B76" s="10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2:31">
      <c r="B77" s="10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2:31">
      <c r="B78" s="10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2:31">
      <c r="B79" s="10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2:31">
      <c r="B80" s="10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88"/>
      <c r="R80" s="13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2:31">
      <c r="B81" s="10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2:31">
      <c r="B82" s="10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</row>
    <row r="83" spans="2:31">
      <c r="B83" s="10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</row>
    <row r="84" spans="2:31">
      <c r="B84" s="10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</row>
    <row r="85" spans="2:31"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90"/>
      <c r="Q85" s="88"/>
      <c r="R85" s="88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</row>
    <row r="87" spans="2:31"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</row>
    <row r="88" spans="2:31"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</row>
    <row r="89" spans="2:31"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</row>
    <row r="90" spans="2:31"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</row>
    <row r="91" spans="2:31"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</row>
    <row r="92" spans="2:31"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2:31"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2:31"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2:31"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</row>
    <row r="96" spans="2:31"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</row>
    <row r="97" spans="2:17" s="82" customFormat="1">
      <c r="B97" s="80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9"/>
      <c r="O97" s="89"/>
      <c r="P97" s="81"/>
      <c r="Q97" s="81"/>
    </row>
  </sheetData>
  <sheetProtection algorithmName="SHA-512" hashValue="aFschqlcog5CYfLBb2RpgXLarEWY+n3Y/U+Qiam8VfegrLX+X/k+7TMYrum/KSllEHwS6mP/2+DK/6NiTRrNxw==" saltValue="2Xig/+ktcrFwC5DL1d7CKA==" spinCount="100000" sheet="1" objects="1" scenarios="1"/>
  <pageMargins left="0.7" right="0.7" top="0.75" bottom="0.75" header="0.3" footer="0.3"/>
  <pageSetup orientation="portrait" r:id="rId1"/>
  <ignoredErrors>
    <ignoredError sqref="C2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/>
  </sheetViews>
  <sheetFormatPr defaultRowHeight="15"/>
  <cols>
    <col min="2" max="9" width="12.42578125" customWidth="1"/>
    <col min="10" max="10" width="9.85546875" customWidth="1"/>
  </cols>
  <sheetData>
    <row r="1" spans="1:14">
      <c r="A1" s="108"/>
      <c r="B1" s="140" t="s">
        <v>105</v>
      </c>
      <c r="C1" s="140" t="s">
        <v>96</v>
      </c>
      <c r="D1" s="140" t="s">
        <v>97</v>
      </c>
      <c r="E1" s="140" t="s">
        <v>106</v>
      </c>
      <c r="F1" s="140" t="s">
        <v>107</v>
      </c>
      <c r="G1" s="140" t="s">
        <v>108</v>
      </c>
      <c r="H1" s="140" t="s">
        <v>109</v>
      </c>
      <c r="I1" s="140" t="s">
        <v>110</v>
      </c>
      <c r="J1" s="140" t="s">
        <v>111</v>
      </c>
      <c r="K1" s="81"/>
      <c r="L1" s="81"/>
      <c r="M1" s="89"/>
      <c r="N1" s="81"/>
    </row>
    <row r="2" spans="1:14">
      <c r="A2" s="109"/>
      <c r="B2" s="141"/>
      <c r="C2" s="141"/>
      <c r="D2" s="141"/>
      <c r="E2" s="141"/>
      <c r="F2" s="141"/>
      <c r="G2" s="141"/>
      <c r="H2" s="141"/>
      <c r="I2" s="141"/>
      <c r="J2" s="141"/>
      <c r="K2" s="81"/>
      <c r="L2" s="81"/>
      <c r="M2" s="89"/>
      <c r="N2" s="81"/>
    </row>
    <row r="3" spans="1:14" ht="87" customHeight="1" thickBot="1">
      <c r="A3" s="110" t="s">
        <v>95</v>
      </c>
      <c r="B3" s="142"/>
      <c r="C3" s="142"/>
      <c r="D3" s="142"/>
      <c r="E3" s="142"/>
      <c r="F3" s="142"/>
      <c r="G3" s="142"/>
      <c r="H3" s="142"/>
      <c r="I3" s="142"/>
      <c r="J3" s="142"/>
      <c r="K3" s="81"/>
      <c r="L3" s="81"/>
      <c r="M3" s="89"/>
      <c r="N3" s="81"/>
    </row>
    <row r="4" spans="1:14" ht="15.75" thickBot="1">
      <c r="A4" s="111">
        <v>2006</v>
      </c>
      <c r="B4" s="112">
        <f>'2006'!C$2</f>
        <v>45685188</v>
      </c>
      <c r="C4" s="113">
        <f>'2006'!E$2</f>
        <v>37035298</v>
      </c>
      <c r="D4" s="114">
        <f t="shared" ref="D4:D14" si="0">C4/B4</f>
        <v>0.81066314097251824</v>
      </c>
      <c r="E4" s="113">
        <f>'2006'!H$2</f>
        <v>8649890</v>
      </c>
      <c r="F4" s="114">
        <f t="shared" ref="F4:F14" si="1">E4/B4</f>
        <v>0.18933685902748174</v>
      </c>
      <c r="G4" s="113">
        <f>'2006'!L$2</f>
        <v>6819768</v>
      </c>
      <c r="H4" s="114">
        <f t="shared" ref="H4:H14" si="2">G4/E4</f>
        <v>0.78842251173136302</v>
      </c>
      <c r="I4" s="113">
        <f>'2006'!P$2</f>
        <v>1830122</v>
      </c>
      <c r="J4" s="114">
        <f t="shared" ref="J4:J14" si="3">I4/E4</f>
        <v>0.21157748826863695</v>
      </c>
      <c r="K4" s="81"/>
      <c r="L4" s="81"/>
      <c r="M4" s="89"/>
      <c r="N4" s="81"/>
    </row>
    <row r="5" spans="1:14" ht="15.75" thickBot="1">
      <c r="A5" s="111">
        <v>2007</v>
      </c>
      <c r="B5" s="112">
        <f>'2007'!C$2</f>
        <v>46735669</v>
      </c>
      <c r="C5" s="113">
        <f>'2007'!E$2</f>
        <v>37873733</v>
      </c>
      <c r="D5" s="114">
        <f t="shared" si="0"/>
        <v>0.81038174504359828</v>
      </c>
      <c r="E5" s="113">
        <f>'2007'!H$2</f>
        <v>8861936</v>
      </c>
      <c r="F5" s="114">
        <f t="shared" si="1"/>
        <v>0.18961825495640172</v>
      </c>
      <c r="G5" s="113">
        <f>'2007'!L$2</f>
        <v>6880844</v>
      </c>
      <c r="H5" s="114">
        <f t="shared" si="2"/>
        <v>0.7764492995661445</v>
      </c>
      <c r="I5" s="113">
        <f>'2007'!P$2</f>
        <v>1981092</v>
      </c>
      <c r="J5" s="114">
        <f t="shared" si="3"/>
        <v>0.22355070043385553</v>
      </c>
      <c r="K5" s="81"/>
      <c r="L5" s="81"/>
      <c r="M5" s="89"/>
      <c r="N5" s="81"/>
    </row>
    <row r="6" spans="1:14" ht="15.75" thickBot="1">
      <c r="A6" s="111">
        <v>2008</v>
      </c>
      <c r="B6" s="112">
        <f>'2008'!C$2</f>
        <v>47868545</v>
      </c>
      <c r="C6" s="113">
        <f>'2008'!E$2</f>
        <v>38775366</v>
      </c>
      <c r="D6" s="114">
        <f t="shared" si="0"/>
        <v>0.81003853365503375</v>
      </c>
      <c r="E6" s="113">
        <f>'2008'!H$2</f>
        <v>9093179</v>
      </c>
      <c r="F6" s="114">
        <f t="shared" si="1"/>
        <v>0.18996146634496619</v>
      </c>
      <c r="G6" s="113">
        <f>'2008'!L$2</f>
        <v>7011147</v>
      </c>
      <c r="H6" s="114">
        <f t="shared" si="2"/>
        <v>0.77103365060777973</v>
      </c>
      <c r="I6" s="113">
        <f>'2008'!P$2</f>
        <v>2082032</v>
      </c>
      <c r="J6" s="114">
        <f t="shared" si="3"/>
        <v>0.22896634939222027</v>
      </c>
      <c r="K6" s="81"/>
      <c r="L6" s="81"/>
      <c r="M6" s="89"/>
      <c r="N6" s="81"/>
    </row>
    <row r="7" spans="1:14" ht="15.75" thickBot="1">
      <c r="A7" s="111">
        <v>2009</v>
      </c>
      <c r="B7" s="112">
        <f>'2009'!C$2</f>
        <v>48916671</v>
      </c>
      <c r="C7" s="113">
        <f>'2009'!E$2</f>
        <v>39554304</v>
      </c>
      <c r="D7" s="114">
        <f t="shared" si="0"/>
        <v>0.80860580230408563</v>
      </c>
      <c r="E7" s="113">
        <f>'2009'!H$2</f>
        <v>9362367</v>
      </c>
      <c r="F7" s="114">
        <f t="shared" si="1"/>
        <v>0.19139419769591434</v>
      </c>
      <c r="G7" s="113">
        <f>'2009'!L$2</f>
        <v>7115138</v>
      </c>
      <c r="H7" s="114">
        <f t="shared" si="2"/>
        <v>0.75997213097927052</v>
      </c>
      <c r="I7" s="113">
        <f>'2009'!P$2</f>
        <v>2247229</v>
      </c>
      <c r="J7" s="114">
        <f t="shared" si="3"/>
        <v>0.24002786902072948</v>
      </c>
      <c r="K7" s="81"/>
      <c r="L7" s="81"/>
      <c r="M7" s="89"/>
      <c r="N7" s="81"/>
    </row>
    <row r="8" spans="1:14" ht="15.75" thickBot="1">
      <c r="A8" s="111">
        <v>2010</v>
      </c>
      <c r="B8" s="112">
        <f>'2010'!C$2</f>
        <v>50052677</v>
      </c>
      <c r="C8" s="113">
        <f>'2010'!E$2</f>
        <v>40290749</v>
      </c>
      <c r="D8" s="114">
        <f t="shared" si="0"/>
        <v>0.80496691515620633</v>
      </c>
      <c r="E8" s="113">
        <f>'2010'!H$2</f>
        <v>9761928</v>
      </c>
      <c r="F8" s="114">
        <f t="shared" si="1"/>
        <v>0.19503308484379367</v>
      </c>
      <c r="G8" s="113">
        <f>'2010'!L$2</f>
        <v>7279339</v>
      </c>
      <c r="H8" s="114">
        <f t="shared" si="2"/>
        <v>0.74568661026797167</v>
      </c>
      <c r="I8" s="113">
        <f>'2010'!P$2</f>
        <v>2482589</v>
      </c>
      <c r="J8" s="114">
        <f t="shared" si="3"/>
        <v>0.25431338973202833</v>
      </c>
      <c r="K8" s="81"/>
      <c r="L8" s="81"/>
      <c r="M8" s="89"/>
      <c r="N8" s="81"/>
    </row>
    <row r="9" spans="1:14" ht="15.75" thickBot="1">
      <c r="A9" s="111">
        <v>2011</v>
      </c>
      <c r="B9" s="112">
        <f>'2011'!C$2</f>
        <v>51667131</v>
      </c>
      <c r="C9" s="113">
        <f>'2011'!E$2</f>
        <v>41441332</v>
      </c>
      <c r="D9" s="114">
        <f t="shared" si="0"/>
        <v>0.8020830883758574</v>
      </c>
      <c r="E9" s="113">
        <f>'2011'!H$2</f>
        <v>10225799</v>
      </c>
      <c r="F9" s="114">
        <f t="shared" si="1"/>
        <v>0.19791691162414263</v>
      </c>
      <c r="G9" s="113">
        <f>'2011'!L$2</f>
        <v>7482875</v>
      </c>
      <c r="H9" s="114">
        <f t="shared" si="2"/>
        <v>0.73176433450334788</v>
      </c>
      <c r="I9" s="113">
        <f>'2011'!P$2</f>
        <v>2742924</v>
      </c>
      <c r="J9" s="114">
        <f t="shared" si="3"/>
        <v>0.26823566549665212</v>
      </c>
      <c r="K9" s="81"/>
      <c r="L9" s="81"/>
      <c r="M9" s="89"/>
      <c r="N9" s="81"/>
    </row>
    <row r="10" spans="1:14" ht="15.75" thickBot="1">
      <c r="A10" s="111">
        <v>2012</v>
      </c>
      <c r="B10" s="112">
        <f>'2012'!C$2</f>
        <v>53540256</v>
      </c>
      <c r="C10" s="113">
        <f>'2012'!E$2</f>
        <v>42984784</v>
      </c>
      <c r="D10" s="114">
        <f t="shared" si="0"/>
        <v>0.80284980333302847</v>
      </c>
      <c r="E10" s="113">
        <f>'2012'!H$2</f>
        <v>10555472</v>
      </c>
      <c r="F10" s="114">
        <f t="shared" si="1"/>
        <v>0.19715019666697148</v>
      </c>
      <c r="G10" s="113">
        <f>'2012'!L$2</f>
        <v>7617630</v>
      </c>
      <c r="H10" s="114">
        <f t="shared" si="2"/>
        <v>0.72167592316099172</v>
      </c>
      <c r="I10" s="113">
        <f>'2012'!P$2</f>
        <v>2937842</v>
      </c>
      <c r="J10" s="114">
        <f t="shared" si="3"/>
        <v>0.27832407683900823</v>
      </c>
      <c r="K10" s="81"/>
      <c r="L10" s="81"/>
      <c r="M10" s="89"/>
      <c r="N10" s="81"/>
    </row>
    <row r="11" spans="1:14" ht="15.75" thickBot="1">
      <c r="A11" s="111">
        <v>2013</v>
      </c>
      <c r="B11" s="112">
        <f>'2013'!C$2</f>
        <v>55206227</v>
      </c>
      <c r="C11" s="113">
        <f>'2013'!E$2</f>
        <v>44399188</v>
      </c>
      <c r="D11" s="114">
        <f t="shared" si="0"/>
        <v>0.80424239098969763</v>
      </c>
      <c r="E11" s="113">
        <f>'2013'!H$2</f>
        <v>10807039</v>
      </c>
      <c r="F11" s="114">
        <f t="shared" si="1"/>
        <v>0.1957576090103024</v>
      </c>
      <c r="G11" s="113">
        <f>'2013'!L$2</f>
        <v>7748066</v>
      </c>
      <c r="H11" s="114">
        <f t="shared" si="2"/>
        <v>0.71694624216679514</v>
      </c>
      <c r="I11" s="113">
        <f>'2013'!P$2</f>
        <v>3058973</v>
      </c>
      <c r="J11" s="114">
        <f t="shared" si="3"/>
        <v>0.2830537578332048</v>
      </c>
      <c r="K11" s="81"/>
      <c r="L11" s="81"/>
      <c r="M11" s="89"/>
      <c r="N11" s="81"/>
    </row>
    <row r="12" spans="1:14" ht="15.75" thickBot="1">
      <c r="A12" s="111">
        <v>2014</v>
      </c>
      <c r="B12" s="112">
        <f>'2014'!C$2</f>
        <v>56767778</v>
      </c>
      <c r="C12" s="113">
        <f>'2014'!E$2</f>
        <v>45607720</v>
      </c>
      <c r="D12" s="114">
        <f t="shared" si="0"/>
        <v>0.8034085815372235</v>
      </c>
      <c r="E12" s="113">
        <f>'2014'!H$2</f>
        <v>11160058</v>
      </c>
      <c r="F12" s="114">
        <f t="shared" si="1"/>
        <v>0.19659141846277653</v>
      </c>
      <c r="G12" s="113">
        <f>'2014'!L$2</f>
        <v>8016044</v>
      </c>
      <c r="H12" s="114">
        <f t="shared" si="2"/>
        <v>0.71827977954953282</v>
      </c>
      <c r="I12" s="113">
        <f>'2014'!P$2</f>
        <v>3144014</v>
      </c>
      <c r="J12" s="114">
        <f t="shared" si="3"/>
        <v>0.28172022045046718</v>
      </c>
      <c r="K12" s="81"/>
      <c r="L12" s="81"/>
      <c r="M12" s="89"/>
      <c r="N12" s="81"/>
    </row>
    <row r="13" spans="1:14" ht="15.75" thickBot="1">
      <c r="A13" s="111">
        <v>2015</v>
      </c>
      <c r="B13" s="112">
        <f>'2015'!C$2</f>
        <v>58294184</v>
      </c>
      <c r="C13" s="113">
        <f>'2015'!E$2</f>
        <v>46803894</v>
      </c>
      <c r="D13" s="114">
        <f t="shared" si="0"/>
        <v>0.8028913141660925</v>
      </c>
      <c r="E13" s="113">
        <f>'2015'!H$2</f>
        <v>11490290</v>
      </c>
      <c r="F13" s="114">
        <f t="shared" si="1"/>
        <v>0.19710868583390756</v>
      </c>
      <c r="G13" s="113">
        <f>'2015'!L$2</f>
        <v>8234056</v>
      </c>
      <c r="H13" s="114">
        <f t="shared" si="2"/>
        <v>0.71660993760818914</v>
      </c>
      <c r="I13" s="113">
        <f>'2015'!P$2</f>
        <v>3256234</v>
      </c>
      <c r="J13" s="114">
        <f t="shared" si="3"/>
        <v>0.2833900623918108</v>
      </c>
      <c r="K13" s="81"/>
      <c r="L13" s="81"/>
      <c r="M13" s="89"/>
      <c r="N13" s="81"/>
    </row>
    <row r="14" spans="1:14" ht="15.75" thickBot="1">
      <c r="A14" s="111">
        <v>2016</v>
      </c>
      <c r="B14" s="112">
        <f>'2016'!C$2</f>
        <v>59818470</v>
      </c>
      <c r="C14" s="113">
        <f>'2016'!E$2</f>
        <v>48062848</v>
      </c>
      <c r="D14" s="114">
        <f t="shared" si="0"/>
        <v>0.80347839053723713</v>
      </c>
      <c r="E14" s="113">
        <f>'2016'!H$2</f>
        <v>11755622</v>
      </c>
      <c r="F14" s="114">
        <f t="shared" si="1"/>
        <v>0.19652160946276293</v>
      </c>
      <c r="G14" s="113">
        <f>'2016'!L$2</f>
        <v>8391305</v>
      </c>
      <c r="H14" s="114">
        <f t="shared" si="2"/>
        <v>0.71381208072188784</v>
      </c>
      <c r="I14" s="113">
        <f>'2016'!P$2</f>
        <v>3364317</v>
      </c>
      <c r="J14" s="114">
        <f t="shared" si="3"/>
        <v>0.28618791927811221</v>
      </c>
      <c r="K14" s="81"/>
      <c r="L14" s="81"/>
      <c r="M14" s="89"/>
      <c r="N14" s="81"/>
    </row>
    <row r="15" spans="1:14" ht="15.75" thickBot="1">
      <c r="A15" s="111">
        <v>2017</v>
      </c>
      <c r="B15" s="112">
        <f>'2017'!C$2</f>
        <v>61205108</v>
      </c>
      <c r="C15" s="113">
        <f>'2017'!E$2</f>
        <v>49246041</v>
      </c>
      <c r="D15" s="114">
        <f>C15/B15</f>
        <v>0.80460671681193663</v>
      </c>
      <c r="E15" s="113">
        <f>'2017'!H$2</f>
        <v>11959067</v>
      </c>
      <c r="F15" s="114">
        <f>E15/B15</f>
        <v>0.19539328318806332</v>
      </c>
      <c r="G15" s="113">
        <f>'2017'!L$2</f>
        <v>8542340</v>
      </c>
      <c r="H15" s="114">
        <f>G15/E15</f>
        <v>0.71429819734265221</v>
      </c>
      <c r="I15" s="113">
        <f>'2017'!P$2</f>
        <v>3416727</v>
      </c>
      <c r="J15" s="114">
        <f>I15/E15</f>
        <v>0.28570180265734779</v>
      </c>
      <c r="K15" s="81"/>
      <c r="L15" s="81"/>
      <c r="M15" s="89"/>
      <c r="N15" s="81"/>
    </row>
    <row r="16" spans="1:14" ht="15.75" thickBot="1">
      <c r="A16" s="111">
        <v>2018</v>
      </c>
      <c r="B16" s="112">
        <f>'2018'!C$2</f>
        <v>62894069</v>
      </c>
      <c r="C16" s="113">
        <f>'2018'!E$2</f>
        <v>50717280</v>
      </c>
      <c r="D16" s="114">
        <f>C16/B16</f>
        <v>0.80639209398266154</v>
      </c>
      <c r="E16" s="113">
        <f>'2018'!H$2</f>
        <v>12176789</v>
      </c>
      <c r="F16" s="114">
        <f>E16/B16</f>
        <v>0.19360790601733846</v>
      </c>
      <c r="G16" s="113">
        <f>'2018'!L$2</f>
        <v>8661245</v>
      </c>
      <c r="H16" s="114">
        <f>G16/E16</f>
        <v>0.71129137574774437</v>
      </c>
      <c r="I16" s="113">
        <f>'2018'!P$2</f>
        <v>3515544</v>
      </c>
      <c r="J16" s="114">
        <f>I16/E16</f>
        <v>0.28870862425225569</v>
      </c>
    </row>
  </sheetData>
  <sheetProtection algorithmName="SHA-512" hashValue="XYTkV1o+3ISClvuEumSivwUgCKxRIRlgVwLWprp3Y38v/UbFDQzOqo3V1EX3f8+xEFIsOtHmgYsiir0TgsLGTg==" saltValue="5PdkJ3zGU5kygYd+VSuGnQ==" spinCount="100000" sheet="1" objects="1" scenarios="1"/>
  <mergeCells count="9">
    <mergeCell ref="H1:H3"/>
    <mergeCell ref="I1:I3"/>
    <mergeCell ref="J1:J3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8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46735669</v>
      </c>
      <c r="D2" s="11">
        <v>1</v>
      </c>
      <c r="E2" s="10">
        <v>37873733</v>
      </c>
      <c r="F2" s="12">
        <v>0.81038174504359828</v>
      </c>
      <c r="G2" s="11">
        <v>1</v>
      </c>
      <c r="H2" s="13">
        <v>8861936</v>
      </c>
      <c r="I2" s="12">
        <v>0.18961825495640172</v>
      </c>
      <c r="J2" s="12">
        <v>1</v>
      </c>
      <c r="K2" s="14">
        <v>1</v>
      </c>
      <c r="L2" s="10">
        <v>6880844</v>
      </c>
      <c r="M2" s="12">
        <v>1</v>
      </c>
      <c r="N2" s="14">
        <v>1</v>
      </c>
      <c r="O2" s="11">
        <v>0.7764492995661445</v>
      </c>
      <c r="P2" s="13">
        <v>1981092</v>
      </c>
      <c r="Q2" s="12">
        <v>1</v>
      </c>
      <c r="R2" s="14">
        <v>1</v>
      </c>
      <c r="S2" s="11">
        <v>0.22355070043385553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18338</v>
      </c>
      <c r="D4" s="25">
        <v>3.9237696586733359E-4</v>
      </c>
      <c r="E4" s="93">
        <v>5982</v>
      </c>
      <c r="F4" s="26">
        <v>1.2799645598311646E-4</v>
      </c>
      <c r="G4" s="25">
        <v>1.579458776878424E-4</v>
      </c>
      <c r="H4" s="93">
        <v>12356</v>
      </c>
      <c r="I4" s="27">
        <v>2.6438050988421714E-4</v>
      </c>
      <c r="J4" s="26">
        <v>1.3942777289296605E-3</v>
      </c>
      <c r="K4" s="28">
        <v>8.8275664382026644</v>
      </c>
      <c r="L4" s="96">
        <v>12036</v>
      </c>
      <c r="M4" s="26">
        <v>1.7492040220647351E-3</v>
      </c>
      <c r="N4" s="28">
        <v>11.074705131094262</v>
      </c>
      <c r="O4" s="25">
        <v>1.3581682377304463E-3</v>
      </c>
      <c r="P4" s="96">
        <v>320</v>
      </c>
      <c r="Q4" s="26">
        <v>1.6152707698582398E-4</v>
      </c>
      <c r="R4" s="28">
        <v>1.022673585093872</v>
      </c>
      <c r="S4" s="25">
        <v>3.6109491199214261E-5</v>
      </c>
    </row>
    <row r="5" spans="2:19">
      <c r="B5" s="23" t="s">
        <v>3</v>
      </c>
      <c r="C5" s="92">
        <v>1893861</v>
      </c>
      <c r="D5" s="25">
        <v>4.0522817807529407E-2</v>
      </c>
      <c r="E5" s="93">
        <v>685550</v>
      </c>
      <c r="F5" s="26">
        <v>1.4668667736413487E-2</v>
      </c>
      <c r="G5" s="25">
        <v>1.8100935548127774E-2</v>
      </c>
      <c r="H5" s="93">
        <v>1208311</v>
      </c>
      <c r="I5" s="27">
        <v>2.5854150071115918E-2</v>
      </c>
      <c r="J5" s="26">
        <v>0.13634842318879306</v>
      </c>
      <c r="K5" s="28">
        <v>7.5326727077869702</v>
      </c>
      <c r="L5" s="96">
        <v>1020768</v>
      </c>
      <c r="M5" s="26">
        <v>0.1483492432033047</v>
      </c>
      <c r="N5" s="28">
        <v>8.1956671691839063</v>
      </c>
      <c r="O5" s="25">
        <v>0.11518566597637356</v>
      </c>
      <c r="P5" s="96">
        <v>187543</v>
      </c>
      <c r="Q5" s="26">
        <v>9.4666476872351205E-2</v>
      </c>
      <c r="R5" s="28">
        <v>5.2299217695486906</v>
      </c>
      <c r="S5" s="25">
        <v>2.1162757212419499E-2</v>
      </c>
    </row>
    <row r="6" spans="2:19">
      <c r="B6" s="23" t="s">
        <v>4</v>
      </c>
      <c r="C6" s="92">
        <v>2410274</v>
      </c>
      <c r="D6" s="25">
        <v>5.1572472408600807E-2</v>
      </c>
      <c r="E6" s="93">
        <v>1270448</v>
      </c>
      <c r="F6" s="26">
        <v>2.718369132578374E-2</v>
      </c>
      <c r="G6" s="25">
        <v>3.3544303647068535E-2</v>
      </c>
      <c r="H6" s="93">
        <v>1139826</v>
      </c>
      <c r="I6" s="27">
        <v>2.4388781082817067E-2</v>
      </c>
      <c r="J6" s="26">
        <v>0.12862042786136121</v>
      </c>
      <c r="K6" s="28">
        <v>3.8343448477757107</v>
      </c>
      <c r="L6" s="96">
        <v>872412</v>
      </c>
      <c r="M6" s="26">
        <v>0.12678851605994845</v>
      </c>
      <c r="N6" s="28">
        <v>3.7797331372245853</v>
      </c>
      <c r="O6" s="25">
        <v>9.8444854487777844E-2</v>
      </c>
      <c r="P6" s="96">
        <v>267414</v>
      </c>
      <c r="Q6" s="26">
        <v>0.1349831305158973</v>
      </c>
      <c r="R6" s="28">
        <v>4.0240254183274304</v>
      </c>
      <c r="S6" s="25">
        <v>3.017557337358338E-2</v>
      </c>
    </row>
    <row r="7" spans="2:19">
      <c r="B7" s="23" t="s">
        <v>5</v>
      </c>
      <c r="C7" s="92">
        <v>3386680</v>
      </c>
      <c r="D7" s="25">
        <v>7.2464566624690877E-2</v>
      </c>
      <c r="E7" s="93">
        <v>2307316</v>
      </c>
      <c r="F7" s="26">
        <v>4.9369486932989017E-2</v>
      </c>
      <c r="G7" s="25">
        <v>6.0921272270678999E-2</v>
      </c>
      <c r="H7" s="93">
        <v>1079364</v>
      </c>
      <c r="I7" s="27">
        <v>2.3095079691701857E-2</v>
      </c>
      <c r="J7" s="26">
        <v>0.12179776518358969</v>
      </c>
      <c r="K7" s="28">
        <v>1.9992649635160384</v>
      </c>
      <c r="L7" s="96">
        <v>779765</v>
      </c>
      <c r="M7" s="26">
        <v>0.11332403408651613</v>
      </c>
      <c r="N7" s="28">
        <v>1.8601718227913344</v>
      </c>
      <c r="O7" s="25">
        <v>8.7990366890485325E-2</v>
      </c>
      <c r="P7" s="96">
        <v>299599</v>
      </c>
      <c r="Q7" s="26">
        <v>0.15122922105586212</v>
      </c>
      <c r="R7" s="28">
        <v>2.4823713527179199</v>
      </c>
      <c r="S7" s="25">
        <v>3.3807398293104349E-2</v>
      </c>
    </row>
    <row r="8" spans="2:19">
      <c r="B8" s="23" t="s">
        <v>6</v>
      </c>
      <c r="C8" s="92">
        <v>19826392</v>
      </c>
      <c r="D8" s="25">
        <v>0.42422399046004883</v>
      </c>
      <c r="E8" s="93">
        <v>17532623</v>
      </c>
      <c r="F8" s="26">
        <v>0.37514436778469995</v>
      </c>
      <c r="G8" s="25">
        <v>0.46292302372200805</v>
      </c>
      <c r="H8" s="93">
        <v>2293769</v>
      </c>
      <c r="I8" s="27">
        <v>4.9079622675348884E-2</v>
      </c>
      <c r="J8" s="26">
        <v>0.25883384849540775</v>
      </c>
      <c r="K8" s="28">
        <v>0.55912934814588355</v>
      </c>
      <c r="L8" s="96">
        <v>1678414</v>
      </c>
      <c r="M8" s="26">
        <v>0.24392559982467268</v>
      </c>
      <c r="N8" s="28">
        <v>0.52692475276657125</v>
      </c>
      <c r="O8" s="25">
        <v>0.18939586113011875</v>
      </c>
      <c r="P8" s="96">
        <v>615355</v>
      </c>
      <c r="Q8" s="26">
        <v>0.3106140451831616</v>
      </c>
      <c r="R8" s="28">
        <v>0.67098422257280033</v>
      </c>
      <c r="S8" s="25">
        <v>6.9437987365289028E-2</v>
      </c>
    </row>
    <row r="9" spans="2:19">
      <c r="B9" s="23" t="s">
        <v>7</v>
      </c>
      <c r="C9" s="92">
        <v>13394367</v>
      </c>
      <c r="D9" s="25">
        <v>0.28659837949468531</v>
      </c>
      <c r="E9" s="93">
        <v>11464733</v>
      </c>
      <c r="F9" s="26">
        <v>0.24531012918633946</v>
      </c>
      <c r="G9" s="25">
        <v>0.30270934739915922</v>
      </c>
      <c r="H9" s="93">
        <v>1929634</v>
      </c>
      <c r="I9" s="27">
        <v>4.1288250308345861E-2</v>
      </c>
      <c r="J9" s="26">
        <v>0.21774406856470188</v>
      </c>
      <c r="K9" s="28">
        <v>0.71931729375234565</v>
      </c>
      <c r="L9" s="96">
        <v>1479798</v>
      </c>
      <c r="M9" s="26">
        <v>0.21506053617841067</v>
      </c>
      <c r="N9" s="28">
        <v>0.71045224743201307</v>
      </c>
      <c r="O9" s="25">
        <v>0.16698360268004644</v>
      </c>
      <c r="P9" s="96">
        <v>449836</v>
      </c>
      <c r="Q9" s="26">
        <v>0.22706466938435974</v>
      </c>
      <c r="R9" s="28">
        <v>0.75010788842588083</v>
      </c>
      <c r="S9" s="25">
        <v>5.0760465884655451E-2</v>
      </c>
    </row>
    <row r="10" spans="2:19">
      <c r="B10" s="23" t="s">
        <v>8</v>
      </c>
      <c r="C10" s="92">
        <v>5805757</v>
      </c>
      <c r="D10" s="25">
        <v>0.12422539623857744</v>
      </c>
      <c r="E10" s="93">
        <v>4607081</v>
      </c>
      <c r="F10" s="26">
        <v>9.8577405621389516E-2</v>
      </c>
      <c r="G10" s="25">
        <v>0.12164317153526957</v>
      </c>
      <c r="H10" s="93">
        <v>1198676</v>
      </c>
      <c r="I10" s="27">
        <v>2.5647990617187914E-2</v>
      </c>
      <c r="J10" s="26">
        <v>0.13526118897721673</v>
      </c>
      <c r="K10" s="28">
        <v>1.111950529323372</v>
      </c>
      <c r="L10" s="96">
        <v>1037651</v>
      </c>
      <c r="M10" s="26">
        <v>0.15080286662508263</v>
      </c>
      <c r="N10" s="28">
        <v>1.2397150182931429</v>
      </c>
      <c r="O10" s="25">
        <v>0.1170907801636121</v>
      </c>
      <c r="P10" s="96">
        <v>161025</v>
      </c>
      <c r="Q10" s="26">
        <v>8.1280929911382208E-2</v>
      </c>
      <c r="R10" s="28">
        <v>0.66819147253009081</v>
      </c>
      <c r="S10" s="25">
        <v>1.8170408813604613E-2</v>
      </c>
    </row>
    <row r="11" spans="2:19" s="36" customFormat="1">
      <c r="B11" s="30" t="s">
        <v>0</v>
      </c>
      <c r="C11" s="35">
        <v>46735669</v>
      </c>
      <c r="D11" s="84">
        <v>1.0000000000000002</v>
      </c>
      <c r="E11" s="31">
        <v>37873733</v>
      </c>
      <c r="F11" s="38">
        <v>0.81038174504359828</v>
      </c>
      <c r="G11" s="84">
        <v>1</v>
      </c>
      <c r="H11" s="31">
        <v>8861936</v>
      </c>
      <c r="I11" s="38">
        <v>0.18961825495640172</v>
      </c>
      <c r="J11" s="38">
        <v>1</v>
      </c>
      <c r="K11" s="34">
        <v>1</v>
      </c>
      <c r="L11" s="31">
        <v>6880844</v>
      </c>
      <c r="M11" s="38">
        <v>1</v>
      </c>
      <c r="N11" s="34">
        <v>1</v>
      </c>
      <c r="O11" s="84">
        <v>0.77644929956614439</v>
      </c>
      <c r="P11" s="31">
        <v>1981092</v>
      </c>
      <c r="Q11" s="38">
        <v>1</v>
      </c>
      <c r="R11" s="34">
        <v>1</v>
      </c>
      <c r="S11" s="84">
        <v>0.2235507004338555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7709153</v>
      </c>
      <c r="D13" s="25">
        <v>0.16495223380668841</v>
      </c>
      <c r="E13" s="93">
        <v>4269296</v>
      </c>
      <c r="F13" s="26">
        <v>9.1349842451169366E-2</v>
      </c>
      <c r="G13" s="25">
        <v>0.11272445734356315</v>
      </c>
      <c r="H13" s="93">
        <v>3439857</v>
      </c>
      <c r="I13" s="27">
        <v>7.3602391355519062E-2</v>
      </c>
      <c r="J13" s="26">
        <v>0.38816089396267361</v>
      </c>
      <c r="K13" s="28">
        <v>3.4434487697699137</v>
      </c>
      <c r="L13" s="96">
        <v>2684981</v>
      </c>
      <c r="M13" s="26">
        <v>0.39021099737183401</v>
      </c>
      <c r="N13" s="28">
        <v>3.4616356252001603</v>
      </c>
      <c r="O13" s="25">
        <v>0.30297905559236715</v>
      </c>
      <c r="P13" s="96">
        <v>754876</v>
      </c>
      <c r="Q13" s="26">
        <v>0.38104035552109644</v>
      </c>
      <c r="R13" s="28">
        <v>3.3802811253263028</v>
      </c>
      <c r="S13" s="25">
        <v>8.5181838370306448E-2</v>
      </c>
    </row>
    <row r="14" spans="2:19">
      <c r="B14" s="23" t="s">
        <v>11</v>
      </c>
      <c r="C14" s="92">
        <v>39026516</v>
      </c>
      <c r="D14" s="25">
        <v>0.83504776619331156</v>
      </c>
      <c r="E14" s="93">
        <v>33604437</v>
      </c>
      <c r="F14" s="26">
        <v>0.71903190259242888</v>
      </c>
      <c r="G14" s="25">
        <v>0.88727554265643682</v>
      </c>
      <c r="H14" s="93">
        <v>5422079</v>
      </c>
      <c r="I14" s="27">
        <v>0.11601586360088266</v>
      </c>
      <c r="J14" s="26">
        <v>0.61183910603732639</v>
      </c>
      <c r="K14" s="28">
        <v>0.68957057489213069</v>
      </c>
      <c r="L14" s="96">
        <v>4195863</v>
      </c>
      <c r="M14" s="26">
        <v>0.60978900262816593</v>
      </c>
      <c r="N14" s="28">
        <v>0.68726001485683141</v>
      </c>
      <c r="O14" s="25">
        <v>0.47347024397377729</v>
      </c>
      <c r="P14" s="96">
        <v>1226216</v>
      </c>
      <c r="Q14" s="26">
        <v>0.6189596444789035</v>
      </c>
      <c r="R14" s="28">
        <v>0.69759574644172484</v>
      </c>
      <c r="S14" s="25">
        <v>0.13836886206354909</v>
      </c>
    </row>
    <row r="15" spans="2:19" s="36" customFormat="1">
      <c r="B15" s="30" t="s">
        <v>0</v>
      </c>
      <c r="C15" s="35">
        <v>46735669</v>
      </c>
      <c r="D15" s="84">
        <v>1</v>
      </c>
      <c r="E15" s="31">
        <v>37873733</v>
      </c>
      <c r="F15" s="38">
        <v>0.81038174504359828</v>
      </c>
      <c r="G15" s="84">
        <v>1</v>
      </c>
      <c r="H15" s="31">
        <v>8861936</v>
      </c>
      <c r="I15" s="38">
        <v>0.18961825495640172</v>
      </c>
      <c r="J15" s="38">
        <v>1</v>
      </c>
      <c r="K15" s="34">
        <v>1</v>
      </c>
      <c r="L15" s="31">
        <v>6880844</v>
      </c>
      <c r="M15" s="38">
        <v>1</v>
      </c>
      <c r="N15" s="34">
        <v>1</v>
      </c>
      <c r="O15" s="84">
        <v>0.7764492995661445</v>
      </c>
      <c r="P15" s="31">
        <v>1981092</v>
      </c>
      <c r="Q15" s="38">
        <v>1</v>
      </c>
      <c r="R15" s="34">
        <v>1</v>
      </c>
      <c r="S15" s="84">
        <v>0.22355070043385555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50827</v>
      </c>
      <c r="D17" s="25">
        <v>1.0875419371872048E-3</v>
      </c>
      <c r="E17" s="93">
        <v>37045</v>
      </c>
      <c r="F17" s="26">
        <v>7.9264940018297376E-4</v>
      </c>
      <c r="G17" s="25">
        <v>9.781185287439187E-4</v>
      </c>
      <c r="H17" s="93">
        <v>13782</v>
      </c>
      <c r="I17" s="27">
        <v>2.9489253700423117E-4</v>
      </c>
      <c r="J17" s="26">
        <v>1.5551906490861591E-3</v>
      </c>
      <c r="K17" s="28">
        <v>1.589981789919986</v>
      </c>
      <c r="L17" s="96">
        <v>12372</v>
      </c>
      <c r="M17" s="26">
        <v>1.7980352410256648E-3</v>
      </c>
      <c r="N17" s="28">
        <v>1.8382590536697712</v>
      </c>
      <c r="O17" s="25">
        <v>1.3960832034896212E-3</v>
      </c>
      <c r="P17" s="96">
        <v>1410</v>
      </c>
      <c r="Q17" s="26">
        <v>7.117286829687869E-4</v>
      </c>
      <c r="R17" s="28">
        <v>0.72765075198276363</v>
      </c>
      <c r="S17" s="25">
        <v>1.5910744559653782E-4</v>
      </c>
    </row>
    <row r="18" spans="2:19">
      <c r="B18" s="95" t="s">
        <v>99</v>
      </c>
      <c r="C18" s="92">
        <v>36773209</v>
      </c>
      <c r="D18" s="25">
        <v>0.78683390623979299</v>
      </c>
      <c r="E18" s="93">
        <v>31599752</v>
      </c>
      <c r="F18" s="26">
        <v>0.67613779103065796</v>
      </c>
      <c r="G18" s="25">
        <v>0.8343447951116939</v>
      </c>
      <c r="H18" s="93">
        <v>5173457</v>
      </c>
      <c r="I18" s="27">
        <v>0.11069611520913501</v>
      </c>
      <c r="J18" s="26">
        <v>0.58378406253441684</v>
      </c>
      <c r="K18" s="28">
        <v>0.6996916214432255</v>
      </c>
      <c r="L18" s="96">
        <v>3905650</v>
      </c>
      <c r="M18" s="26">
        <v>0.56761205456772457</v>
      </c>
      <c r="N18" s="28">
        <v>0.68030873793817848</v>
      </c>
      <c r="O18" s="25">
        <v>0.44072198219440989</v>
      </c>
      <c r="P18" s="96">
        <v>1267807</v>
      </c>
      <c r="Q18" s="26">
        <v>0.63995362153802049</v>
      </c>
      <c r="R18" s="28">
        <v>0.76701338018456722</v>
      </c>
      <c r="S18" s="25">
        <v>0.14306208034000698</v>
      </c>
    </row>
    <row r="19" spans="2:19">
      <c r="B19" s="95" t="s">
        <v>100</v>
      </c>
      <c r="C19" s="92">
        <v>4613386</v>
      </c>
      <c r="D19" s="25">
        <v>9.8712313286881584E-2</v>
      </c>
      <c r="E19" s="93">
        <v>2851473</v>
      </c>
      <c r="F19" s="26">
        <v>6.1012778056092447E-2</v>
      </c>
      <c r="G19" s="25">
        <v>7.5288934417951356E-2</v>
      </c>
      <c r="H19" s="93">
        <v>1761913</v>
      </c>
      <c r="I19" s="27">
        <v>3.7699535230789144E-2</v>
      </c>
      <c r="J19" s="26">
        <v>0.19881806864775373</v>
      </c>
      <c r="K19" s="28">
        <v>2.6407342617449632</v>
      </c>
      <c r="L19" s="96">
        <v>1331223</v>
      </c>
      <c r="M19" s="26">
        <v>0.19346798154412453</v>
      </c>
      <c r="N19" s="28">
        <v>2.5696735255957535</v>
      </c>
      <c r="O19" s="25">
        <v>0.15021807875841126</v>
      </c>
      <c r="P19" s="96">
        <v>430690</v>
      </c>
      <c r="Q19" s="26">
        <v>0.21740030245945166</v>
      </c>
      <c r="R19" s="28">
        <v>2.8875465450553155</v>
      </c>
      <c r="S19" s="25">
        <v>4.8599989889342464E-2</v>
      </c>
    </row>
    <row r="20" spans="2:19">
      <c r="B20" s="95" t="s">
        <v>101</v>
      </c>
      <c r="C20" s="92">
        <v>358972</v>
      </c>
      <c r="D20" s="25">
        <v>7.6808999995271274E-3</v>
      </c>
      <c r="E20" s="93">
        <v>280224</v>
      </c>
      <c r="F20" s="26">
        <v>5.9959342830847246E-3</v>
      </c>
      <c r="G20" s="25">
        <v>7.3989009744563601E-3</v>
      </c>
      <c r="H20" s="93">
        <v>78748</v>
      </c>
      <c r="I20" s="27">
        <v>1.6849657164424029E-3</v>
      </c>
      <c r="J20" s="26">
        <v>8.8860944154866388E-3</v>
      </c>
      <c r="K20" s="28">
        <v>1.2010019388236983</v>
      </c>
      <c r="L20" s="96">
        <v>68789</v>
      </c>
      <c r="M20" s="26">
        <v>9.9971747651886895E-3</v>
      </c>
      <c r="N20" s="28">
        <v>1.3511702345662546</v>
      </c>
      <c r="O20" s="25">
        <v>7.7622993440710922E-3</v>
      </c>
      <c r="P20" s="96">
        <v>9959</v>
      </c>
      <c r="Q20" s="26">
        <v>5.0270254990681905E-3</v>
      </c>
      <c r="R20" s="28">
        <v>0.67942867682960917</v>
      </c>
      <c r="S20" s="25">
        <v>1.1237950714155461E-3</v>
      </c>
    </row>
    <row r="21" spans="2:19">
      <c r="B21" s="95" t="s">
        <v>102</v>
      </c>
      <c r="C21" s="92">
        <v>1142789</v>
      </c>
      <c r="D21" s="25">
        <v>2.4452180196671627E-2</v>
      </c>
      <c r="E21" s="93">
        <v>658264</v>
      </c>
      <c r="F21" s="26">
        <v>1.4084831009908086E-2</v>
      </c>
      <c r="G21" s="25">
        <v>1.7380489005401185E-2</v>
      </c>
      <c r="H21" s="93">
        <v>484525</v>
      </c>
      <c r="I21" s="27">
        <v>1.036734918676354E-2</v>
      </c>
      <c r="J21" s="26">
        <v>5.4674847572810277E-2</v>
      </c>
      <c r="K21" s="28">
        <v>3.1457600275699633</v>
      </c>
      <c r="L21" s="96">
        <v>456214</v>
      </c>
      <c r="M21" s="26">
        <v>6.6302040854290548E-2</v>
      </c>
      <c r="N21" s="28">
        <v>3.8147396677784169</v>
      </c>
      <c r="O21" s="25">
        <v>5.148017318111979E-2</v>
      </c>
      <c r="P21" s="96">
        <v>28311</v>
      </c>
      <c r="Q21" s="26">
        <v>1.4290603364205196E-2</v>
      </c>
      <c r="R21" s="28">
        <v>0.82222101804869974</v>
      </c>
      <c r="S21" s="25">
        <v>3.1946743916904841E-3</v>
      </c>
    </row>
    <row r="22" spans="2:19">
      <c r="B22" s="95" t="s">
        <v>103</v>
      </c>
      <c r="C22" s="92">
        <v>3591418</v>
      </c>
      <c r="D22" s="25">
        <v>7.6845331988293561E-2</v>
      </c>
      <c r="E22" s="93">
        <v>2320740</v>
      </c>
      <c r="F22" s="26">
        <v>4.9656719367813053E-2</v>
      </c>
      <c r="G22" s="25">
        <v>6.1275713170391731E-2</v>
      </c>
      <c r="H22" s="93">
        <v>1270678</v>
      </c>
      <c r="I22" s="27">
        <v>2.7188612620480515E-2</v>
      </c>
      <c r="J22" s="26">
        <v>0.14338605018135991</v>
      </c>
      <c r="K22" s="28">
        <v>2.3400143835558604</v>
      </c>
      <c r="L22" s="96">
        <v>1040809</v>
      </c>
      <c r="M22" s="26">
        <v>0.15126182195091184</v>
      </c>
      <c r="N22" s="28">
        <v>2.4685444546404915</v>
      </c>
      <c r="O22" s="25">
        <v>0.11744713570488435</v>
      </c>
      <c r="P22" s="96">
        <v>229869</v>
      </c>
      <c r="Q22" s="26">
        <v>0.11603146143641992</v>
      </c>
      <c r="R22" s="28">
        <v>1.8935962624174896</v>
      </c>
      <c r="S22" s="25">
        <v>2.5938914476475568E-2</v>
      </c>
    </row>
    <row r="23" spans="2:19">
      <c r="B23" s="95" t="s">
        <v>104</v>
      </c>
      <c r="C23" s="92">
        <v>205068</v>
      </c>
      <c r="D23" s="25">
        <v>4.3878263516458913E-3</v>
      </c>
      <c r="E23" s="93">
        <v>126235</v>
      </c>
      <c r="F23" s="26">
        <v>2.701041895859028E-3</v>
      </c>
      <c r="G23" s="25">
        <v>3.3330487913615487E-3</v>
      </c>
      <c r="H23" s="93">
        <v>78833</v>
      </c>
      <c r="I23" s="27">
        <v>1.6867844557868637E-3</v>
      </c>
      <c r="J23" s="26">
        <v>8.8956859990864303E-3</v>
      </c>
      <c r="K23" s="28">
        <v>2.6689336268169503</v>
      </c>
      <c r="L23" s="96">
        <v>65787</v>
      </c>
      <c r="M23" s="26">
        <v>9.5608910767341921E-3</v>
      </c>
      <c r="N23" s="28">
        <v>2.8685121866543613</v>
      </c>
      <c r="O23" s="25">
        <v>7.4235471797584633E-3</v>
      </c>
      <c r="P23" s="96">
        <v>13046</v>
      </c>
      <c r="Q23" s="26">
        <v>6.585257019865811E-3</v>
      </c>
      <c r="R23" s="28">
        <v>1.975745760738095</v>
      </c>
      <c r="S23" s="25">
        <v>1.4721388193279662E-3</v>
      </c>
    </row>
    <row r="24" spans="2:19" s="36" customFormat="1">
      <c r="B24" s="30" t="s">
        <v>0</v>
      </c>
      <c r="C24" s="35">
        <v>46735669</v>
      </c>
      <c r="D24" s="84">
        <v>1</v>
      </c>
      <c r="E24" s="31">
        <v>37873733</v>
      </c>
      <c r="F24" s="38">
        <v>0.81038174504359828</v>
      </c>
      <c r="G24" s="84">
        <v>1.0000000000000002</v>
      </c>
      <c r="H24" s="31">
        <v>8861936</v>
      </c>
      <c r="I24" s="38">
        <v>0.18961825495640175</v>
      </c>
      <c r="J24" s="38">
        <v>0.99999999999999989</v>
      </c>
      <c r="K24" s="34">
        <v>0.99999999999999967</v>
      </c>
      <c r="L24" s="31">
        <v>6880844</v>
      </c>
      <c r="M24" s="38">
        <v>1</v>
      </c>
      <c r="N24" s="34">
        <v>0.99999999999999978</v>
      </c>
      <c r="O24" s="84">
        <v>0.77644929956614439</v>
      </c>
      <c r="P24" s="31">
        <v>1981092</v>
      </c>
      <c r="Q24" s="38">
        <v>1</v>
      </c>
      <c r="R24" s="34">
        <v>1.0000000000000004</v>
      </c>
      <c r="S24" s="84">
        <v>0.22355070043385558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3591418</v>
      </c>
      <c r="D26" s="25">
        <v>7.6845331988293561E-2</v>
      </c>
      <c r="E26" s="24">
        <v>2320740</v>
      </c>
      <c r="F26" s="26">
        <v>4.9656719367813053E-2</v>
      </c>
      <c r="G26" s="25">
        <v>6.1275713170391731E-2</v>
      </c>
      <c r="H26" s="24">
        <v>1270678</v>
      </c>
      <c r="I26" s="27">
        <v>2.7188612620480515E-2</v>
      </c>
      <c r="J26" s="26">
        <v>0.14338605018135991</v>
      </c>
      <c r="K26" s="28">
        <v>2.3400143835558604</v>
      </c>
      <c r="L26" s="24">
        <v>1040809</v>
      </c>
      <c r="M26" s="26">
        <v>0.15126182195091184</v>
      </c>
      <c r="N26" s="28">
        <v>2.4685444546404915</v>
      </c>
      <c r="O26" s="25">
        <v>0.11744713570488435</v>
      </c>
      <c r="P26" s="24">
        <v>229869</v>
      </c>
      <c r="Q26" s="26">
        <v>0.11603146143641992</v>
      </c>
      <c r="R26" s="28">
        <v>1.8935962624174896</v>
      </c>
      <c r="S26" s="25">
        <v>2.5938914476475568E-2</v>
      </c>
    </row>
    <row r="27" spans="2:19" ht="15" customHeight="1">
      <c r="B27" s="23" t="s">
        <v>30</v>
      </c>
      <c r="C27" s="29">
        <v>43144251</v>
      </c>
      <c r="D27" s="25">
        <v>0.92315466801170643</v>
      </c>
      <c r="E27" s="24">
        <v>35552993</v>
      </c>
      <c r="F27" s="26">
        <v>0.76072502567578526</v>
      </c>
      <c r="G27" s="25">
        <v>0.93872428682960829</v>
      </c>
      <c r="H27" s="24">
        <v>7591258</v>
      </c>
      <c r="I27" s="27">
        <v>0.16242964233592119</v>
      </c>
      <c r="J27" s="26">
        <v>0.85661394981864003</v>
      </c>
      <c r="K27" s="28">
        <v>0.91252986828722327</v>
      </c>
      <c r="L27" s="24">
        <v>5840035</v>
      </c>
      <c r="M27" s="26">
        <v>0.84873817804908813</v>
      </c>
      <c r="N27" s="28">
        <v>0.90414000144341222</v>
      </c>
      <c r="O27" s="25">
        <v>0.65900216386126009</v>
      </c>
      <c r="P27" s="24">
        <v>1751223</v>
      </c>
      <c r="Q27" s="26">
        <v>0.88396853856358004</v>
      </c>
      <c r="R27" s="28">
        <v>0.94167004195560222</v>
      </c>
      <c r="S27" s="25">
        <v>0.19761178595737997</v>
      </c>
    </row>
    <row r="28" spans="2:19" s="36" customFormat="1">
      <c r="B28" s="30" t="s">
        <v>0</v>
      </c>
      <c r="C28" s="35">
        <v>46735669</v>
      </c>
      <c r="D28" s="84">
        <v>1</v>
      </c>
      <c r="E28" s="31">
        <v>37873733</v>
      </c>
      <c r="F28" s="33">
        <v>0.81038174504359828</v>
      </c>
      <c r="G28" s="84">
        <v>1</v>
      </c>
      <c r="H28" s="31">
        <v>8861936</v>
      </c>
      <c r="I28" s="38">
        <v>0.18961825495640172</v>
      </c>
      <c r="J28" s="38">
        <v>1</v>
      </c>
      <c r="K28" s="34">
        <v>1</v>
      </c>
      <c r="L28" s="31">
        <v>6880844</v>
      </c>
      <c r="M28" s="38">
        <v>1</v>
      </c>
      <c r="N28" s="34">
        <v>1</v>
      </c>
      <c r="O28" s="84">
        <v>0.7764492995661445</v>
      </c>
      <c r="P28" s="31">
        <v>1981092</v>
      </c>
      <c r="Q28" s="38">
        <v>1</v>
      </c>
      <c r="R28" s="34">
        <v>1</v>
      </c>
      <c r="S28" s="84">
        <v>0.22355070043385553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20794929</v>
      </c>
      <c r="D30" s="25">
        <v>0.44494771220670876</v>
      </c>
      <c r="E30" s="93">
        <v>17452031</v>
      </c>
      <c r="F30" s="26">
        <v>0.37341994612294949</v>
      </c>
      <c r="G30" s="25">
        <v>0.46079511095460274</v>
      </c>
      <c r="H30" s="93">
        <v>3342898</v>
      </c>
      <c r="I30" s="27">
        <v>7.1527766083759284E-2</v>
      </c>
      <c r="J30" s="26">
        <v>0.37721983097147171</v>
      </c>
      <c r="K30" s="28">
        <v>0.81862811041985029</v>
      </c>
      <c r="L30" s="96">
        <v>2574880</v>
      </c>
      <c r="M30" s="26">
        <v>0.374209907970592</v>
      </c>
      <c r="N30" s="28">
        <v>0.81209609015894901</v>
      </c>
      <c r="O30" s="25">
        <v>0.29055502093447755</v>
      </c>
      <c r="P30" s="96">
        <v>768018</v>
      </c>
      <c r="Q30" s="26">
        <v>0.38767407066405801</v>
      </c>
      <c r="R30" s="28">
        <v>0.84131550324163795</v>
      </c>
      <c r="S30" s="25">
        <v>8.666481003699418E-2</v>
      </c>
    </row>
    <row r="31" spans="2:19">
      <c r="B31" s="23" t="s">
        <v>32</v>
      </c>
      <c r="C31" s="92">
        <v>25940740</v>
      </c>
      <c r="D31" s="25">
        <v>0.5550522877932913</v>
      </c>
      <c r="E31" s="93">
        <v>20421702</v>
      </c>
      <c r="F31" s="26">
        <v>0.43696179892064879</v>
      </c>
      <c r="G31" s="25">
        <v>0.53920488904539721</v>
      </c>
      <c r="H31" s="93">
        <v>5519038</v>
      </c>
      <c r="I31" s="27">
        <v>0.11809048887264244</v>
      </c>
      <c r="J31" s="26">
        <v>0.62278016902852829</v>
      </c>
      <c r="K31" s="28">
        <v>1.1549972592627857</v>
      </c>
      <c r="L31" s="96">
        <v>4305964</v>
      </c>
      <c r="M31" s="26">
        <v>0.62579009202940805</v>
      </c>
      <c r="N31" s="28">
        <v>1.1605794100593196</v>
      </c>
      <c r="O31" s="25">
        <v>0.48589427863166695</v>
      </c>
      <c r="P31" s="96">
        <v>1213074</v>
      </c>
      <c r="Q31" s="26">
        <v>0.61232592933594199</v>
      </c>
      <c r="R31" s="28">
        <v>1.1356090083307617</v>
      </c>
      <c r="S31" s="25">
        <v>0.13688589039686136</v>
      </c>
    </row>
    <row r="32" spans="2:19" s="36" customFormat="1">
      <c r="B32" s="30" t="s">
        <v>0</v>
      </c>
      <c r="C32" s="35">
        <v>46735669</v>
      </c>
      <c r="D32" s="84">
        <v>1</v>
      </c>
      <c r="E32" s="31">
        <v>37873733</v>
      </c>
      <c r="F32" s="33">
        <v>0.81038174504359828</v>
      </c>
      <c r="G32" s="84">
        <v>1</v>
      </c>
      <c r="H32" s="31">
        <v>8861936</v>
      </c>
      <c r="I32" s="38">
        <v>0.18961825495640172</v>
      </c>
      <c r="J32" s="38">
        <v>1</v>
      </c>
      <c r="K32" s="34">
        <v>1</v>
      </c>
      <c r="L32" s="31">
        <v>6880844</v>
      </c>
      <c r="M32" s="38">
        <v>1</v>
      </c>
      <c r="N32" s="34">
        <v>1</v>
      </c>
      <c r="O32" s="84">
        <v>0.7764492995661445</v>
      </c>
      <c r="P32" s="31">
        <v>1981092</v>
      </c>
      <c r="Q32" s="38">
        <v>1</v>
      </c>
      <c r="R32" s="34">
        <v>1</v>
      </c>
      <c r="S32" s="84">
        <v>0.22355070043385555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905191</v>
      </c>
      <c r="D34" s="25">
        <v>1.9368311599433828E-2</v>
      </c>
      <c r="E34" s="93">
        <v>0</v>
      </c>
      <c r="F34" s="26">
        <v>0</v>
      </c>
      <c r="G34" s="25">
        <v>0</v>
      </c>
      <c r="H34" s="93">
        <v>905191</v>
      </c>
      <c r="I34" s="27">
        <v>1.9368311599433828E-2</v>
      </c>
      <c r="J34" s="40">
        <v>0.10214370765033735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905191</v>
      </c>
      <c r="Q34" s="26">
        <v>0.45691517607460935</v>
      </c>
      <c r="R34" s="28" t="s">
        <v>51</v>
      </c>
      <c r="S34" s="25">
        <v>0.10214370765033735</v>
      </c>
    </row>
    <row r="35" spans="2:19">
      <c r="B35" s="23" t="s">
        <v>37</v>
      </c>
      <c r="C35" s="92">
        <v>4754404</v>
      </c>
      <c r="D35" s="25">
        <v>0.10172966605014255</v>
      </c>
      <c r="E35" s="93">
        <v>0</v>
      </c>
      <c r="F35" s="26">
        <v>0</v>
      </c>
      <c r="G35" s="25">
        <v>0</v>
      </c>
      <c r="H35" s="93">
        <v>4754404</v>
      </c>
      <c r="I35" s="27">
        <v>0.10172966605014255</v>
      </c>
      <c r="J35" s="40">
        <v>0.53649721686096585</v>
      </c>
      <c r="K35" s="28" t="s">
        <v>51</v>
      </c>
      <c r="L35" s="97">
        <v>4754404</v>
      </c>
      <c r="M35" s="26">
        <v>0.69096232962119186</v>
      </c>
      <c r="N35" s="28" t="s">
        <v>51</v>
      </c>
      <c r="O35" s="25">
        <v>0.53649721686096585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683769</v>
      </c>
      <c r="D36" s="25">
        <v>1.4630559797913667E-2</v>
      </c>
      <c r="E36" s="93">
        <v>0</v>
      </c>
      <c r="F36" s="26">
        <v>0</v>
      </c>
      <c r="G36" s="25">
        <v>0</v>
      </c>
      <c r="H36" s="93">
        <v>683769</v>
      </c>
      <c r="I36" s="27">
        <v>1.4630559797913667E-2</v>
      </c>
      <c r="J36" s="40">
        <v>7.7157970899361036E-2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683769</v>
      </c>
      <c r="Q36" s="26">
        <v>0.34514752469849963</v>
      </c>
      <c r="R36" s="28" t="s">
        <v>51</v>
      </c>
      <c r="S36" s="25">
        <v>7.7157970899361036E-2</v>
      </c>
    </row>
    <row r="37" spans="2:19">
      <c r="B37" s="23" t="s">
        <v>39</v>
      </c>
      <c r="C37" s="92">
        <v>207181</v>
      </c>
      <c r="D37" s="25">
        <v>4.4330380720558425E-3</v>
      </c>
      <c r="E37" s="93">
        <v>0</v>
      </c>
      <c r="F37" s="26">
        <v>0</v>
      </c>
      <c r="G37" s="25">
        <v>0</v>
      </c>
      <c r="H37" s="93">
        <v>207181</v>
      </c>
      <c r="I37" s="27">
        <v>4.4330380720558425E-3</v>
      </c>
      <c r="J37" s="40">
        <v>2.3378751550451278E-2</v>
      </c>
      <c r="K37" s="28" t="s">
        <v>51</v>
      </c>
      <c r="L37" s="97">
        <v>207181</v>
      </c>
      <c r="M37" s="26">
        <v>3.0109823736739271E-2</v>
      </c>
      <c r="N37" s="28" t="s">
        <v>51</v>
      </c>
      <c r="O37" s="25">
        <v>2.3378751550451278E-2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67</v>
      </c>
      <c r="D38" s="25">
        <v>1.433594542104447E-6</v>
      </c>
      <c r="E38" s="93">
        <v>0</v>
      </c>
      <c r="F38" s="26">
        <v>0</v>
      </c>
      <c r="G38" s="25">
        <v>0</v>
      </c>
      <c r="H38" s="93">
        <v>67</v>
      </c>
      <c r="I38" s="27">
        <v>1.433594542104447E-6</v>
      </c>
      <c r="J38" s="40">
        <v>7.5604247198354854E-6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67</v>
      </c>
      <c r="Q38" s="26">
        <v>3.3819731743906898E-5</v>
      </c>
      <c r="R38" s="28" t="s">
        <v>51</v>
      </c>
      <c r="S38" s="25">
        <v>7.5604247198354854E-6</v>
      </c>
    </row>
    <row r="39" spans="2:19" ht="15" customHeight="1">
      <c r="B39" s="23" t="s">
        <v>41</v>
      </c>
      <c r="C39" s="92">
        <v>392065</v>
      </c>
      <c r="D39" s="25">
        <v>8.3889887186594028E-3</v>
      </c>
      <c r="E39" s="93">
        <v>0</v>
      </c>
      <c r="F39" s="26">
        <v>0</v>
      </c>
      <c r="G39" s="25">
        <v>0</v>
      </c>
      <c r="H39" s="93">
        <v>392065</v>
      </c>
      <c r="I39" s="27">
        <v>8.3889887186594028E-3</v>
      </c>
      <c r="J39" s="40">
        <v>4.4241461459437303E-2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392065</v>
      </c>
      <c r="Q39" s="26">
        <v>0.19790347949514711</v>
      </c>
      <c r="R39" s="28" t="s">
        <v>51</v>
      </c>
      <c r="S39" s="25">
        <v>4.4241461459437303E-2</v>
      </c>
    </row>
    <row r="40" spans="2:19" ht="45">
      <c r="B40" s="23" t="s">
        <v>42</v>
      </c>
      <c r="C40" s="92">
        <v>1919259</v>
      </c>
      <c r="D40" s="25">
        <v>4.1066257123654311E-2</v>
      </c>
      <c r="E40" s="93">
        <v>0</v>
      </c>
      <c r="F40" s="26">
        <v>0</v>
      </c>
      <c r="G40" s="25"/>
      <c r="H40" s="93">
        <v>1919259</v>
      </c>
      <c r="I40" s="27"/>
      <c r="J40" s="40"/>
      <c r="K40" s="28" t="s">
        <v>51</v>
      </c>
      <c r="L40" s="97">
        <v>1919259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287727</v>
      </c>
      <c r="D41" s="25">
        <v>6.1564754748669589E-3</v>
      </c>
      <c r="E41" s="93">
        <v>287727</v>
      </c>
      <c r="F41" s="26">
        <v>6.1564754748669589E-3</v>
      </c>
      <c r="G41" s="25">
        <v>7.5970066114158857E-3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37586006</v>
      </c>
      <c r="D42" s="25">
        <v>0.8042252695687313</v>
      </c>
      <c r="E42" s="93">
        <v>37586006</v>
      </c>
      <c r="F42" s="26">
        <v>0.8042252695687313</v>
      </c>
      <c r="G42" s="25">
        <v>0.99240299338858406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46735669</v>
      </c>
      <c r="D43" s="84">
        <v>1</v>
      </c>
      <c r="E43" s="31">
        <v>37873733</v>
      </c>
      <c r="F43" s="38">
        <v>0.81038174504359828</v>
      </c>
      <c r="G43" s="84">
        <v>1</v>
      </c>
      <c r="H43" s="31">
        <v>8861936</v>
      </c>
      <c r="I43" s="38">
        <v>0.14855199783274739</v>
      </c>
      <c r="J43" s="38">
        <v>0.78342666884527268</v>
      </c>
      <c r="K43" s="34">
        <v>0.78342666884527268</v>
      </c>
      <c r="L43" s="31">
        <v>6880844</v>
      </c>
      <c r="M43" s="38">
        <v>0.72107215335793118</v>
      </c>
      <c r="N43" s="34">
        <v>0.72107215335793118</v>
      </c>
      <c r="O43" s="84">
        <v>0.55987596841141718</v>
      </c>
      <c r="P43" s="31">
        <v>1981092</v>
      </c>
      <c r="Q43" s="38">
        <v>0.99999999999999989</v>
      </c>
      <c r="R43" s="34">
        <v>1.2764436542273245</v>
      </c>
      <c r="S43" s="84">
        <v>0.22355070043385553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35836693</v>
      </c>
      <c r="D45" s="42">
        <v>0.76679533569959168</v>
      </c>
      <c r="E45" s="93">
        <v>31392684</v>
      </c>
      <c r="F45" s="43">
        <v>0.67170717081208364</v>
      </c>
      <c r="G45" s="42">
        <v>0.82887747030375902</v>
      </c>
      <c r="H45" s="93">
        <v>4444009</v>
      </c>
      <c r="I45" s="27">
        <v>9.5088164887508084E-2</v>
      </c>
      <c r="J45" s="43">
        <v>0.50147157460852798</v>
      </c>
      <c r="K45" s="44">
        <v>0.60500085063809672</v>
      </c>
      <c r="L45" s="96">
        <v>3475381</v>
      </c>
      <c r="M45" s="43">
        <v>0.50508062673706888</v>
      </c>
      <c r="N45" s="28">
        <v>0.60935499495718204</v>
      </c>
      <c r="O45" s="25">
        <v>0.39216949885442637</v>
      </c>
      <c r="P45" s="96">
        <v>968628</v>
      </c>
      <c r="Q45" s="43">
        <v>0.48893640477070222</v>
      </c>
      <c r="R45" s="44">
        <v>0.58987778325247697</v>
      </c>
      <c r="S45" s="25">
        <v>0.10930207575410159</v>
      </c>
    </row>
    <row r="46" spans="2:19">
      <c r="B46" s="41" t="s">
        <v>47</v>
      </c>
      <c r="C46" s="92">
        <v>10586526</v>
      </c>
      <c r="D46" s="42">
        <v>0.22651919243950483</v>
      </c>
      <c r="E46" s="93">
        <v>6306530</v>
      </c>
      <c r="F46" s="26">
        <v>0.13494040280026803</v>
      </c>
      <c r="G46" s="25">
        <v>0.16651461317531072</v>
      </c>
      <c r="H46" s="93">
        <v>4279996</v>
      </c>
      <c r="I46" s="27">
        <v>9.1578789639236796E-2</v>
      </c>
      <c r="J46" s="26">
        <v>0.48296399342085072</v>
      </c>
      <c r="K46" s="28">
        <v>2.9004300836490202</v>
      </c>
      <c r="L46" s="96">
        <v>3295448</v>
      </c>
      <c r="M46" s="26">
        <v>0.47893078232844694</v>
      </c>
      <c r="N46" s="28">
        <v>2.8762087194366344</v>
      </c>
      <c r="O46" s="25">
        <v>0.37186547047958823</v>
      </c>
      <c r="P46" s="96">
        <v>984548</v>
      </c>
      <c r="Q46" s="26">
        <v>0.49697237685074697</v>
      </c>
      <c r="R46" s="28">
        <v>2.9845571350997413</v>
      </c>
      <c r="S46" s="25">
        <v>0.11109852294126249</v>
      </c>
    </row>
    <row r="47" spans="2:19" s="45" customFormat="1">
      <c r="B47" s="41" t="s">
        <v>48</v>
      </c>
      <c r="C47" s="92">
        <v>109596</v>
      </c>
      <c r="D47" s="42">
        <v>2.3450183199474474E-3</v>
      </c>
      <c r="E47" s="93">
        <v>65149</v>
      </c>
      <c r="F47" s="26">
        <v>1.3939888182621287E-3</v>
      </c>
      <c r="G47" s="25">
        <v>1.7201631537086667E-3</v>
      </c>
      <c r="H47" s="93">
        <v>44447</v>
      </c>
      <c r="I47" s="27">
        <v>9.5102950168531877E-4</v>
      </c>
      <c r="J47" s="26">
        <v>5.0154954854108626E-3</v>
      </c>
      <c r="K47" s="28">
        <v>2.9157091724685933</v>
      </c>
      <c r="L47" s="96">
        <v>41082</v>
      </c>
      <c r="M47" s="26">
        <v>5.9704885040265413E-3</v>
      </c>
      <c r="N47" s="28">
        <v>3.470885009456333</v>
      </c>
      <c r="O47" s="25">
        <v>4.6357816170191253E-3</v>
      </c>
      <c r="P47" s="96">
        <v>3365</v>
      </c>
      <c r="Q47" s="26">
        <v>1.6985581689290554E-3</v>
      </c>
      <c r="R47" s="28">
        <v>0.98744015372435401</v>
      </c>
      <c r="S47" s="25">
        <v>3.7971386839173743E-4</v>
      </c>
    </row>
    <row r="48" spans="2:19" s="45" customFormat="1" ht="30">
      <c r="B48" s="46" t="s">
        <v>49</v>
      </c>
      <c r="C48" s="92">
        <v>202854</v>
      </c>
      <c r="D48" s="42">
        <v>4.3404535409560518E-3</v>
      </c>
      <c r="E48" s="93">
        <v>109370</v>
      </c>
      <c r="F48" s="26">
        <v>2.3401826129845278E-3</v>
      </c>
      <c r="G48" s="25">
        <v>2.8877533672215516E-3</v>
      </c>
      <c r="H48" s="93">
        <v>93484</v>
      </c>
      <c r="I48" s="27">
        <v>2.0002709279715244E-3</v>
      </c>
      <c r="J48" s="26">
        <v>1.0548936485210455E-2</v>
      </c>
      <c r="K48" s="28">
        <v>3.6529908007206662</v>
      </c>
      <c r="L48" s="96">
        <v>68933</v>
      </c>
      <c r="M48" s="26">
        <v>1.0018102430457658E-2</v>
      </c>
      <c r="N48" s="28">
        <v>3.4691682967706359</v>
      </c>
      <c r="O48" s="25">
        <v>7.778548615110739E-3</v>
      </c>
      <c r="P48" s="96">
        <v>24551</v>
      </c>
      <c r="Q48" s="26">
        <v>1.2392660209621764E-2</v>
      </c>
      <c r="R48" s="28">
        <v>4.2914538167590628</v>
      </c>
      <c r="S48" s="25">
        <v>2.7703878700997163E-3</v>
      </c>
    </row>
    <row r="49" spans="2:27" s="36" customFormat="1">
      <c r="B49" s="30" t="s">
        <v>0</v>
      </c>
      <c r="C49" s="35">
        <v>46735669</v>
      </c>
      <c r="D49" s="84">
        <v>1</v>
      </c>
      <c r="E49" s="31">
        <v>37873733</v>
      </c>
      <c r="F49" s="38">
        <v>0.81038174504359839</v>
      </c>
      <c r="G49" s="84">
        <v>1</v>
      </c>
      <c r="H49" s="31">
        <v>8861936</v>
      </c>
      <c r="I49" s="38">
        <v>0.18961825495640172</v>
      </c>
      <c r="J49" s="38">
        <v>1</v>
      </c>
      <c r="K49" s="34">
        <v>1</v>
      </c>
      <c r="L49" s="31">
        <v>6880844</v>
      </c>
      <c r="M49" s="38">
        <v>1.0000000000000002</v>
      </c>
      <c r="N49" s="48">
        <v>1.0000000000000002</v>
      </c>
      <c r="O49" s="84">
        <v>0.7764492995661445</v>
      </c>
      <c r="P49" s="31">
        <v>1981092</v>
      </c>
      <c r="Q49" s="38">
        <v>1</v>
      </c>
      <c r="R49" s="48">
        <v>1</v>
      </c>
      <c r="S49" s="84">
        <v>0.22355070043385555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39015403</v>
      </c>
      <c r="D51" s="25">
        <v>0.83480998207172341</v>
      </c>
      <c r="E51" s="93">
        <v>33599654</v>
      </c>
      <c r="F51" s="26">
        <v>0.71892956105966943</v>
      </c>
      <c r="G51" s="25">
        <v>0.88714925460344773</v>
      </c>
      <c r="H51" s="93">
        <v>5415749</v>
      </c>
      <c r="I51" s="27">
        <v>0.11588042101205398</v>
      </c>
      <c r="J51" s="26">
        <v>0.61112481516454198</v>
      </c>
      <c r="K51" s="28">
        <v>0.68886358410762838</v>
      </c>
      <c r="L51" s="96">
        <v>4190556</v>
      </c>
      <c r="M51" s="26">
        <v>0.60901773096439915</v>
      </c>
      <c r="N51" s="28">
        <v>0.68648846606609359</v>
      </c>
      <c r="O51" s="25">
        <v>0.4728713906306703</v>
      </c>
      <c r="P51" s="96">
        <v>1225193</v>
      </c>
      <c r="Q51" s="26">
        <v>0.61844326260466453</v>
      </c>
      <c r="R51" s="28">
        <v>0.69711298228064933</v>
      </c>
      <c r="S51" s="25">
        <v>0.1382534245338716</v>
      </c>
    </row>
    <row r="52" spans="2:27">
      <c r="B52" s="41" t="s">
        <v>47</v>
      </c>
      <c r="C52" s="92">
        <v>7452908</v>
      </c>
      <c r="D52" s="25">
        <v>0.15946937659114283</v>
      </c>
      <c r="E52" s="93">
        <v>4130478</v>
      </c>
      <c r="F52" s="26">
        <v>8.8379562941529738E-2</v>
      </c>
      <c r="G52" s="25">
        <v>0.10905917301576795</v>
      </c>
      <c r="H52" s="93">
        <v>3322430</v>
      </c>
      <c r="I52" s="27">
        <v>7.1089813649613101E-2</v>
      </c>
      <c r="J52" s="26">
        <v>0.37491017764064194</v>
      </c>
      <c r="K52" s="28">
        <v>3.4376766967271686</v>
      </c>
      <c r="L52" s="96">
        <v>2590754</v>
      </c>
      <c r="M52" s="26">
        <v>0.37651689240447828</v>
      </c>
      <c r="N52" s="28">
        <v>3.4524092012878262</v>
      </c>
      <c r="O52" s="25">
        <v>0.29234627738227853</v>
      </c>
      <c r="P52" s="96">
        <v>731676</v>
      </c>
      <c r="Q52" s="26">
        <v>0.36932964243962418</v>
      </c>
      <c r="R52" s="28">
        <v>3.3865069047078316</v>
      </c>
      <c r="S52" s="25">
        <v>8.256390025836341E-2</v>
      </c>
    </row>
    <row r="53" spans="2:27" s="45" customFormat="1">
      <c r="B53" s="41" t="s">
        <v>48</v>
      </c>
      <c r="C53" s="92">
        <v>101464</v>
      </c>
      <c r="D53" s="25">
        <v>2.1710184570162033E-3</v>
      </c>
      <c r="E53" s="93">
        <v>59056</v>
      </c>
      <c r="F53" s="26">
        <v>1.263617302664481E-3</v>
      </c>
      <c r="G53" s="25">
        <v>1.5592864849102675E-3</v>
      </c>
      <c r="H53" s="93">
        <v>42408</v>
      </c>
      <c r="I53" s="27">
        <v>9.0740115435172222E-4</v>
      </c>
      <c r="J53" s="26">
        <v>4.7854103211758692E-3</v>
      </c>
      <c r="K53" s="28">
        <v>3.0689744107230275</v>
      </c>
      <c r="L53" s="96">
        <v>39547</v>
      </c>
      <c r="M53" s="26">
        <v>5.7474054054996743E-3</v>
      </c>
      <c r="N53" s="28">
        <v>3.6859201058427828</v>
      </c>
      <c r="O53" s="25">
        <v>4.4625689014228948E-3</v>
      </c>
      <c r="P53" s="96">
        <v>2861</v>
      </c>
      <c r="Q53" s="26">
        <v>1.4441530226763826E-3</v>
      </c>
      <c r="R53" s="28">
        <v>0.9261627267676148</v>
      </c>
      <c r="S53" s="25">
        <v>3.2284141975297498E-4</v>
      </c>
    </row>
    <row r="54" spans="2:27" ht="30.75" customHeight="1">
      <c r="B54" s="46" t="s">
        <v>49</v>
      </c>
      <c r="C54" s="92">
        <v>165894</v>
      </c>
      <c r="D54" s="25">
        <v>3.5496228801175393E-3</v>
      </c>
      <c r="E54" s="93">
        <v>84545</v>
      </c>
      <c r="F54" s="26">
        <v>1.809003739734634E-3</v>
      </c>
      <c r="G54" s="25">
        <v>2.2322858958740612E-3</v>
      </c>
      <c r="H54" s="93">
        <v>81349</v>
      </c>
      <c r="I54" s="27">
        <v>1.7406191403829055E-3</v>
      </c>
      <c r="J54" s="26">
        <v>9.1795968736402521E-3</v>
      </c>
      <c r="K54" s="28">
        <v>4.1121958843206059</v>
      </c>
      <c r="L54" s="96">
        <v>59987</v>
      </c>
      <c r="M54" s="26">
        <v>8.7179712256229037E-3</v>
      </c>
      <c r="N54" s="28">
        <v>3.905400845714408</v>
      </c>
      <c r="O54" s="25">
        <v>6.7690626517727054E-3</v>
      </c>
      <c r="P54" s="96">
        <v>21362</v>
      </c>
      <c r="Q54" s="26">
        <v>1.0782941933034912E-2</v>
      </c>
      <c r="R54" s="28">
        <v>4.8304484443345928</v>
      </c>
      <c r="S54" s="25">
        <v>2.4105342218675467E-3</v>
      </c>
    </row>
    <row r="55" spans="2:27" s="36" customFormat="1" ht="15.75" thickBot="1">
      <c r="B55" s="49" t="s">
        <v>0</v>
      </c>
      <c r="C55" s="52">
        <v>46735669</v>
      </c>
      <c r="D55" s="85">
        <v>0.99999999999999989</v>
      </c>
      <c r="E55" s="50">
        <v>37873733</v>
      </c>
      <c r="F55" s="86">
        <v>0.81038174504359817</v>
      </c>
      <c r="G55" s="85">
        <v>1</v>
      </c>
      <c r="H55" s="50">
        <v>8861936</v>
      </c>
      <c r="I55" s="86">
        <v>0.18961825495640169</v>
      </c>
      <c r="J55" s="86">
        <v>1</v>
      </c>
      <c r="K55" s="79">
        <v>1</v>
      </c>
      <c r="L55" s="50">
        <v>6880844</v>
      </c>
      <c r="M55" s="86">
        <v>1</v>
      </c>
      <c r="N55" s="51">
        <v>1</v>
      </c>
      <c r="O55" s="85">
        <v>0.77644929956614439</v>
      </c>
      <c r="P55" s="50">
        <v>1981092</v>
      </c>
      <c r="Q55" s="86">
        <v>1</v>
      </c>
      <c r="R55" s="79">
        <v>1</v>
      </c>
      <c r="S55" s="85">
        <v>0.22355070043385553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2Vg6/vFN9P4tSLShGN9daLRMv2pzd5br9W0rK3SsLdLPfvw5Bo2pn0RIXcXMKPzd0/5+hJXFMMnq2BSXZfYkOg==" saltValue="mytUExyTczXInU+xO32aA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20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47868545</v>
      </c>
      <c r="D2" s="11">
        <v>1</v>
      </c>
      <c r="E2" s="10">
        <v>38775366</v>
      </c>
      <c r="F2" s="12">
        <v>0.81003853365503375</v>
      </c>
      <c r="G2" s="11">
        <v>1</v>
      </c>
      <c r="H2" s="13">
        <v>9093179</v>
      </c>
      <c r="I2" s="12">
        <v>0.18996146634496619</v>
      </c>
      <c r="J2" s="12">
        <v>1</v>
      </c>
      <c r="K2" s="14">
        <v>1</v>
      </c>
      <c r="L2" s="10">
        <v>7011147</v>
      </c>
      <c r="M2" s="12">
        <v>1</v>
      </c>
      <c r="N2" s="14">
        <v>1</v>
      </c>
      <c r="O2" s="11">
        <v>0.77103365060777973</v>
      </c>
      <c r="P2" s="13">
        <v>2082032</v>
      </c>
      <c r="Q2" s="12">
        <v>1</v>
      </c>
      <c r="R2" s="14">
        <v>1</v>
      </c>
      <c r="S2" s="11">
        <v>0.22896634939222027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18270</v>
      </c>
      <c r="D4" s="25">
        <v>3.8167025966634249E-4</v>
      </c>
      <c r="E4" s="93">
        <v>5670</v>
      </c>
      <c r="F4" s="26">
        <v>1.1844939093093387E-4</v>
      </c>
      <c r="G4" s="25">
        <v>1.4622685959946838E-4</v>
      </c>
      <c r="H4" s="93">
        <v>12600</v>
      </c>
      <c r="I4" s="27">
        <v>2.6322086873540863E-4</v>
      </c>
      <c r="J4" s="26">
        <v>1.3856540160487327E-3</v>
      </c>
      <c r="K4" s="28">
        <v>9.4760567233967343</v>
      </c>
      <c r="L4" s="96">
        <v>12252</v>
      </c>
      <c r="M4" s="26">
        <v>1.747502940674329E-3</v>
      </c>
      <c r="N4" s="28">
        <v>11.950628943690193</v>
      </c>
      <c r="O4" s="25">
        <v>1.3473835717959582E-3</v>
      </c>
      <c r="P4" s="96">
        <v>348</v>
      </c>
      <c r="Q4" s="26">
        <v>1.671444050811899E-4</v>
      </c>
      <c r="R4" s="28">
        <v>1.143048585868677</v>
      </c>
      <c r="S4" s="25">
        <v>3.8270444252774526E-5</v>
      </c>
    </row>
    <row r="5" spans="2:19">
      <c r="B5" s="23" t="s">
        <v>3</v>
      </c>
      <c r="C5" s="92">
        <v>1890061</v>
      </c>
      <c r="D5" s="25">
        <v>3.9484404633564694E-2</v>
      </c>
      <c r="E5" s="93">
        <v>662963</v>
      </c>
      <c r="F5" s="26">
        <v>1.3849658476145452E-2</v>
      </c>
      <c r="G5" s="25">
        <v>1.709753042692105E-2</v>
      </c>
      <c r="H5" s="93">
        <v>1227098</v>
      </c>
      <c r="I5" s="27">
        <v>2.5634746157419241E-2</v>
      </c>
      <c r="J5" s="26">
        <v>0.13494708506233077</v>
      </c>
      <c r="K5" s="28">
        <v>7.8927822728040757</v>
      </c>
      <c r="L5" s="96">
        <v>1031581</v>
      </c>
      <c r="M5" s="26">
        <v>0.14713441324222698</v>
      </c>
      <c r="N5" s="28">
        <v>8.6055944670556244</v>
      </c>
      <c r="O5" s="25">
        <v>0.11344558377218793</v>
      </c>
      <c r="P5" s="96">
        <v>195517</v>
      </c>
      <c r="Q5" s="26">
        <v>9.3906817954767269E-2</v>
      </c>
      <c r="R5" s="28">
        <v>5.4924199934106008</v>
      </c>
      <c r="S5" s="25">
        <v>2.1501501290142864E-2</v>
      </c>
    </row>
    <row r="6" spans="2:19">
      <c r="B6" s="23" t="s">
        <v>4</v>
      </c>
      <c r="C6" s="92">
        <v>2471231</v>
      </c>
      <c r="D6" s="25">
        <v>5.1625362751259729E-2</v>
      </c>
      <c r="E6" s="93">
        <v>1274108</v>
      </c>
      <c r="F6" s="26">
        <v>2.6616810684343968E-2</v>
      </c>
      <c r="G6" s="25">
        <v>3.2858696936606605E-2</v>
      </c>
      <c r="H6" s="93">
        <v>1197123</v>
      </c>
      <c r="I6" s="27">
        <v>2.5008552066915758E-2</v>
      </c>
      <c r="J6" s="26">
        <v>0.13165065814716723</v>
      </c>
      <c r="K6" s="28">
        <v>4.0065696579860512</v>
      </c>
      <c r="L6" s="96">
        <v>908340</v>
      </c>
      <c r="M6" s="26">
        <v>0.12955654759485147</v>
      </c>
      <c r="N6" s="28">
        <v>3.9428388729109196</v>
      </c>
      <c r="O6" s="25">
        <v>9.9892457852198885E-2</v>
      </c>
      <c r="P6" s="96">
        <v>288783</v>
      </c>
      <c r="Q6" s="26">
        <v>0.13870247911655537</v>
      </c>
      <c r="R6" s="28">
        <v>4.2211801455228217</v>
      </c>
      <c r="S6" s="25">
        <v>3.1758200294968349E-2</v>
      </c>
    </row>
    <row r="7" spans="2:19">
      <c r="B7" s="23" t="s">
        <v>5</v>
      </c>
      <c r="C7" s="92">
        <v>3529466</v>
      </c>
      <c r="D7" s="25">
        <v>7.3732468785086325E-2</v>
      </c>
      <c r="E7" s="93">
        <v>2383070</v>
      </c>
      <c r="F7" s="26">
        <v>4.9783631401372236E-2</v>
      </c>
      <c r="G7" s="25">
        <v>6.145834961299914E-2</v>
      </c>
      <c r="H7" s="93">
        <v>1146396</v>
      </c>
      <c r="I7" s="27">
        <v>2.3948837383714085E-2</v>
      </c>
      <c r="J7" s="26">
        <v>0.12607208106207962</v>
      </c>
      <c r="K7" s="28">
        <v>2.0513417925465078</v>
      </c>
      <c r="L7" s="96">
        <v>819873</v>
      </c>
      <c r="M7" s="26">
        <v>0.11693849808027132</v>
      </c>
      <c r="N7" s="28">
        <v>1.9027276003444371</v>
      </c>
      <c r="O7" s="25">
        <v>9.0163517071422436E-2</v>
      </c>
      <c r="P7" s="96">
        <v>326523</v>
      </c>
      <c r="Q7" s="26">
        <v>0.15682900166760166</v>
      </c>
      <c r="R7" s="28">
        <v>2.5517932494957618</v>
      </c>
      <c r="S7" s="25">
        <v>3.5908563990657172E-2</v>
      </c>
    </row>
    <row r="8" spans="2:19">
      <c r="B8" s="23" t="s">
        <v>6</v>
      </c>
      <c r="C8" s="92">
        <v>20629776</v>
      </c>
      <c r="D8" s="25">
        <v>0.43096726670927643</v>
      </c>
      <c r="E8" s="93">
        <v>18265170</v>
      </c>
      <c r="F8" s="26">
        <v>0.38156935833332722</v>
      </c>
      <c r="G8" s="25">
        <v>0.47105087286603564</v>
      </c>
      <c r="H8" s="93">
        <v>2364606</v>
      </c>
      <c r="I8" s="27">
        <v>4.9397908375949172E-2</v>
      </c>
      <c r="J8" s="26">
        <v>0.26004173018039128</v>
      </c>
      <c r="K8" s="28">
        <v>0.55204595758035202</v>
      </c>
      <c r="L8" s="96">
        <v>1716543</v>
      </c>
      <c r="M8" s="26">
        <v>0.24483055340303092</v>
      </c>
      <c r="N8" s="28">
        <v>0.51975395335411978</v>
      </c>
      <c r="O8" s="25">
        <v>0.18877259537066191</v>
      </c>
      <c r="P8" s="96">
        <v>648063</v>
      </c>
      <c r="Q8" s="26">
        <v>0.31126466836244593</v>
      </c>
      <c r="R8" s="28">
        <v>0.66078779658894282</v>
      </c>
      <c r="S8" s="25">
        <v>7.1269134809729365E-2</v>
      </c>
    </row>
    <row r="9" spans="2:19">
      <c r="B9" s="23" t="s">
        <v>7</v>
      </c>
      <c r="C9" s="92">
        <v>13349733</v>
      </c>
      <c r="D9" s="25">
        <v>0.27888319981315496</v>
      </c>
      <c r="E9" s="93">
        <v>11419979</v>
      </c>
      <c r="F9" s="26">
        <v>0.23856958677143833</v>
      </c>
      <c r="G9" s="25">
        <v>0.29451634318551628</v>
      </c>
      <c r="H9" s="93">
        <v>1929754</v>
      </c>
      <c r="I9" s="27">
        <v>4.0313613041716642E-2</v>
      </c>
      <c r="J9" s="26">
        <v>0.21221995080048461</v>
      </c>
      <c r="K9" s="28">
        <v>0.72057105050637871</v>
      </c>
      <c r="L9" s="96">
        <v>1472967</v>
      </c>
      <c r="M9" s="26">
        <v>0.21008930493113323</v>
      </c>
      <c r="N9" s="28">
        <v>0.71333666124870243</v>
      </c>
      <c r="O9" s="25">
        <v>0.16198592373470269</v>
      </c>
      <c r="P9" s="96">
        <v>456787</v>
      </c>
      <c r="Q9" s="26">
        <v>0.21939480276960199</v>
      </c>
      <c r="R9" s="28">
        <v>0.74493252359650841</v>
      </c>
      <c r="S9" s="25">
        <v>5.0234027065781943E-2</v>
      </c>
    </row>
    <row r="10" spans="2:19">
      <c r="B10" s="23" t="s">
        <v>8</v>
      </c>
      <c r="C10" s="92">
        <v>5980008</v>
      </c>
      <c r="D10" s="25">
        <v>0.12492562704799154</v>
      </c>
      <c r="E10" s="93">
        <v>4764406</v>
      </c>
      <c r="F10" s="26">
        <v>9.9531038597475655E-2</v>
      </c>
      <c r="G10" s="25">
        <v>0.12287198011232182</v>
      </c>
      <c r="H10" s="93">
        <v>1215602</v>
      </c>
      <c r="I10" s="27">
        <v>2.5394588450515888E-2</v>
      </c>
      <c r="J10" s="26">
        <v>0.13368284073149775</v>
      </c>
      <c r="K10" s="28">
        <v>1.087984751359043</v>
      </c>
      <c r="L10" s="96">
        <v>1049591</v>
      </c>
      <c r="M10" s="26">
        <v>0.14970317980781175</v>
      </c>
      <c r="N10" s="28">
        <v>1.2183671140561301</v>
      </c>
      <c r="O10" s="25">
        <v>0.11542618923480996</v>
      </c>
      <c r="P10" s="96">
        <v>166011</v>
      </c>
      <c r="Q10" s="26">
        <v>7.9735085723946608E-2</v>
      </c>
      <c r="R10" s="28">
        <v>0.64892814172163427</v>
      </c>
      <c r="S10" s="25">
        <v>1.825665149668779E-2</v>
      </c>
    </row>
    <row r="11" spans="2:19" s="36" customFormat="1">
      <c r="B11" s="30" t="s">
        <v>0</v>
      </c>
      <c r="C11" s="35">
        <v>47868545</v>
      </c>
      <c r="D11" s="84">
        <v>1</v>
      </c>
      <c r="E11" s="31">
        <v>38775366</v>
      </c>
      <c r="F11" s="38">
        <v>0.81003853365503387</v>
      </c>
      <c r="G11" s="84">
        <v>0.99999999999999989</v>
      </c>
      <c r="H11" s="31">
        <v>9093179</v>
      </c>
      <c r="I11" s="38">
        <v>0.18996146634496619</v>
      </c>
      <c r="J11" s="38">
        <v>1</v>
      </c>
      <c r="K11" s="34">
        <v>1.0000000000000002</v>
      </c>
      <c r="L11" s="31">
        <v>7011147</v>
      </c>
      <c r="M11" s="38">
        <v>1</v>
      </c>
      <c r="N11" s="34">
        <v>1.0000000000000002</v>
      </c>
      <c r="O11" s="84">
        <v>0.77103365060777973</v>
      </c>
      <c r="P11" s="31">
        <v>2082032</v>
      </c>
      <c r="Q11" s="38">
        <v>1</v>
      </c>
      <c r="R11" s="34">
        <v>0.99999999999999978</v>
      </c>
      <c r="S11" s="84">
        <v>0.22896634939222024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7909028</v>
      </c>
      <c r="D13" s="25">
        <v>0.16522390642957707</v>
      </c>
      <c r="E13" s="93">
        <v>4325811</v>
      </c>
      <c r="F13" s="26">
        <v>9.0368549952792587E-2</v>
      </c>
      <c r="G13" s="25">
        <v>0.11156080383612627</v>
      </c>
      <c r="H13" s="93">
        <v>3583217</v>
      </c>
      <c r="I13" s="27">
        <v>7.4855356476784499E-2</v>
      </c>
      <c r="J13" s="26">
        <v>0.39405547828762638</v>
      </c>
      <c r="K13" s="28">
        <v>3.5322036480344994</v>
      </c>
      <c r="L13" s="96">
        <v>2772046</v>
      </c>
      <c r="M13" s="26">
        <v>0.39537696185802407</v>
      </c>
      <c r="N13" s="28">
        <v>3.5440490590118068</v>
      </c>
      <c r="O13" s="25">
        <v>0.30484894226760523</v>
      </c>
      <c r="P13" s="96">
        <v>811171</v>
      </c>
      <c r="Q13" s="26">
        <v>0.38960544314400547</v>
      </c>
      <c r="R13" s="28">
        <v>3.4923147713806735</v>
      </c>
      <c r="S13" s="25">
        <v>8.9206536020021154E-2</v>
      </c>
    </row>
    <row r="14" spans="2:19">
      <c r="B14" s="23" t="s">
        <v>11</v>
      </c>
      <c r="C14" s="92">
        <v>39959517</v>
      </c>
      <c r="D14" s="25">
        <v>0.83477609357042293</v>
      </c>
      <c r="E14" s="93">
        <v>34449555</v>
      </c>
      <c r="F14" s="26">
        <v>0.71966998370224122</v>
      </c>
      <c r="G14" s="25">
        <v>0.88843919616387368</v>
      </c>
      <c r="H14" s="93">
        <v>5509962</v>
      </c>
      <c r="I14" s="27">
        <v>0.11510610986818171</v>
      </c>
      <c r="J14" s="26">
        <v>0.60594452171237367</v>
      </c>
      <c r="K14" s="28">
        <v>0.68203263017743587</v>
      </c>
      <c r="L14" s="96">
        <v>4239101</v>
      </c>
      <c r="M14" s="26">
        <v>0.60462303814197593</v>
      </c>
      <c r="N14" s="28">
        <v>0.68054520866777757</v>
      </c>
      <c r="O14" s="25">
        <v>0.46618470834017456</v>
      </c>
      <c r="P14" s="96">
        <v>1270861</v>
      </c>
      <c r="Q14" s="26">
        <v>0.61039455685599453</v>
      </c>
      <c r="R14" s="28">
        <v>0.68704145369944547</v>
      </c>
      <c r="S14" s="25">
        <v>0.13975981337219909</v>
      </c>
    </row>
    <row r="15" spans="2:19" s="36" customFormat="1">
      <c r="B15" s="30" t="s">
        <v>0</v>
      </c>
      <c r="C15" s="35">
        <v>47868545</v>
      </c>
      <c r="D15" s="84">
        <v>1</v>
      </c>
      <c r="E15" s="31">
        <v>38775366</v>
      </c>
      <c r="F15" s="38">
        <v>0.81003853365503375</v>
      </c>
      <c r="G15" s="84">
        <v>1</v>
      </c>
      <c r="H15" s="31">
        <v>9093179</v>
      </c>
      <c r="I15" s="38">
        <v>0.18996146634496619</v>
      </c>
      <c r="J15" s="38">
        <v>1</v>
      </c>
      <c r="K15" s="34">
        <v>1</v>
      </c>
      <c r="L15" s="31">
        <v>7011147</v>
      </c>
      <c r="M15" s="38">
        <v>1</v>
      </c>
      <c r="N15" s="34">
        <v>1</v>
      </c>
      <c r="O15" s="84">
        <v>0.77103365060777973</v>
      </c>
      <c r="P15" s="31">
        <v>2082032</v>
      </c>
      <c r="Q15" s="38">
        <v>1</v>
      </c>
      <c r="R15" s="34">
        <v>1</v>
      </c>
      <c r="S15" s="84">
        <v>0.22896634939222024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51345</v>
      </c>
      <c r="D17" s="25">
        <v>1.07262504009679E-3</v>
      </c>
      <c r="E17" s="93">
        <v>37274</v>
      </c>
      <c r="F17" s="26">
        <v>7.7867417946377937E-4</v>
      </c>
      <c r="G17" s="25">
        <v>9.6128041705654046E-4</v>
      </c>
      <c r="H17" s="93">
        <v>14071</v>
      </c>
      <c r="I17" s="27">
        <v>2.9395086063301067E-4</v>
      </c>
      <c r="J17" s="26">
        <v>1.5474236237953745E-3</v>
      </c>
      <c r="K17" s="28">
        <v>1.6097525720263979</v>
      </c>
      <c r="L17" s="96">
        <v>12739</v>
      </c>
      <c r="M17" s="26">
        <v>1.8169637578558829E-3</v>
      </c>
      <c r="N17" s="28">
        <v>1.8901495605407854</v>
      </c>
      <c r="O17" s="25">
        <v>1.4009401992416514E-3</v>
      </c>
      <c r="P17" s="96">
        <v>1332</v>
      </c>
      <c r="Q17" s="26">
        <v>6.3975961944869248E-4</v>
      </c>
      <c r="R17" s="28">
        <v>0.66552860965133254</v>
      </c>
      <c r="S17" s="25">
        <v>1.4648342455372319E-4</v>
      </c>
    </row>
    <row r="18" spans="2:19">
      <c r="B18" s="95" t="s">
        <v>99</v>
      </c>
      <c r="C18" s="92">
        <v>37515321</v>
      </c>
      <c r="D18" s="25">
        <v>0.78371550670696177</v>
      </c>
      <c r="E18" s="93">
        <v>32241456</v>
      </c>
      <c r="F18" s="26">
        <v>0.67354159187416285</v>
      </c>
      <c r="G18" s="25">
        <v>0.83149327333235235</v>
      </c>
      <c r="H18" s="93">
        <v>5273865</v>
      </c>
      <c r="I18" s="27">
        <v>0.11017391483279887</v>
      </c>
      <c r="J18" s="26">
        <v>0.57998033471022625</v>
      </c>
      <c r="K18" s="28">
        <v>0.69751656845743959</v>
      </c>
      <c r="L18" s="96">
        <v>3944744</v>
      </c>
      <c r="M18" s="26">
        <v>0.56263889489123531</v>
      </c>
      <c r="N18" s="28">
        <v>0.67666078961332199</v>
      </c>
      <c r="O18" s="25">
        <v>0.43381352110191607</v>
      </c>
      <c r="P18" s="96">
        <v>1329121</v>
      </c>
      <c r="Q18" s="26">
        <v>0.63837683570665582</v>
      </c>
      <c r="R18" s="28">
        <v>0.76774744448412768</v>
      </c>
      <c r="S18" s="25">
        <v>0.14616681360831013</v>
      </c>
    </row>
    <row r="19" spans="2:19">
      <c r="B19" s="95" t="s">
        <v>100</v>
      </c>
      <c r="C19" s="92">
        <v>4744318</v>
      </c>
      <c r="D19" s="25">
        <v>9.9111389326748914E-2</v>
      </c>
      <c r="E19" s="93">
        <v>2937119</v>
      </c>
      <c r="F19" s="26">
        <v>6.135801704438687E-2</v>
      </c>
      <c r="G19" s="25">
        <v>7.5747034857130691E-2</v>
      </c>
      <c r="H19" s="93">
        <v>1807199</v>
      </c>
      <c r="I19" s="27">
        <v>3.7753372282362037E-2</v>
      </c>
      <c r="J19" s="26">
        <v>0.19874226604359158</v>
      </c>
      <c r="K19" s="28">
        <v>2.6237629818572672</v>
      </c>
      <c r="L19" s="96">
        <v>1354383</v>
      </c>
      <c r="M19" s="26">
        <v>0.19317566726243224</v>
      </c>
      <c r="N19" s="28">
        <v>2.5502736526490848</v>
      </c>
      <c r="O19" s="25">
        <v>0.14894493993794689</v>
      </c>
      <c r="P19" s="96">
        <v>452816</v>
      </c>
      <c r="Q19" s="26">
        <v>0.21748753141162094</v>
      </c>
      <c r="R19" s="28">
        <v>2.8712349179321977</v>
      </c>
      <c r="S19" s="25">
        <v>4.9797326105644683E-2</v>
      </c>
    </row>
    <row r="20" spans="2:19">
      <c r="B20" s="95" t="s">
        <v>101</v>
      </c>
      <c r="C20" s="92">
        <v>388573</v>
      </c>
      <c r="D20" s="25">
        <v>8.1175017958034865E-3</v>
      </c>
      <c r="E20" s="93">
        <v>305878</v>
      </c>
      <c r="F20" s="26">
        <v>6.3899581656388345E-3</v>
      </c>
      <c r="G20" s="25">
        <v>7.8884619683538253E-3</v>
      </c>
      <c r="H20" s="93">
        <v>82695</v>
      </c>
      <c r="I20" s="27">
        <v>1.727543630164652E-3</v>
      </c>
      <c r="J20" s="26">
        <v>9.0941792743769803E-3</v>
      </c>
      <c r="K20" s="28">
        <v>1.1528456764905677</v>
      </c>
      <c r="L20" s="96">
        <v>71782</v>
      </c>
      <c r="M20" s="26">
        <v>1.02382677185345E-2</v>
      </c>
      <c r="N20" s="28">
        <v>1.2978788209422065</v>
      </c>
      <c r="O20" s="25">
        <v>7.8940489349214396E-3</v>
      </c>
      <c r="P20" s="96">
        <v>10913</v>
      </c>
      <c r="Q20" s="26">
        <v>5.241514059342027E-3</v>
      </c>
      <c r="R20" s="28">
        <v>0.66445323313586735</v>
      </c>
      <c r="S20" s="25">
        <v>1.2001303394555414E-3</v>
      </c>
    </row>
    <row r="21" spans="2:19">
      <c r="B21" s="95" t="s">
        <v>102</v>
      </c>
      <c r="C21" s="92">
        <v>1203972</v>
      </c>
      <c r="D21" s="25">
        <v>2.5151631410564076E-2</v>
      </c>
      <c r="E21" s="93">
        <v>699485</v>
      </c>
      <c r="F21" s="26">
        <v>1.4612622965665657E-2</v>
      </c>
      <c r="G21" s="25">
        <v>1.8039417087642708E-2</v>
      </c>
      <c r="H21" s="93">
        <v>504487</v>
      </c>
      <c r="I21" s="27">
        <v>1.0539008444898419E-2</v>
      </c>
      <c r="J21" s="26">
        <v>5.5479717269395004E-2</v>
      </c>
      <c r="K21" s="28">
        <v>3.0754717294828504</v>
      </c>
      <c r="L21" s="96">
        <v>475064</v>
      </c>
      <c r="M21" s="26">
        <v>6.7758385325539461E-2</v>
      </c>
      <c r="N21" s="28">
        <v>3.7561294246007013</v>
      </c>
      <c r="O21" s="25">
        <v>5.2243995196839303E-2</v>
      </c>
      <c r="P21" s="96">
        <v>29423</v>
      </c>
      <c r="Q21" s="26">
        <v>1.4131867329608767E-2</v>
      </c>
      <c r="R21" s="28">
        <v>0.7833882470231992</v>
      </c>
      <c r="S21" s="25">
        <v>3.2357220725557035E-3</v>
      </c>
    </row>
    <row r="22" spans="2:19">
      <c r="B22" s="95" t="s">
        <v>103</v>
      </c>
      <c r="C22" s="92">
        <v>3753468</v>
      </c>
      <c r="D22" s="25">
        <v>7.8411992677028308E-2</v>
      </c>
      <c r="E22" s="93">
        <v>2424152</v>
      </c>
      <c r="F22" s="26">
        <v>5.0641856776720492E-2</v>
      </c>
      <c r="G22" s="25">
        <v>6.2517836711070626E-2</v>
      </c>
      <c r="H22" s="93">
        <v>1329316</v>
      </c>
      <c r="I22" s="27">
        <v>2.7770135900307812E-2</v>
      </c>
      <c r="J22" s="26">
        <v>0.14618825825379661</v>
      </c>
      <c r="K22" s="28">
        <v>2.3383447979720269</v>
      </c>
      <c r="L22" s="96">
        <v>1085160</v>
      </c>
      <c r="M22" s="26">
        <v>0.15477638680233063</v>
      </c>
      <c r="N22" s="28">
        <v>2.4757156508411771</v>
      </c>
      <c r="O22" s="25">
        <v>0.11933780254408277</v>
      </c>
      <c r="P22" s="96">
        <v>244156</v>
      </c>
      <c r="Q22" s="26">
        <v>0.11726813036495116</v>
      </c>
      <c r="R22" s="28">
        <v>1.8757547691055245</v>
      </c>
      <c r="S22" s="25">
        <v>2.6850455709713842E-2</v>
      </c>
    </row>
    <row r="23" spans="2:19">
      <c r="B23" s="95" t="s">
        <v>112</v>
      </c>
      <c r="C23" s="92">
        <v>211548</v>
      </c>
      <c r="D23" s="25">
        <v>4.4193530427966837E-3</v>
      </c>
      <c r="E23" s="93">
        <v>130002</v>
      </c>
      <c r="F23" s="26">
        <v>2.7158126489952848E-3</v>
      </c>
      <c r="G23" s="25">
        <v>3.3526956263933137E-3</v>
      </c>
      <c r="H23" s="93">
        <v>81546</v>
      </c>
      <c r="I23" s="27">
        <v>1.7035403938013992E-3</v>
      </c>
      <c r="J23" s="26">
        <v>8.9678208248182515E-3</v>
      </c>
      <c r="K23" s="28">
        <v>2.6748091160501346</v>
      </c>
      <c r="L23" s="96">
        <v>67275</v>
      </c>
      <c r="M23" s="26">
        <v>9.5954342420719457E-3</v>
      </c>
      <c r="N23" s="28">
        <v>2.8620057742594138</v>
      </c>
      <c r="O23" s="25">
        <v>7.3984026928316272E-3</v>
      </c>
      <c r="P23" s="96">
        <v>14271</v>
      </c>
      <c r="Q23" s="26">
        <v>6.8543615083725895E-3</v>
      </c>
      <c r="R23" s="28">
        <v>2.0444329793653884</v>
      </c>
      <c r="S23" s="25">
        <v>1.5694181319866243E-3</v>
      </c>
    </row>
    <row r="24" spans="2:19" s="36" customFormat="1">
      <c r="B24" s="30" t="s">
        <v>0</v>
      </c>
      <c r="C24" s="35">
        <v>47868545</v>
      </c>
      <c r="D24" s="84">
        <v>1</v>
      </c>
      <c r="E24" s="31">
        <v>38775366</v>
      </c>
      <c r="F24" s="38">
        <v>0.81003853365503375</v>
      </c>
      <c r="G24" s="84">
        <v>0.99999999999999989</v>
      </c>
      <c r="H24" s="31">
        <v>9093179</v>
      </c>
      <c r="I24" s="38">
        <v>0.18996146634496619</v>
      </c>
      <c r="J24" s="38">
        <v>1</v>
      </c>
      <c r="K24" s="34">
        <v>1.0000000000000002</v>
      </c>
      <c r="L24" s="31">
        <v>7011147</v>
      </c>
      <c r="M24" s="38">
        <v>1</v>
      </c>
      <c r="N24" s="34">
        <v>1.0000000000000002</v>
      </c>
      <c r="O24" s="84">
        <v>0.77103365060777973</v>
      </c>
      <c r="P24" s="31">
        <v>2082032</v>
      </c>
      <c r="Q24" s="38">
        <v>1</v>
      </c>
      <c r="R24" s="34">
        <v>0.99999999999999978</v>
      </c>
      <c r="S24" s="84">
        <v>0.22896634939222027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3753468</v>
      </c>
      <c r="D26" s="25">
        <v>7.8411992677028308E-2</v>
      </c>
      <c r="E26" s="24">
        <v>2424152</v>
      </c>
      <c r="F26" s="26">
        <v>5.0641856776720492E-2</v>
      </c>
      <c r="G26" s="25">
        <v>6.2517836711070626E-2</v>
      </c>
      <c r="H26" s="24">
        <v>1329316</v>
      </c>
      <c r="I26" s="27">
        <v>2.7770135900307812E-2</v>
      </c>
      <c r="J26" s="26">
        <v>0.14618825825379661</v>
      </c>
      <c r="K26" s="28">
        <v>2.3383447979720269</v>
      </c>
      <c r="L26" s="24">
        <v>1085160</v>
      </c>
      <c r="M26" s="26">
        <v>0.15477638680233063</v>
      </c>
      <c r="N26" s="28">
        <v>2.4757156508411771</v>
      </c>
      <c r="O26" s="25">
        <v>0.11933780254408277</v>
      </c>
      <c r="P26" s="24">
        <v>244156</v>
      </c>
      <c r="Q26" s="26">
        <v>0.11726813036495116</v>
      </c>
      <c r="R26" s="28">
        <v>1.8757547691055245</v>
      </c>
      <c r="S26" s="25">
        <v>2.6850455709713842E-2</v>
      </c>
    </row>
    <row r="27" spans="2:19" ht="15" customHeight="1">
      <c r="B27" s="23" t="s">
        <v>30</v>
      </c>
      <c r="C27" s="29">
        <v>44115077</v>
      </c>
      <c r="D27" s="25">
        <v>0.92158800732297175</v>
      </c>
      <c r="E27" s="24">
        <v>36351214</v>
      </c>
      <c r="F27" s="26">
        <v>0.75939667687831336</v>
      </c>
      <c r="G27" s="25">
        <v>0.93748216328892942</v>
      </c>
      <c r="H27" s="24">
        <v>7763863</v>
      </c>
      <c r="I27" s="27">
        <v>0.16219133044465839</v>
      </c>
      <c r="J27" s="26">
        <v>0.85381174174620345</v>
      </c>
      <c r="K27" s="28">
        <v>0.91074985229672156</v>
      </c>
      <c r="L27" s="24">
        <v>5925987</v>
      </c>
      <c r="M27" s="26">
        <v>0.84522361319766937</v>
      </c>
      <c r="N27" s="28">
        <v>0.90158900755232163</v>
      </c>
      <c r="O27" s="25">
        <v>0.65169584806369696</v>
      </c>
      <c r="P27" s="24">
        <v>1837876</v>
      </c>
      <c r="Q27" s="26">
        <v>0.88273186963504879</v>
      </c>
      <c r="R27" s="28">
        <v>0.94159857563390592</v>
      </c>
      <c r="S27" s="25">
        <v>0.2021158936825064</v>
      </c>
    </row>
    <row r="28" spans="2:19" s="36" customFormat="1">
      <c r="B28" s="30" t="s">
        <v>0</v>
      </c>
      <c r="C28" s="35">
        <v>47868545</v>
      </c>
      <c r="D28" s="84">
        <v>1</v>
      </c>
      <c r="E28" s="31">
        <v>38775366</v>
      </c>
      <c r="F28" s="33">
        <v>0.81003853365503375</v>
      </c>
      <c r="G28" s="84">
        <v>1</v>
      </c>
      <c r="H28" s="31">
        <v>9093179</v>
      </c>
      <c r="I28" s="38">
        <v>0.18996146634496619</v>
      </c>
      <c r="J28" s="38">
        <v>1</v>
      </c>
      <c r="K28" s="34">
        <v>1</v>
      </c>
      <c r="L28" s="31">
        <v>7011147</v>
      </c>
      <c r="M28" s="38">
        <v>1</v>
      </c>
      <c r="N28" s="34">
        <v>1</v>
      </c>
      <c r="O28" s="84">
        <v>0.77103365060777973</v>
      </c>
      <c r="P28" s="31">
        <v>2082032</v>
      </c>
      <c r="Q28" s="38">
        <v>1</v>
      </c>
      <c r="R28" s="34">
        <v>1</v>
      </c>
      <c r="S28" s="84">
        <v>0.22896634939222024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21376202</v>
      </c>
      <c r="D30" s="25">
        <v>0.44656051275425229</v>
      </c>
      <c r="E30" s="93">
        <v>17923440</v>
      </c>
      <c r="F30" s="26">
        <v>0.3744304323434105</v>
      </c>
      <c r="G30" s="25">
        <v>0.46223780324858832</v>
      </c>
      <c r="H30" s="93">
        <v>3452762</v>
      </c>
      <c r="I30" s="27">
        <v>7.2130080410841818E-2</v>
      </c>
      <c r="J30" s="26">
        <v>0.37970901045717892</v>
      </c>
      <c r="K30" s="28">
        <v>0.82145814943866458</v>
      </c>
      <c r="L30" s="96">
        <v>2641025</v>
      </c>
      <c r="M30" s="26">
        <v>0.37668943469592064</v>
      </c>
      <c r="N30" s="28">
        <v>0.81492563362096904</v>
      </c>
      <c r="O30" s="25">
        <v>0.29044022997897656</v>
      </c>
      <c r="P30" s="96">
        <v>811737</v>
      </c>
      <c r="Q30" s="26">
        <v>0.38987729295226969</v>
      </c>
      <c r="R30" s="28">
        <v>0.84345609600129645</v>
      </c>
      <c r="S30" s="25">
        <v>8.92687804782024E-2</v>
      </c>
    </row>
    <row r="31" spans="2:19">
      <c r="B31" s="23" t="s">
        <v>32</v>
      </c>
      <c r="C31" s="92">
        <v>26492343</v>
      </c>
      <c r="D31" s="25">
        <v>0.55343948724574765</v>
      </c>
      <c r="E31" s="93">
        <v>20851926</v>
      </c>
      <c r="F31" s="26">
        <v>0.43560810131162331</v>
      </c>
      <c r="G31" s="25">
        <v>0.53776219675141168</v>
      </c>
      <c r="H31" s="93">
        <v>5640417</v>
      </c>
      <c r="I31" s="27">
        <v>0.11783138593412439</v>
      </c>
      <c r="J31" s="26">
        <v>0.62029098954282103</v>
      </c>
      <c r="K31" s="28">
        <v>1.1534670776227125</v>
      </c>
      <c r="L31" s="96">
        <v>4370122</v>
      </c>
      <c r="M31" s="26">
        <v>0.62331056530407936</v>
      </c>
      <c r="N31" s="28">
        <v>1.1590821539138676</v>
      </c>
      <c r="O31" s="25">
        <v>0.48059342062880317</v>
      </c>
      <c r="P31" s="96">
        <v>1270295</v>
      </c>
      <c r="Q31" s="26">
        <v>0.61012270704773031</v>
      </c>
      <c r="R31" s="28">
        <v>1.1345585664694247</v>
      </c>
      <c r="S31" s="25">
        <v>0.13969756891401786</v>
      </c>
    </row>
    <row r="32" spans="2:19" s="36" customFormat="1">
      <c r="B32" s="30" t="s">
        <v>0</v>
      </c>
      <c r="C32" s="35">
        <v>47868545</v>
      </c>
      <c r="D32" s="84">
        <v>1</v>
      </c>
      <c r="E32" s="31">
        <v>38775366</v>
      </c>
      <c r="F32" s="33">
        <v>0.81003853365503375</v>
      </c>
      <c r="G32" s="84">
        <v>1</v>
      </c>
      <c r="H32" s="31">
        <v>9093179</v>
      </c>
      <c r="I32" s="38">
        <v>0.18996146634496619</v>
      </c>
      <c r="J32" s="38">
        <v>1</v>
      </c>
      <c r="K32" s="34">
        <v>1</v>
      </c>
      <c r="L32" s="31">
        <v>7011147</v>
      </c>
      <c r="M32" s="38">
        <v>1</v>
      </c>
      <c r="N32" s="34">
        <v>1</v>
      </c>
      <c r="O32" s="84">
        <v>0.77103365060777973</v>
      </c>
      <c r="P32" s="31">
        <v>2082032</v>
      </c>
      <c r="Q32" s="38">
        <v>1</v>
      </c>
      <c r="R32" s="34">
        <v>1</v>
      </c>
      <c r="S32" s="84">
        <v>0.22896634939222027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950636</v>
      </c>
      <c r="D34" s="25">
        <v>1.9859304267551895E-2</v>
      </c>
      <c r="E34" s="93">
        <v>0</v>
      </c>
      <c r="F34" s="26">
        <v>0</v>
      </c>
      <c r="G34" s="25">
        <v>0</v>
      </c>
      <c r="H34" s="93">
        <v>950636</v>
      </c>
      <c r="I34" s="27">
        <v>1.9859304267551895E-2</v>
      </c>
      <c r="J34" s="40">
        <v>0.10454385644448437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950636</v>
      </c>
      <c r="Q34" s="26">
        <v>0.45659048468035074</v>
      </c>
      <c r="R34" s="28" t="s">
        <v>51</v>
      </c>
      <c r="S34" s="25">
        <v>0.10454385644448437</v>
      </c>
    </row>
    <row r="35" spans="2:19">
      <c r="B35" s="23" t="s">
        <v>37</v>
      </c>
      <c r="C35" s="92">
        <v>4873836</v>
      </c>
      <c r="D35" s="25">
        <v>0.10181709095189753</v>
      </c>
      <c r="E35" s="93">
        <v>0</v>
      </c>
      <c r="F35" s="26">
        <v>0</v>
      </c>
      <c r="G35" s="25">
        <v>0</v>
      </c>
      <c r="H35" s="93">
        <v>4873836</v>
      </c>
      <c r="I35" s="27">
        <v>0.10181709095189753</v>
      </c>
      <c r="J35" s="40">
        <v>0.53598812912403904</v>
      </c>
      <c r="K35" s="28" t="s">
        <v>51</v>
      </c>
      <c r="L35" s="97">
        <v>4873836</v>
      </c>
      <c r="M35" s="26">
        <v>0.6951553005521065</v>
      </c>
      <c r="N35" s="28" t="s">
        <v>51</v>
      </c>
      <c r="O35" s="25">
        <v>0.53598812912403904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722330</v>
      </c>
      <c r="D36" s="25">
        <v>1.5089867469337119E-2</v>
      </c>
      <c r="E36" s="93">
        <v>0</v>
      </c>
      <c r="F36" s="26">
        <v>0</v>
      </c>
      <c r="G36" s="25">
        <v>0</v>
      </c>
      <c r="H36" s="93">
        <v>722330</v>
      </c>
      <c r="I36" s="27">
        <v>1.5089867469337119E-2</v>
      </c>
      <c r="J36" s="40">
        <v>7.9436465508927079E-2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722330</v>
      </c>
      <c r="Q36" s="26">
        <v>0.34693510954682732</v>
      </c>
      <c r="R36" s="28" t="s">
        <v>51</v>
      </c>
      <c r="S36" s="25">
        <v>7.9436465508927079E-2</v>
      </c>
    </row>
    <row r="37" spans="2:19">
      <c r="B37" s="23" t="s">
        <v>39</v>
      </c>
      <c r="C37" s="92">
        <v>242565</v>
      </c>
      <c r="D37" s="25">
        <v>5.0673150813336813E-3</v>
      </c>
      <c r="E37" s="93">
        <v>0</v>
      </c>
      <c r="F37" s="26">
        <v>0</v>
      </c>
      <c r="G37" s="25">
        <v>0</v>
      </c>
      <c r="H37" s="93">
        <v>242565</v>
      </c>
      <c r="I37" s="27">
        <v>5.0673150813336813E-3</v>
      </c>
      <c r="J37" s="40">
        <v>2.667548939705245E-2</v>
      </c>
      <c r="K37" s="28" t="s">
        <v>51</v>
      </c>
      <c r="L37" s="97">
        <v>242565</v>
      </c>
      <c r="M37" s="26">
        <v>3.459704952698895E-2</v>
      </c>
      <c r="N37" s="28" t="s">
        <v>51</v>
      </c>
      <c r="O37" s="25">
        <v>2.667548939705245E-2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81</v>
      </c>
      <c r="D38" s="25">
        <v>1.6921341561561983E-6</v>
      </c>
      <c r="E38" s="93">
        <v>0</v>
      </c>
      <c r="F38" s="26">
        <v>0</v>
      </c>
      <c r="G38" s="25">
        <v>0</v>
      </c>
      <c r="H38" s="93">
        <v>81</v>
      </c>
      <c r="I38" s="27">
        <v>1.6921341561561983E-6</v>
      </c>
      <c r="J38" s="40">
        <v>8.9077758174561386E-6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81</v>
      </c>
      <c r="Q38" s="26">
        <v>3.8904301182690759E-5</v>
      </c>
      <c r="R38" s="28" t="s">
        <v>51</v>
      </c>
      <c r="S38" s="25">
        <v>8.9077758174561386E-6</v>
      </c>
    </row>
    <row r="39" spans="2:19" ht="15" customHeight="1">
      <c r="B39" s="23" t="s">
        <v>41</v>
      </c>
      <c r="C39" s="92">
        <v>408985</v>
      </c>
      <c r="D39" s="25">
        <v>8.5439196031548478E-3</v>
      </c>
      <c r="E39" s="93">
        <v>0</v>
      </c>
      <c r="F39" s="26">
        <v>0</v>
      </c>
      <c r="G39" s="25">
        <v>0</v>
      </c>
      <c r="H39" s="93">
        <v>408985</v>
      </c>
      <c r="I39" s="27">
        <v>8.5439196031548478E-3</v>
      </c>
      <c r="J39" s="40">
        <v>4.4977119662991345E-2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408985</v>
      </c>
      <c r="Q39" s="26">
        <v>0.19643550147163924</v>
      </c>
      <c r="R39" s="28" t="s">
        <v>51</v>
      </c>
      <c r="S39" s="25">
        <v>4.4977119662991345E-2</v>
      </c>
    </row>
    <row r="40" spans="2:19" ht="45">
      <c r="B40" s="23" t="s">
        <v>42</v>
      </c>
      <c r="C40" s="92">
        <v>1894746</v>
      </c>
      <c r="D40" s="25">
        <v>3.9582276837534965E-2</v>
      </c>
      <c r="E40" s="93">
        <v>0</v>
      </c>
      <c r="F40" s="26">
        <v>0</v>
      </c>
      <c r="G40" s="25"/>
      <c r="H40" s="93">
        <v>1894746</v>
      </c>
      <c r="I40" s="27"/>
      <c r="J40" s="40"/>
      <c r="K40" s="28" t="s">
        <v>51</v>
      </c>
      <c r="L40" s="97">
        <v>1894746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266310</v>
      </c>
      <c r="D41" s="25">
        <v>5.5633610756291004E-3</v>
      </c>
      <c r="E41" s="93">
        <v>266310</v>
      </c>
      <c r="F41" s="26">
        <v>5.5633610756291004E-3</v>
      </c>
      <c r="G41" s="25">
        <v>6.8680202786480472E-3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38509056</v>
      </c>
      <c r="D42" s="25">
        <v>0.80447517257940471</v>
      </c>
      <c r="E42" s="93">
        <v>38509056</v>
      </c>
      <c r="F42" s="26">
        <v>0.80447517257940471</v>
      </c>
      <c r="G42" s="25">
        <v>0.99313197972135192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47868545</v>
      </c>
      <c r="D43" s="84">
        <v>1</v>
      </c>
      <c r="E43" s="31">
        <v>38775366</v>
      </c>
      <c r="F43" s="38">
        <v>0.81003853365503375</v>
      </c>
      <c r="G43" s="84">
        <v>1</v>
      </c>
      <c r="H43" s="31">
        <v>9093179</v>
      </c>
      <c r="I43" s="38">
        <v>0.15037918950743123</v>
      </c>
      <c r="J43" s="38">
        <v>0.79162996791331164</v>
      </c>
      <c r="K43" s="34">
        <v>0.79162996791331164</v>
      </c>
      <c r="L43" s="31">
        <v>7011147</v>
      </c>
      <c r="M43" s="38">
        <v>0.72975235007909545</v>
      </c>
      <c r="N43" s="34">
        <v>0.72975235007909545</v>
      </c>
      <c r="O43" s="84">
        <v>0.56266361852109148</v>
      </c>
      <c r="P43" s="31">
        <v>2082032</v>
      </c>
      <c r="Q43" s="38">
        <v>1</v>
      </c>
      <c r="R43" s="34">
        <v>1.2632164528029921</v>
      </c>
      <c r="S43" s="84">
        <v>0.22896634939222027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36606370</v>
      </c>
      <c r="D45" s="42">
        <v>0.76472702481347621</v>
      </c>
      <c r="E45" s="93">
        <v>32117592</v>
      </c>
      <c r="F45" s="43">
        <v>0.67095400539122296</v>
      </c>
      <c r="G45" s="42">
        <v>0.82829887408412861</v>
      </c>
      <c r="H45" s="93">
        <v>4488778</v>
      </c>
      <c r="I45" s="27">
        <v>9.3773019422253176E-2</v>
      </c>
      <c r="J45" s="43">
        <v>0.49364232244850781</v>
      </c>
      <c r="K45" s="44">
        <v>0.59597125855608679</v>
      </c>
      <c r="L45" s="96">
        <v>3494550</v>
      </c>
      <c r="M45" s="43">
        <v>0.49842771803244179</v>
      </c>
      <c r="N45" s="28">
        <v>0.60174863642494525</v>
      </c>
      <c r="O45" s="25">
        <v>0.38430454299865868</v>
      </c>
      <c r="P45" s="96">
        <v>994228</v>
      </c>
      <c r="Q45" s="43">
        <v>0.47752772291684276</v>
      </c>
      <c r="R45" s="44">
        <v>0.57651620430470518</v>
      </c>
      <c r="S45" s="25">
        <v>0.10933777944984917</v>
      </c>
    </row>
    <row r="46" spans="2:19">
      <c r="B46" s="41" t="s">
        <v>47</v>
      </c>
      <c r="C46" s="92">
        <v>10943779</v>
      </c>
      <c r="D46" s="42">
        <v>0.2286215091768509</v>
      </c>
      <c r="E46" s="93">
        <v>6480141</v>
      </c>
      <c r="F46" s="26">
        <v>0.13537367805936026</v>
      </c>
      <c r="G46" s="25">
        <v>0.1671200473001338</v>
      </c>
      <c r="H46" s="93">
        <v>4463638</v>
      </c>
      <c r="I46" s="27">
        <v>9.3247831117490618E-2</v>
      </c>
      <c r="J46" s="26">
        <v>0.49087761276886777</v>
      </c>
      <c r="K46" s="28">
        <v>2.937275453777799</v>
      </c>
      <c r="L46" s="96">
        <v>3404953</v>
      </c>
      <c r="M46" s="26">
        <v>0.48564849660119808</v>
      </c>
      <c r="N46" s="28">
        <v>2.9059858733106596</v>
      </c>
      <c r="O46" s="25">
        <v>0.37445133324660168</v>
      </c>
      <c r="P46" s="96">
        <v>1058685</v>
      </c>
      <c r="Q46" s="26">
        <v>0.50848642095798724</v>
      </c>
      <c r="R46" s="28">
        <v>3.0426416768826523</v>
      </c>
      <c r="S46" s="25">
        <v>0.11642627952226609</v>
      </c>
    </row>
    <row r="47" spans="2:19" s="45" customFormat="1">
      <c r="B47" s="41" t="s">
        <v>48</v>
      </c>
      <c r="C47" s="92">
        <v>112763</v>
      </c>
      <c r="D47" s="42">
        <v>2.3556805413659427E-3</v>
      </c>
      <c r="E47" s="93">
        <v>67189</v>
      </c>
      <c r="F47" s="26">
        <v>1.4036148372589975E-3</v>
      </c>
      <c r="G47" s="25">
        <v>1.7327753914689033E-3</v>
      </c>
      <c r="H47" s="93">
        <v>45574</v>
      </c>
      <c r="I47" s="27">
        <v>9.5206570410694537E-4</v>
      </c>
      <c r="J47" s="26">
        <v>5.0118885815400756E-3</v>
      </c>
      <c r="K47" s="28">
        <v>2.8924052166342298</v>
      </c>
      <c r="L47" s="96">
        <v>42002</v>
      </c>
      <c r="M47" s="26">
        <v>5.9907458793832169E-3</v>
      </c>
      <c r="N47" s="28">
        <v>3.4573124184922546</v>
      </c>
      <c r="O47" s="25">
        <v>4.6190666652443551E-3</v>
      </c>
      <c r="P47" s="96">
        <v>3572</v>
      </c>
      <c r="Q47" s="26">
        <v>1.7156316521552023E-3</v>
      </c>
      <c r="R47" s="28">
        <v>0.99010619645332798</v>
      </c>
      <c r="S47" s="25">
        <v>3.9282191629572014E-4</v>
      </c>
    </row>
    <row r="48" spans="2:19" s="45" customFormat="1" ht="30">
      <c r="B48" s="46" t="s">
        <v>49</v>
      </c>
      <c r="C48" s="92">
        <v>205633</v>
      </c>
      <c r="D48" s="42">
        <v>4.2957854683070059E-3</v>
      </c>
      <c r="E48" s="93">
        <v>110444</v>
      </c>
      <c r="F48" s="26">
        <v>2.3072353671915449E-3</v>
      </c>
      <c r="G48" s="25">
        <v>2.8483032242687277E-3</v>
      </c>
      <c r="H48" s="93">
        <v>95189</v>
      </c>
      <c r="I48" s="27">
        <v>1.988550101115461E-3</v>
      </c>
      <c r="J48" s="26">
        <v>1.0468176201084351E-2</v>
      </c>
      <c r="K48" s="28">
        <v>3.6752323670777529</v>
      </c>
      <c r="L48" s="96">
        <v>69642</v>
      </c>
      <c r="M48" s="26">
        <v>9.933039486976953E-3</v>
      </c>
      <c r="N48" s="28">
        <v>3.4873532432724601</v>
      </c>
      <c r="O48" s="25">
        <v>7.6587076972750674E-3</v>
      </c>
      <c r="P48" s="96">
        <v>25547</v>
      </c>
      <c r="Q48" s="26">
        <v>1.2270224473014823E-2</v>
      </c>
      <c r="R48" s="28">
        <v>4.3079066752680717</v>
      </c>
      <c r="S48" s="25">
        <v>2.8094685038092836E-3</v>
      </c>
    </row>
    <row r="49" spans="2:27" s="36" customFormat="1">
      <c r="B49" s="30" t="s">
        <v>0</v>
      </c>
      <c r="C49" s="35">
        <v>47868545</v>
      </c>
      <c r="D49" s="84">
        <v>1</v>
      </c>
      <c r="E49" s="31">
        <v>38775366</v>
      </c>
      <c r="F49" s="38">
        <v>0.81003853365503387</v>
      </c>
      <c r="G49" s="84">
        <v>1</v>
      </c>
      <c r="H49" s="31">
        <v>9093179</v>
      </c>
      <c r="I49" s="38">
        <v>0.18996146634496619</v>
      </c>
      <c r="J49" s="38">
        <v>1</v>
      </c>
      <c r="K49" s="34">
        <v>1</v>
      </c>
      <c r="L49" s="31">
        <v>7011147</v>
      </c>
      <c r="M49" s="38">
        <v>1</v>
      </c>
      <c r="N49" s="48">
        <v>1</v>
      </c>
      <c r="O49" s="84">
        <v>0.77103365060777984</v>
      </c>
      <c r="P49" s="31">
        <v>2082032</v>
      </c>
      <c r="Q49" s="38">
        <v>1</v>
      </c>
      <c r="R49" s="48">
        <v>1</v>
      </c>
      <c r="S49" s="84">
        <v>0.22896634939222027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39951875</v>
      </c>
      <c r="D51" s="25">
        <v>0.83461644802448043</v>
      </c>
      <c r="E51" s="93">
        <v>34446855</v>
      </c>
      <c r="F51" s="26">
        <v>0.71961357923036928</v>
      </c>
      <c r="G51" s="25">
        <v>0.88836956432596925</v>
      </c>
      <c r="H51" s="93">
        <v>5505020</v>
      </c>
      <c r="I51" s="27">
        <v>0.11500286879411104</v>
      </c>
      <c r="J51" s="26">
        <v>0.60540103741496787</v>
      </c>
      <c r="K51" s="28">
        <v>0.68147431173455664</v>
      </c>
      <c r="L51" s="96">
        <v>4234896</v>
      </c>
      <c r="M51" s="26">
        <v>0.60402327892996677</v>
      </c>
      <c r="N51" s="28">
        <v>0.67992342735003086</v>
      </c>
      <c r="O51" s="25">
        <v>0.4657222738054535</v>
      </c>
      <c r="P51" s="96">
        <v>1270124</v>
      </c>
      <c r="Q51" s="26">
        <v>0.61004057574523352</v>
      </c>
      <c r="R51" s="28">
        <v>0.68669684356880045</v>
      </c>
      <c r="S51" s="25">
        <v>0.13967876360951434</v>
      </c>
    </row>
    <row r="52" spans="2:27">
      <c r="B52" s="41" t="s">
        <v>47</v>
      </c>
      <c r="C52" s="92">
        <v>7654046</v>
      </c>
      <c r="D52" s="25">
        <v>0.1598971934492682</v>
      </c>
      <c r="E52" s="93">
        <v>4189037</v>
      </c>
      <c r="F52" s="26">
        <v>8.7511266532124599E-2</v>
      </c>
      <c r="G52" s="25">
        <v>0.1080334612444406</v>
      </c>
      <c r="H52" s="93">
        <v>3465009</v>
      </c>
      <c r="I52" s="27">
        <v>7.23859269171436E-2</v>
      </c>
      <c r="J52" s="26">
        <v>0.38105584416627014</v>
      </c>
      <c r="K52" s="28">
        <v>3.5272020333040959</v>
      </c>
      <c r="L52" s="96">
        <v>2677678</v>
      </c>
      <c r="M52" s="26">
        <v>0.38191725262642473</v>
      </c>
      <c r="N52" s="28">
        <v>3.5351755671539977</v>
      </c>
      <c r="O52" s="25">
        <v>0.29447105352264591</v>
      </c>
      <c r="P52" s="96">
        <v>787331</v>
      </c>
      <c r="Q52" s="26">
        <v>0.37815509079591475</v>
      </c>
      <c r="R52" s="28">
        <v>3.5003515247955139</v>
      </c>
      <c r="S52" s="25">
        <v>8.658479064362419E-2</v>
      </c>
    </row>
    <row r="53" spans="2:27" s="45" customFormat="1">
      <c r="B53" s="41" t="s">
        <v>48</v>
      </c>
      <c r="C53" s="92">
        <v>98700</v>
      </c>
      <c r="D53" s="25">
        <v>2.0618968050940341E-3</v>
      </c>
      <c r="E53" s="93">
        <v>56938</v>
      </c>
      <c r="F53" s="26">
        <v>1.1894658590521187E-3</v>
      </c>
      <c r="G53" s="25">
        <v>1.4684065135581183E-3</v>
      </c>
      <c r="H53" s="93">
        <v>41762</v>
      </c>
      <c r="I53" s="27">
        <v>8.7243094604191537E-4</v>
      </c>
      <c r="J53" s="26">
        <v>4.5926732554148553E-3</v>
      </c>
      <c r="K53" s="28">
        <v>3.1276579155769872</v>
      </c>
      <c r="L53" s="96">
        <v>39097</v>
      </c>
      <c r="M53" s="26">
        <v>5.5764056865445838E-3</v>
      </c>
      <c r="N53" s="28">
        <v>3.7975898602031597</v>
      </c>
      <c r="O53" s="25">
        <v>4.2995964337664526E-3</v>
      </c>
      <c r="P53" s="96">
        <v>2665</v>
      </c>
      <c r="Q53" s="26">
        <v>1.279999538911986E-3</v>
      </c>
      <c r="R53" s="28">
        <v>0.87169290458294102</v>
      </c>
      <c r="S53" s="25">
        <v>2.9307682164840261E-4</v>
      </c>
    </row>
    <row r="54" spans="2:27" ht="30.75" customHeight="1">
      <c r="B54" s="46" t="s">
        <v>49</v>
      </c>
      <c r="C54" s="92">
        <v>163924</v>
      </c>
      <c r="D54" s="25">
        <v>3.4244617211573905E-3</v>
      </c>
      <c r="E54" s="93">
        <v>82536</v>
      </c>
      <c r="F54" s="26">
        <v>1.7242220334877528E-3</v>
      </c>
      <c r="G54" s="25">
        <v>2.1285679160320497E-3</v>
      </c>
      <c r="H54" s="93">
        <v>81388</v>
      </c>
      <c r="I54" s="27">
        <v>1.7002396876696377E-3</v>
      </c>
      <c r="J54" s="26">
        <v>8.9504451633471635E-3</v>
      </c>
      <c r="K54" s="28">
        <v>4.2049140626116612</v>
      </c>
      <c r="L54" s="96">
        <v>59476</v>
      </c>
      <c r="M54" s="26">
        <v>8.4830627570638591E-3</v>
      </c>
      <c r="N54" s="28">
        <v>3.9853380731574131</v>
      </c>
      <c r="O54" s="25">
        <v>6.5407268459138435E-3</v>
      </c>
      <c r="P54" s="96">
        <v>21912</v>
      </c>
      <c r="Q54" s="26">
        <v>1.0524333919939751E-2</v>
      </c>
      <c r="R54" s="28">
        <v>4.9443261080241179</v>
      </c>
      <c r="S54" s="25">
        <v>2.40971831743332E-3</v>
      </c>
    </row>
    <row r="55" spans="2:27" s="36" customFormat="1" ht="15.75" thickBot="1">
      <c r="B55" s="49" t="s">
        <v>0</v>
      </c>
      <c r="C55" s="52">
        <v>47868545</v>
      </c>
      <c r="D55" s="85">
        <v>1</v>
      </c>
      <c r="E55" s="50">
        <v>38775366</v>
      </c>
      <c r="F55" s="86">
        <v>0.81003853365503375</v>
      </c>
      <c r="G55" s="85">
        <v>1</v>
      </c>
      <c r="H55" s="50">
        <v>9093179</v>
      </c>
      <c r="I55" s="86">
        <v>0.18996146634496619</v>
      </c>
      <c r="J55" s="86">
        <v>1</v>
      </c>
      <c r="K55" s="79">
        <v>1</v>
      </c>
      <c r="L55" s="50">
        <v>7011147</v>
      </c>
      <c r="M55" s="86">
        <v>1</v>
      </c>
      <c r="N55" s="51">
        <v>1</v>
      </c>
      <c r="O55" s="85">
        <v>0.77103365060777973</v>
      </c>
      <c r="P55" s="50">
        <v>2082032</v>
      </c>
      <c r="Q55" s="86">
        <v>1</v>
      </c>
      <c r="R55" s="79">
        <v>1</v>
      </c>
      <c r="S55" s="85">
        <v>0.22896634939222024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ZirCfEmm8Xk+floJknyW2xAKzzGMVjDTuCWUuVpkJ4SVOvJazZLGT56c/xrnJBvHQRU2D4dmzzkk/3dcZ5e/eg==" saltValue="g87PKY/WUGX9z/VgCMEJ9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8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48916671</v>
      </c>
      <c r="D2" s="11">
        <v>1</v>
      </c>
      <c r="E2" s="10">
        <v>39554304</v>
      </c>
      <c r="F2" s="12">
        <v>0.80860580230408563</v>
      </c>
      <c r="G2" s="11">
        <v>1</v>
      </c>
      <c r="H2" s="13">
        <v>9362367</v>
      </c>
      <c r="I2" s="12">
        <v>0.19139419769591434</v>
      </c>
      <c r="J2" s="12">
        <v>1</v>
      </c>
      <c r="K2" s="14">
        <v>1</v>
      </c>
      <c r="L2" s="10">
        <v>7115138</v>
      </c>
      <c r="M2" s="12">
        <v>1</v>
      </c>
      <c r="N2" s="14">
        <v>1</v>
      </c>
      <c r="O2" s="11">
        <v>0.75997213097927052</v>
      </c>
      <c r="P2" s="13">
        <v>2247229</v>
      </c>
      <c r="Q2" s="12">
        <v>1</v>
      </c>
      <c r="R2" s="14">
        <v>1</v>
      </c>
      <c r="S2" s="11">
        <v>0.24002786902072948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18988</v>
      </c>
      <c r="D4" s="25">
        <v>3.881703233648095E-4</v>
      </c>
      <c r="E4" s="93">
        <v>5522</v>
      </c>
      <c r="F4" s="26">
        <v>1.1288585030653456E-4</v>
      </c>
      <c r="G4" s="25">
        <v>1.3960554077755989E-4</v>
      </c>
      <c r="H4" s="93">
        <v>13466</v>
      </c>
      <c r="I4" s="27">
        <v>2.7528447305827494E-4</v>
      </c>
      <c r="J4" s="26">
        <v>1.4383114868280638E-3</v>
      </c>
      <c r="K4" s="28">
        <v>10.302681962457303</v>
      </c>
      <c r="L4" s="96">
        <v>13083</v>
      </c>
      <c r="M4" s="26">
        <v>1.8387556221678343E-3</v>
      </c>
      <c r="N4" s="28">
        <v>13.171079112809789</v>
      </c>
      <c r="O4" s="25">
        <v>1.3974030285290033E-3</v>
      </c>
      <c r="P4" s="96">
        <v>383</v>
      </c>
      <c r="Q4" s="26">
        <v>1.7043211884503091E-4</v>
      </c>
      <c r="R4" s="28">
        <v>1.2208119956828107</v>
      </c>
      <c r="S4" s="25">
        <v>4.0908458299060481E-5</v>
      </c>
    </row>
    <row r="5" spans="2:19">
      <c r="B5" s="23" t="s">
        <v>3</v>
      </c>
      <c r="C5" s="92">
        <v>1890943</v>
      </c>
      <c r="D5" s="25">
        <v>3.8656412248494997E-2</v>
      </c>
      <c r="E5" s="93">
        <v>641881</v>
      </c>
      <c r="F5" s="26">
        <v>1.312192728732501E-2</v>
      </c>
      <c r="G5" s="25">
        <v>1.6227842107903099E-2</v>
      </c>
      <c r="H5" s="93">
        <v>1249062</v>
      </c>
      <c r="I5" s="27">
        <v>2.5534484961169987E-2</v>
      </c>
      <c r="J5" s="26">
        <v>0.13341305676224827</v>
      </c>
      <c r="K5" s="28">
        <v>8.2212444436635828</v>
      </c>
      <c r="L5" s="96">
        <v>1036675</v>
      </c>
      <c r="M5" s="26">
        <v>0.14569991474515323</v>
      </c>
      <c r="N5" s="28">
        <v>8.9783911980629956</v>
      </c>
      <c r="O5" s="25">
        <v>0.11072787469237214</v>
      </c>
      <c r="P5" s="96">
        <v>212387</v>
      </c>
      <c r="Q5" s="26">
        <v>9.4510617298014576E-2</v>
      </c>
      <c r="R5" s="28">
        <v>5.8239793479372768</v>
      </c>
      <c r="S5" s="25">
        <v>2.2685182069876134E-2</v>
      </c>
    </row>
    <row r="6" spans="2:19">
      <c r="B6" s="23" t="s">
        <v>4</v>
      </c>
      <c r="C6" s="92">
        <v>2525512</v>
      </c>
      <c r="D6" s="25">
        <v>5.1628860843780641E-2</v>
      </c>
      <c r="E6" s="93">
        <v>1268053</v>
      </c>
      <c r="F6" s="26">
        <v>2.5922716613319824E-2</v>
      </c>
      <c r="G6" s="25">
        <v>3.2058534009345732E-2</v>
      </c>
      <c r="H6" s="93">
        <v>1257459</v>
      </c>
      <c r="I6" s="27">
        <v>2.5706144230460817E-2</v>
      </c>
      <c r="J6" s="26">
        <v>0.13430994533754123</v>
      </c>
      <c r="K6" s="28">
        <v>4.1895223686269336</v>
      </c>
      <c r="L6" s="96">
        <v>933892</v>
      </c>
      <c r="M6" s="26">
        <v>0.13125423568734718</v>
      </c>
      <c r="N6" s="28">
        <v>4.0942057939731065</v>
      </c>
      <c r="O6" s="25">
        <v>9.9749561195368652E-2</v>
      </c>
      <c r="P6" s="96">
        <v>323567</v>
      </c>
      <c r="Q6" s="26">
        <v>0.14398488093558778</v>
      </c>
      <c r="R6" s="28">
        <v>4.4913120760173619</v>
      </c>
      <c r="S6" s="25">
        <v>3.4560384142172593E-2</v>
      </c>
    </row>
    <row r="7" spans="2:19">
      <c r="B7" s="23" t="s">
        <v>5</v>
      </c>
      <c r="C7" s="92">
        <v>3699386</v>
      </c>
      <c r="D7" s="25">
        <v>7.5626282908744957E-2</v>
      </c>
      <c r="E7" s="93">
        <v>2469942</v>
      </c>
      <c r="F7" s="26">
        <v>5.0492847315795467E-2</v>
      </c>
      <c r="G7" s="25">
        <v>6.2444329699240818E-2</v>
      </c>
      <c r="H7" s="93">
        <v>1229444</v>
      </c>
      <c r="I7" s="27">
        <v>2.5133435592949487E-2</v>
      </c>
      <c r="J7" s="26">
        <v>0.13131764648832928</v>
      </c>
      <c r="K7" s="28">
        <v>2.1029554984545826</v>
      </c>
      <c r="L7" s="96">
        <v>861455</v>
      </c>
      <c r="M7" s="26">
        <v>0.1210735476950693</v>
      </c>
      <c r="N7" s="28">
        <v>1.938903792837755</v>
      </c>
      <c r="O7" s="25">
        <v>9.2012522047042161E-2</v>
      </c>
      <c r="P7" s="96">
        <v>367989</v>
      </c>
      <c r="Q7" s="26">
        <v>0.16375233676674697</v>
      </c>
      <c r="R7" s="28">
        <v>2.6223732011449203</v>
      </c>
      <c r="S7" s="25">
        <v>3.9305124441287122E-2</v>
      </c>
    </row>
    <row r="8" spans="2:19">
      <c r="B8" s="23" t="s">
        <v>6</v>
      </c>
      <c r="C8" s="92">
        <v>21288656</v>
      </c>
      <c r="D8" s="25">
        <v>0.43520246911323951</v>
      </c>
      <c r="E8" s="93">
        <v>18852136</v>
      </c>
      <c r="F8" s="26">
        <v>0.38539286534850253</v>
      </c>
      <c r="G8" s="25">
        <v>0.47661402410215586</v>
      </c>
      <c r="H8" s="93">
        <v>2436520</v>
      </c>
      <c r="I8" s="27">
        <v>4.9809603764736976E-2</v>
      </c>
      <c r="J8" s="26">
        <v>0.2602461535635166</v>
      </c>
      <c r="K8" s="28">
        <v>0.54603125464838675</v>
      </c>
      <c r="L8" s="96">
        <v>1744277</v>
      </c>
      <c r="M8" s="26">
        <v>0.24515012920339704</v>
      </c>
      <c r="N8" s="28">
        <v>0.51435777548763939</v>
      </c>
      <c r="O8" s="25">
        <v>0.18630726610054915</v>
      </c>
      <c r="P8" s="96">
        <v>692243</v>
      </c>
      <c r="Q8" s="26">
        <v>0.30804292753431001</v>
      </c>
      <c r="R8" s="28">
        <v>0.6463152822970335</v>
      </c>
      <c r="S8" s="25">
        <v>7.3938887462967437E-2</v>
      </c>
    </row>
    <row r="9" spans="2:19">
      <c r="B9" s="23" t="s">
        <v>7</v>
      </c>
      <c r="C9" s="92">
        <v>13345697</v>
      </c>
      <c r="D9" s="25">
        <v>0.2728251274499035</v>
      </c>
      <c r="E9" s="93">
        <v>11404893</v>
      </c>
      <c r="F9" s="26">
        <v>0.23314941035132991</v>
      </c>
      <c r="G9" s="25">
        <v>0.28833506968040695</v>
      </c>
      <c r="H9" s="93">
        <v>1940804</v>
      </c>
      <c r="I9" s="27">
        <v>3.9675717098573614E-2</v>
      </c>
      <c r="J9" s="26">
        <v>0.20729843211657906</v>
      </c>
      <c r="K9" s="28">
        <v>0.71894977030144269</v>
      </c>
      <c r="L9" s="96">
        <v>1465527</v>
      </c>
      <c r="M9" s="26">
        <v>0.20597309567291597</v>
      </c>
      <c r="N9" s="28">
        <v>0.71435325540253669</v>
      </c>
      <c r="O9" s="25">
        <v>0.15653381244294312</v>
      </c>
      <c r="P9" s="96">
        <v>475277</v>
      </c>
      <c r="Q9" s="26">
        <v>0.21149468968227092</v>
      </c>
      <c r="R9" s="28">
        <v>0.7335031771081244</v>
      </c>
      <c r="S9" s="25">
        <v>5.076461967363595E-2</v>
      </c>
    </row>
    <row r="10" spans="2:19">
      <c r="B10" s="23" t="s">
        <v>8</v>
      </c>
      <c r="C10" s="92">
        <v>6147489</v>
      </c>
      <c r="D10" s="25">
        <v>0.12567267711247154</v>
      </c>
      <c r="E10" s="93">
        <v>4911877</v>
      </c>
      <c r="F10" s="26">
        <v>0.10041314953750634</v>
      </c>
      <c r="G10" s="25">
        <v>0.12418059486016995</v>
      </c>
      <c r="H10" s="93">
        <v>1235612</v>
      </c>
      <c r="I10" s="27">
        <v>2.525952757496519E-2</v>
      </c>
      <c r="J10" s="26">
        <v>0.13197645424495749</v>
      </c>
      <c r="K10" s="28">
        <v>1.0627784026446792</v>
      </c>
      <c r="L10" s="96">
        <v>1060229</v>
      </c>
      <c r="M10" s="26">
        <v>0.14901032137394946</v>
      </c>
      <c r="N10" s="28">
        <v>1.19994852288909</v>
      </c>
      <c r="O10" s="25">
        <v>0.11324369147246631</v>
      </c>
      <c r="P10" s="96">
        <v>175383</v>
      </c>
      <c r="Q10" s="26">
        <v>7.80441156642247E-2</v>
      </c>
      <c r="R10" s="28">
        <v>0.6284727155003893</v>
      </c>
      <c r="S10" s="25">
        <v>1.8732762772491186E-2</v>
      </c>
    </row>
    <row r="11" spans="2:19" s="36" customFormat="1">
      <c r="B11" s="30" t="s">
        <v>0</v>
      </c>
      <c r="C11" s="35">
        <v>48916671</v>
      </c>
      <c r="D11" s="84">
        <v>1</v>
      </c>
      <c r="E11" s="31">
        <v>39554304</v>
      </c>
      <c r="F11" s="38">
        <v>0.80860580230408563</v>
      </c>
      <c r="G11" s="84">
        <v>1</v>
      </c>
      <c r="H11" s="31">
        <v>9362367</v>
      </c>
      <c r="I11" s="38">
        <v>0.19139419769591434</v>
      </c>
      <c r="J11" s="38">
        <v>1</v>
      </c>
      <c r="K11" s="34">
        <v>1</v>
      </c>
      <c r="L11" s="31">
        <v>7115138</v>
      </c>
      <c r="M11" s="38">
        <v>1</v>
      </c>
      <c r="N11" s="34">
        <v>1</v>
      </c>
      <c r="O11" s="84">
        <v>0.75997213097927052</v>
      </c>
      <c r="P11" s="31">
        <v>2247229</v>
      </c>
      <c r="Q11" s="38">
        <v>1</v>
      </c>
      <c r="R11" s="34">
        <v>1</v>
      </c>
      <c r="S11" s="84">
        <v>0.24002786902072948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8134829</v>
      </c>
      <c r="D13" s="25">
        <v>0.16629972632438539</v>
      </c>
      <c r="E13" s="93">
        <v>4385398</v>
      </c>
      <c r="F13" s="26">
        <v>8.9650377066746834E-2</v>
      </c>
      <c r="G13" s="25">
        <v>0.11087031135726721</v>
      </c>
      <c r="H13" s="93">
        <v>3749431</v>
      </c>
      <c r="I13" s="27">
        <v>7.6649349257638569E-2</v>
      </c>
      <c r="J13" s="26">
        <v>0.40047896007494688</v>
      </c>
      <c r="K13" s="28">
        <v>3.6121388600095843</v>
      </c>
      <c r="L13" s="96">
        <v>2845105</v>
      </c>
      <c r="M13" s="26">
        <v>0.3998664537497375</v>
      </c>
      <c r="N13" s="28">
        <v>3.6066143303342266</v>
      </c>
      <c r="O13" s="25">
        <v>0.30388736096331193</v>
      </c>
      <c r="P13" s="96">
        <v>904326</v>
      </c>
      <c r="Q13" s="26">
        <v>0.40241826711919437</v>
      </c>
      <c r="R13" s="28">
        <v>3.6296305313191226</v>
      </c>
      <c r="S13" s="25">
        <v>9.659159911163491E-2</v>
      </c>
    </row>
    <row r="14" spans="2:19">
      <c r="B14" s="23" t="s">
        <v>11</v>
      </c>
      <c r="C14" s="92">
        <v>40781842</v>
      </c>
      <c r="D14" s="25">
        <v>0.83370027367561461</v>
      </c>
      <c r="E14" s="93">
        <v>35168906</v>
      </c>
      <c r="F14" s="26">
        <v>0.7189554252373388</v>
      </c>
      <c r="G14" s="25">
        <v>0.88912968864273279</v>
      </c>
      <c r="H14" s="93">
        <v>5612936</v>
      </c>
      <c r="I14" s="27">
        <v>0.11474484843827577</v>
      </c>
      <c r="J14" s="26">
        <v>0.59952103992505312</v>
      </c>
      <c r="K14" s="28">
        <v>0.67427850805457779</v>
      </c>
      <c r="L14" s="96">
        <v>4270033</v>
      </c>
      <c r="M14" s="26">
        <v>0.6001335462502625</v>
      </c>
      <c r="N14" s="28">
        <v>0.67496739105222503</v>
      </c>
      <c r="O14" s="25">
        <v>0.4560847700159586</v>
      </c>
      <c r="P14" s="96">
        <v>1342903</v>
      </c>
      <c r="Q14" s="26">
        <v>0.59758173288080563</v>
      </c>
      <c r="R14" s="28">
        <v>0.67209737849719242</v>
      </c>
      <c r="S14" s="25">
        <v>0.14343626990909458</v>
      </c>
    </row>
    <row r="15" spans="2:19" s="36" customFormat="1">
      <c r="B15" s="30" t="s">
        <v>0</v>
      </c>
      <c r="C15" s="35">
        <v>48916671</v>
      </c>
      <c r="D15" s="84">
        <v>1</v>
      </c>
      <c r="E15" s="31">
        <v>39554304</v>
      </c>
      <c r="F15" s="38">
        <v>0.80860580230408563</v>
      </c>
      <c r="G15" s="84">
        <v>1</v>
      </c>
      <c r="H15" s="31">
        <v>9362367</v>
      </c>
      <c r="I15" s="38">
        <v>0.19139419769591434</v>
      </c>
      <c r="J15" s="38">
        <v>1</v>
      </c>
      <c r="K15" s="34">
        <v>1</v>
      </c>
      <c r="L15" s="31">
        <v>7115138</v>
      </c>
      <c r="M15" s="38">
        <v>1</v>
      </c>
      <c r="N15" s="34">
        <v>1</v>
      </c>
      <c r="O15" s="84">
        <v>0.75997213097927052</v>
      </c>
      <c r="P15" s="31">
        <v>2247229</v>
      </c>
      <c r="Q15" s="38">
        <v>1</v>
      </c>
      <c r="R15" s="34">
        <v>1</v>
      </c>
      <c r="S15" s="84">
        <v>0.24002786902072948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71742</v>
      </c>
      <c r="D17" s="25">
        <v>1.4666165651378853E-3</v>
      </c>
      <c r="E17" s="93">
        <v>52911</v>
      </c>
      <c r="F17" s="26">
        <v>1.0816557815228269E-3</v>
      </c>
      <c r="G17" s="25">
        <v>1.3376799652447431E-3</v>
      </c>
      <c r="H17" s="93">
        <v>18831</v>
      </c>
      <c r="I17" s="27">
        <v>3.8496078361505837E-4</v>
      </c>
      <c r="J17" s="26">
        <v>2.0113503348031538E-3</v>
      </c>
      <c r="K17" s="28">
        <v>1.5036110183762492</v>
      </c>
      <c r="L17" s="96">
        <v>17182</v>
      </c>
      <c r="M17" s="26">
        <v>2.4148512650070879E-3</v>
      </c>
      <c r="N17" s="28">
        <v>1.8052533698262159</v>
      </c>
      <c r="O17" s="25">
        <v>1.8352196618654235E-3</v>
      </c>
      <c r="P17" s="96">
        <v>1649</v>
      </c>
      <c r="Q17" s="26">
        <v>7.3379259523617755E-4</v>
      </c>
      <c r="R17" s="28">
        <v>0.54855616761960113</v>
      </c>
      <c r="S17" s="25">
        <v>1.761306729377304E-4</v>
      </c>
    </row>
    <row r="18" spans="2:19">
      <c r="B18" s="95" t="s">
        <v>99</v>
      </c>
      <c r="C18" s="92">
        <v>38148951</v>
      </c>
      <c r="D18" s="25">
        <v>0.77987627162935924</v>
      </c>
      <c r="E18" s="93">
        <v>32758069</v>
      </c>
      <c r="F18" s="26">
        <v>0.66967085720121877</v>
      </c>
      <c r="G18" s="25">
        <v>0.82817963375110837</v>
      </c>
      <c r="H18" s="93">
        <v>5390882</v>
      </c>
      <c r="I18" s="27">
        <v>0.11020541442814046</v>
      </c>
      <c r="J18" s="26">
        <v>0.57580331982286104</v>
      </c>
      <c r="K18" s="28">
        <v>0.69526380069846827</v>
      </c>
      <c r="L18" s="96">
        <v>3960673</v>
      </c>
      <c r="M18" s="26">
        <v>0.55665441766554635</v>
      </c>
      <c r="N18" s="28">
        <v>0.67214212349592373</v>
      </c>
      <c r="O18" s="25">
        <v>0.42304184401231015</v>
      </c>
      <c r="P18" s="96">
        <v>1430209</v>
      </c>
      <c r="Q18" s="26">
        <v>0.63643224611287941</v>
      </c>
      <c r="R18" s="28">
        <v>0.76847125934534333</v>
      </c>
      <c r="S18" s="25">
        <v>0.15276147581055091</v>
      </c>
    </row>
    <row r="19" spans="2:19">
      <c r="B19" s="95" t="s">
        <v>100</v>
      </c>
      <c r="C19" s="92">
        <v>4880159</v>
      </c>
      <c r="D19" s="25">
        <v>9.9764740736343241E-2</v>
      </c>
      <c r="E19" s="93">
        <v>3017485</v>
      </c>
      <c r="F19" s="26">
        <v>6.1686229629158533E-2</v>
      </c>
      <c r="G19" s="25">
        <v>7.6287146905681863E-2</v>
      </c>
      <c r="H19" s="93">
        <v>1862674</v>
      </c>
      <c r="I19" s="27">
        <v>3.8078511107184708E-2</v>
      </c>
      <c r="J19" s="26">
        <v>0.19895332024476289</v>
      </c>
      <c r="K19" s="28">
        <v>2.6079533488221838</v>
      </c>
      <c r="L19" s="96">
        <v>1372426</v>
      </c>
      <c r="M19" s="26">
        <v>0.19288817729185295</v>
      </c>
      <c r="N19" s="28">
        <v>2.5284492226499382</v>
      </c>
      <c r="O19" s="25">
        <v>0.14658963913719683</v>
      </c>
      <c r="P19" s="96">
        <v>490248</v>
      </c>
      <c r="Q19" s="26">
        <v>0.21815667206145881</v>
      </c>
      <c r="R19" s="28">
        <v>2.8596779524495561</v>
      </c>
      <c r="S19" s="25">
        <v>5.2363681107566069E-2</v>
      </c>
    </row>
    <row r="20" spans="2:19">
      <c r="B20" s="95" t="s">
        <v>101</v>
      </c>
      <c r="C20" s="92">
        <v>403925</v>
      </c>
      <c r="D20" s="25">
        <v>8.2574098306894186E-3</v>
      </c>
      <c r="E20" s="93">
        <v>320087</v>
      </c>
      <c r="F20" s="26">
        <v>6.5435156043222977E-3</v>
      </c>
      <c r="G20" s="25">
        <v>8.0923431240251375E-3</v>
      </c>
      <c r="H20" s="93">
        <v>83838</v>
      </c>
      <c r="I20" s="27">
        <v>1.7138942263671213E-3</v>
      </c>
      <c r="J20" s="26">
        <v>8.9547867542470825E-3</v>
      </c>
      <c r="K20" s="28">
        <v>1.1065752671388167</v>
      </c>
      <c r="L20" s="96">
        <v>71590</v>
      </c>
      <c r="M20" s="26">
        <v>1.0061646028509917E-2</v>
      </c>
      <c r="N20" s="28">
        <v>1.2433538561455915</v>
      </c>
      <c r="O20" s="25">
        <v>7.6465705734457962E-3</v>
      </c>
      <c r="P20" s="96">
        <v>12248</v>
      </c>
      <c r="Q20" s="26">
        <v>5.4502678632217727E-3</v>
      </c>
      <c r="R20" s="28">
        <v>0.67350923949833774</v>
      </c>
      <c r="S20" s="25">
        <v>1.3082161808012868E-3</v>
      </c>
    </row>
    <row r="21" spans="2:19">
      <c r="B21" s="95" t="s">
        <v>102</v>
      </c>
      <c r="C21" s="92">
        <v>1270679</v>
      </c>
      <c r="D21" s="25">
        <v>2.5976399743146871E-2</v>
      </c>
      <c r="E21" s="93">
        <v>742742</v>
      </c>
      <c r="F21" s="26">
        <v>1.5183821482864195E-2</v>
      </c>
      <c r="G21" s="25">
        <v>1.8777779530642229E-2</v>
      </c>
      <c r="H21" s="93">
        <v>527937</v>
      </c>
      <c r="I21" s="27">
        <v>1.0792578260282676E-2</v>
      </c>
      <c r="J21" s="26">
        <v>5.6389265663266568E-2</v>
      </c>
      <c r="K21" s="28">
        <v>3.0029783644678871</v>
      </c>
      <c r="L21" s="96">
        <v>495791</v>
      </c>
      <c r="M21" s="26">
        <v>6.9681150246137177E-2</v>
      </c>
      <c r="N21" s="28">
        <v>3.7108301400828072</v>
      </c>
      <c r="O21" s="25">
        <v>5.2955732241643592E-2</v>
      </c>
      <c r="P21" s="96">
        <v>32146</v>
      </c>
      <c r="Q21" s="26">
        <v>1.4304728178570141E-2</v>
      </c>
      <c r="R21" s="28">
        <v>0.76179018691891609</v>
      </c>
      <c r="S21" s="25">
        <v>3.4335334216229721E-3</v>
      </c>
    </row>
    <row r="22" spans="2:19">
      <c r="B22" s="95" t="s">
        <v>103</v>
      </c>
      <c r="C22" s="92">
        <v>3923013</v>
      </c>
      <c r="D22" s="25">
        <v>8.0197873645162815E-2</v>
      </c>
      <c r="E22" s="93">
        <v>2528866</v>
      </c>
      <c r="F22" s="26">
        <v>5.169742642544093E-2</v>
      </c>
      <c r="G22" s="25">
        <v>6.393402851937427E-2</v>
      </c>
      <c r="H22" s="93">
        <v>1394147</v>
      </c>
      <c r="I22" s="27">
        <v>2.8500447219721881E-2</v>
      </c>
      <c r="J22" s="26">
        <v>0.14890967209467434</v>
      </c>
      <c r="K22" s="28">
        <v>2.3291144879060681</v>
      </c>
      <c r="L22" s="96">
        <v>1128712</v>
      </c>
      <c r="M22" s="26">
        <v>0.15863529280809452</v>
      </c>
      <c r="N22" s="28">
        <v>2.4812341171340773</v>
      </c>
      <c r="O22" s="25">
        <v>0.12055840152388814</v>
      </c>
      <c r="P22" s="96">
        <v>265435</v>
      </c>
      <c r="Q22" s="26">
        <v>0.11811657823924486</v>
      </c>
      <c r="R22" s="28">
        <v>1.8474759212686147</v>
      </c>
      <c r="S22" s="25">
        <v>2.8351270570786211E-2</v>
      </c>
    </row>
    <row r="23" spans="2:19">
      <c r="B23" s="95" t="s">
        <v>112</v>
      </c>
      <c r="C23" s="92">
        <v>218202</v>
      </c>
      <c r="D23" s="25">
        <v>4.460687850160531E-3</v>
      </c>
      <c r="E23" s="93">
        <v>134144</v>
      </c>
      <c r="F23" s="26">
        <v>2.7422961795580897E-3</v>
      </c>
      <c r="G23" s="25">
        <v>3.3913882039233959E-3</v>
      </c>
      <c r="H23" s="93">
        <v>84058</v>
      </c>
      <c r="I23" s="27">
        <v>1.7183916706024415E-3</v>
      </c>
      <c r="J23" s="26">
        <v>8.9782850853849239E-3</v>
      </c>
      <c r="K23" s="28">
        <v>2.6473775768277465</v>
      </c>
      <c r="L23" s="96">
        <v>68764</v>
      </c>
      <c r="M23" s="26">
        <v>9.664464694852019E-3</v>
      </c>
      <c r="N23" s="28">
        <v>2.8497075869024631</v>
      </c>
      <c r="O23" s="25">
        <v>7.3447238289206136E-3</v>
      </c>
      <c r="P23" s="96">
        <v>15294</v>
      </c>
      <c r="Q23" s="26">
        <v>6.8057149493887803E-3</v>
      </c>
      <c r="R23" s="28">
        <v>2.0067637616700593</v>
      </c>
      <c r="S23" s="25">
        <v>1.6335612564643107E-3</v>
      </c>
    </row>
    <row r="24" spans="2:19" s="36" customFormat="1">
      <c r="B24" s="30" t="s">
        <v>0</v>
      </c>
      <c r="C24" s="35">
        <v>48916671</v>
      </c>
      <c r="D24" s="84">
        <v>1.0000000000000002</v>
      </c>
      <c r="E24" s="31">
        <v>39554304</v>
      </c>
      <c r="F24" s="38">
        <v>0.80860580230408574</v>
      </c>
      <c r="G24" s="84">
        <v>0.99999999999999989</v>
      </c>
      <c r="H24" s="31">
        <v>9362367</v>
      </c>
      <c r="I24" s="38">
        <v>0.19139419769591434</v>
      </c>
      <c r="J24" s="38">
        <v>0.99999999999999989</v>
      </c>
      <c r="K24" s="34">
        <v>1</v>
      </c>
      <c r="L24" s="31">
        <v>7115138</v>
      </c>
      <c r="M24" s="38">
        <v>1</v>
      </c>
      <c r="N24" s="34">
        <v>1.0000000000000002</v>
      </c>
      <c r="O24" s="84">
        <v>0.75997213097927063</v>
      </c>
      <c r="P24" s="31">
        <v>2247229</v>
      </c>
      <c r="Q24" s="38">
        <v>0.99999999999999989</v>
      </c>
      <c r="R24" s="34">
        <v>0.99999999999999989</v>
      </c>
      <c r="S24" s="84">
        <v>0.24002786902072948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3923013</v>
      </c>
      <c r="D26" s="25">
        <v>8.0197873645162815E-2</v>
      </c>
      <c r="E26" s="24">
        <v>2528866</v>
      </c>
      <c r="F26" s="26">
        <v>5.169742642544093E-2</v>
      </c>
      <c r="G26" s="25">
        <v>6.393402851937427E-2</v>
      </c>
      <c r="H26" s="24">
        <v>1394147</v>
      </c>
      <c r="I26" s="27">
        <v>2.8500447219721881E-2</v>
      </c>
      <c r="J26" s="26">
        <v>0.14890967209467434</v>
      </c>
      <c r="K26" s="28">
        <v>2.3291144879060681</v>
      </c>
      <c r="L26" s="24">
        <v>1128712</v>
      </c>
      <c r="M26" s="26">
        <v>0.15863529280809452</v>
      </c>
      <c r="N26" s="28">
        <v>2.4812341171340773</v>
      </c>
      <c r="O26" s="25">
        <v>0.12055840152388814</v>
      </c>
      <c r="P26" s="24">
        <v>265435</v>
      </c>
      <c r="Q26" s="26">
        <v>0.11811657823924486</v>
      </c>
      <c r="R26" s="28">
        <v>1.8474759212686147</v>
      </c>
      <c r="S26" s="25">
        <v>2.8351270570786211E-2</v>
      </c>
    </row>
    <row r="27" spans="2:19" ht="15" customHeight="1">
      <c r="B27" s="23" t="s">
        <v>30</v>
      </c>
      <c r="C27" s="29">
        <v>44993658</v>
      </c>
      <c r="D27" s="25">
        <v>0.91980212635483716</v>
      </c>
      <c r="E27" s="24">
        <v>37025438</v>
      </c>
      <c r="F27" s="26">
        <v>0.75690837587864468</v>
      </c>
      <c r="G27" s="25">
        <v>0.93606597148062576</v>
      </c>
      <c r="H27" s="24">
        <v>7968220</v>
      </c>
      <c r="I27" s="27">
        <v>0.16289375047619245</v>
      </c>
      <c r="J27" s="26">
        <v>0.85109032790532568</v>
      </c>
      <c r="K27" s="28">
        <v>0.90922045436510257</v>
      </c>
      <c r="L27" s="24">
        <v>5986426</v>
      </c>
      <c r="M27" s="26">
        <v>0.84136470719190548</v>
      </c>
      <c r="N27" s="28">
        <v>0.89883056624852387</v>
      </c>
      <c r="O27" s="25">
        <v>0.63941372945538233</v>
      </c>
      <c r="P27" s="24">
        <v>1981794</v>
      </c>
      <c r="Q27" s="26">
        <v>0.88188342176075518</v>
      </c>
      <c r="R27" s="28">
        <v>0.94211674030392634</v>
      </c>
      <c r="S27" s="25">
        <v>0.21167659844994327</v>
      </c>
    </row>
    <row r="28" spans="2:19" s="36" customFormat="1">
      <c r="B28" s="30" t="s">
        <v>0</v>
      </c>
      <c r="C28" s="35">
        <v>48916671</v>
      </c>
      <c r="D28" s="84">
        <v>1</v>
      </c>
      <c r="E28" s="31">
        <v>39554304</v>
      </c>
      <c r="F28" s="33">
        <v>0.80860580230408563</v>
      </c>
      <c r="G28" s="84">
        <v>1</v>
      </c>
      <c r="H28" s="31">
        <v>9362367</v>
      </c>
      <c r="I28" s="38">
        <v>0.19139419769591434</v>
      </c>
      <c r="J28" s="38">
        <v>1</v>
      </c>
      <c r="K28" s="34">
        <v>1</v>
      </c>
      <c r="L28" s="31">
        <v>7115138</v>
      </c>
      <c r="M28" s="38">
        <v>1</v>
      </c>
      <c r="N28" s="34">
        <v>1</v>
      </c>
      <c r="O28" s="84">
        <v>0.75997213097927041</v>
      </c>
      <c r="P28" s="31">
        <v>2247229</v>
      </c>
      <c r="Q28" s="38">
        <v>1</v>
      </c>
      <c r="R28" s="34">
        <v>1</v>
      </c>
      <c r="S28" s="84">
        <v>0.24002786902072948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21921409</v>
      </c>
      <c r="D30" s="25">
        <v>0.44813779335065546</v>
      </c>
      <c r="E30" s="93">
        <v>18338904</v>
      </c>
      <c r="F30" s="26">
        <v>0.37490090034949436</v>
      </c>
      <c r="G30" s="25">
        <v>0.4636386472632662</v>
      </c>
      <c r="H30" s="93">
        <v>3582505</v>
      </c>
      <c r="I30" s="27">
        <v>7.3236893001161096E-2</v>
      </c>
      <c r="J30" s="26">
        <v>0.38264949451351354</v>
      </c>
      <c r="K30" s="28">
        <v>0.82531837406607544</v>
      </c>
      <c r="L30" s="96">
        <v>2699634</v>
      </c>
      <c r="M30" s="26">
        <v>0.37942117215435595</v>
      </c>
      <c r="N30" s="28">
        <v>0.81835536013655619</v>
      </c>
      <c r="O30" s="25">
        <v>0.28834951674079856</v>
      </c>
      <c r="P30" s="96">
        <v>882871</v>
      </c>
      <c r="Q30" s="26">
        <v>0.39287095351653079</v>
      </c>
      <c r="R30" s="28">
        <v>0.84736454960245866</v>
      </c>
      <c r="S30" s="25">
        <v>9.4299977772714955E-2</v>
      </c>
    </row>
    <row r="31" spans="2:19">
      <c r="B31" s="23" t="s">
        <v>32</v>
      </c>
      <c r="C31" s="92">
        <v>26995262</v>
      </c>
      <c r="D31" s="25">
        <v>0.5518622066493446</v>
      </c>
      <c r="E31" s="93">
        <v>21215400</v>
      </c>
      <c r="F31" s="26">
        <v>0.43370490195459133</v>
      </c>
      <c r="G31" s="25">
        <v>0.5363613527367338</v>
      </c>
      <c r="H31" s="93">
        <v>5779862</v>
      </c>
      <c r="I31" s="27">
        <v>0.11815730469475325</v>
      </c>
      <c r="J31" s="26">
        <v>0.61735050548648651</v>
      </c>
      <c r="K31" s="28">
        <v>1.1509973683534676</v>
      </c>
      <c r="L31" s="96">
        <v>4415504</v>
      </c>
      <c r="M31" s="26">
        <v>0.620578827845644</v>
      </c>
      <c r="N31" s="28">
        <v>1.1570163000730727</v>
      </c>
      <c r="O31" s="25">
        <v>0.47162261423847196</v>
      </c>
      <c r="P31" s="96">
        <v>1364358</v>
      </c>
      <c r="Q31" s="26">
        <v>0.60712904648346921</v>
      </c>
      <c r="R31" s="28">
        <v>1.1319403297527868</v>
      </c>
      <c r="S31" s="25">
        <v>0.14572789124801452</v>
      </c>
    </row>
    <row r="32" spans="2:19" s="36" customFormat="1">
      <c r="B32" s="30" t="s">
        <v>0</v>
      </c>
      <c r="C32" s="35">
        <v>48916671</v>
      </c>
      <c r="D32" s="84">
        <v>1</v>
      </c>
      <c r="E32" s="31">
        <v>39554304</v>
      </c>
      <c r="F32" s="33">
        <v>0.80860580230408563</v>
      </c>
      <c r="G32" s="84">
        <v>1</v>
      </c>
      <c r="H32" s="31">
        <v>9362367</v>
      </c>
      <c r="I32" s="38">
        <v>0.19139419769591434</v>
      </c>
      <c r="J32" s="38">
        <v>1</v>
      </c>
      <c r="K32" s="34">
        <v>1</v>
      </c>
      <c r="L32" s="31">
        <v>7115138</v>
      </c>
      <c r="M32" s="38">
        <v>1</v>
      </c>
      <c r="N32" s="34">
        <v>1</v>
      </c>
      <c r="O32" s="84">
        <v>0.75997213097927052</v>
      </c>
      <c r="P32" s="31">
        <v>2247229</v>
      </c>
      <c r="Q32" s="38">
        <v>1</v>
      </c>
      <c r="R32" s="34">
        <v>1</v>
      </c>
      <c r="S32" s="84">
        <v>0.24002786902072948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1011434</v>
      </c>
      <c r="D34" s="25">
        <v>2.067667278503069E-2</v>
      </c>
      <c r="E34" s="93">
        <v>0</v>
      </c>
      <c r="F34" s="26">
        <v>0</v>
      </c>
      <c r="G34" s="25">
        <v>0</v>
      </c>
      <c r="H34" s="93">
        <v>1011434</v>
      </c>
      <c r="I34" s="27">
        <v>2.067667278503069E-2</v>
      </c>
      <c r="J34" s="40">
        <v>0.10803186843668915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1011434</v>
      </c>
      <c r="Q34" s="26">
        <v>0.4500805213887859</v>
      </c>
      <c r="R34" s="28" t="s">
        <v>51</v>
      </c>
      <c r="S34" s="25">
        <v>0.10803186843668915</v>
      </c>
    </row>
    <row r="35" spans="2:19">
      <c r="B35" s="23" t="s">
        <v>37</v>
      </c>
      <c r="C35" s="92">
        <v>4969880</v>
      </c>
      <c r="D35" s="25">
        <v>0.10159890071014849</v>
      </c>
      <c r="E35" s="93">
        <v>0</v>
      </c>
      <c r="F35" s="26">
        <v>0</v>
      </c>
      <c r="G35" s="25">
        <v>0</v>
      </c>
      <c r="H35" s="93">
        <v>4969880</v>
      </c>
      <c r="I35" s="27">
        <v>0.10159890071014849</v>
      </c>
      <c r="J35" s="40">
        <v>0.53083584525152672</v>
      </c>
      <c r="K35" s="28" t="s">
        <v>51</v>
      </c>
      <c r="L35" s="97">
        <v>4969880</v>
      </c>
      <c r="M35" s="26">
        <v>0.69849383104024121</v>
      </c>
      <c r="N35" s="28" t="s">
        <v>51</v>
      </c>
      <c r="O35" s="25">
        <v>0.53083584525152672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794940</v>
      </c>
      <c r="D36" s="25">
        <v>1.6250901456478915E-2</v>
      </c>
      <c r="E36" s="93">
        <v>0</v>
      </c>
      <c r="F36" s="26">
        <v>0</v>
      </c>
      <c r="G36" s="25">
        <v>0</v>
      </c>
      <c r="H36" s="93">
        <v>794940</v>
      </c>
      <c r="I36" s="27">
        <v>1.6250901456478915E-2</v>
      </c>
      <c r="J36" s="40">
        <v>8.4908015248707933E-2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794940</v>
      </c>
      <c r="Q36" s="26">
        <v>0.35374231998608063</v>
      </c>
      <c r="R36" s="28" t="s">
        <v>51</v>
      </c>
      <c r="S36" s="25">
        <v>8.4908015248707933E-2</v>
      </c>
    </row>
    <row r="37" spans="2:19">
      <c r="B37" s="23" t="s">
        <v>39</v>
      </c>
      <c r="C37" s="92">
        <v>250287</v>
      </c>
      <c r="D37" s="25">
        <v>5.1165992060252831E-3</v>
      </c>
      <c r="E37" s="93">
        <v>0</v>
      </c>
      <c r="F37" s="26">
        <v>0</v>
      </c>
      <c r="G37" s="25">
        <v>0</v>
      </c>
      <c r="H37" s="93">
        <v>250287</v>
      </c>
      <c r="I37" s="27">
        <v>5.1165992060252831E-3</v>
      </c>
      <c r="J37" s="40">
        <v>2.6733303661349742E-2</v>
      </c>
      <c r="K37" s="28" t="s">
        <v>51</v>
      </c>
      <c r="L37" s="97">
        <v>250287</v>
      </c>
      <c r="M37" s="26">
        <v>3.5176689475313057E-2</v>
      </c>
      <c r="N37" s="28" t="s">
        <v>51</v>
      </c>
      <c r="O37" s="25">
        <v>2.6733303661349742E-2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207</v>
      </c>
      <c r="D38" s="25">
        <v>4.2316861668693689E-6</v>
      </c>
      <c r="E38" s="93">
        <v>0</v>
      </c>
      <c r="F38" s="26">
        <v>0</v>
      </c>
      <c r="G38" s="25">
        <v>0</v>
      </c>
      <c r="H38" s="93">
        <v>207</v>
      </c>
      <c r="I38" s="27">
        <v>4.2316861668693689E-6</v>
      </c>
      <c r="J38" s="40">
        <v>2.2109793388787259E-5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207</v>
      </c>
      <c r="Q38" s="26">
        <v>9.2113442822249088E-5</v>
      </c>
      <c r="R38" s="28" t="s">
        <v>51</v>
      </c>
      <c r="S38" s="25">
        <v>2.2109793388787259E-5</v>
      </c>
    </row>
    <row r="39" spans="2:19" ht="15" customHeight="1">
      <c r="B39" s="23" t="s">
        <v>41</v>
      </c>
      <c r="C39" s="92">
        <v>440648</v>
      </c>
      <c r="D39" s="25">
        <v>9.0081354882060559E-3</v>
      </c>
      <c r="E39" s="93">
        <v>0</v>
      </c>
      <c r="F39" s="26">
        <v>0</v>
      </c>
      <c r="G39" s="25">
        <v>0</v>
      </c>
      <c r="H39" s="93">
        <v>440648</v>
      </c>
      <c r="I39" s="27">
        <v>9.0081354882060559E-3</v>
      </c>
      <c r="J39" s="40">
        <v>4.7065875541943615E-2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440648</v>
      </c>
      <c r="Q39" s="26">
        <v>0.19608504518231118</v>
      </c>
      <c r="R39" s="28" t="s">
        <v>51</v>
      </c>
      <c r="S39" s="25">
        <v>4.7065875541943615E-2</v>
      </c>
    </row>
    <row r="40" spans="2:19" ht="45">
      <c r="B40" s="23" t="s">
        <v>42</v>
      </c>
      <c r="C40" s="92">
        <v>1894971</v>
      </c>
      <c r="D40" s="25">
        <v>3.873875636385804E-2</v>
      </c>
      <c r="E40" s="93">
        <v>0</v>
      </c>
      <c r="F40" s="26">
        <v>0</v>
      </c>
      <c r="G40" s="25"/>
      <c r="H40" s="93">
        <v>1894971</v>
      </c>
      <c r="I40" s="27"/>
      <c r="J40" s="40"/>
      <c r="K40" s="28" t="s">
        <v>51</v>
      </c>
      <c r="L40" s="97">
        <v>1894971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257064</v>
      </c>
      <c r="D41" s="25">
        <v>5.2551409314014847E-3</v>
      </c>
      <c r="E41" s="93">
        <v>257064</v>
      </c>
      <c r="F41" s="26">
        <v>5.2551409314014847E-3</v>
      </c>
      <c r="G41" s="25">
        <v>6.4990146205075429E-3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39297240</v>
      </c>
      <c r="D42" s="25">
        <v>0.80335066137268418</v>
      </c>
      <c r="E42" s="93">
        <v>39297240</v>
      </c>
      <c r="F42" s="26">
        <v>0.80335066137268418</v>
      </c>
      <c r="G42" s="25">
        <v>0.9935009853794925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48916671</v>
      </c>
      <c r="D43" s="84">
        <v>1</v>
      </c>
      <c r="E43" s="31">
        <v>39554304</v>
      </c>
      <c r="F43" s="38">
        <v>0.80860580230408563</v>
      </c>
      <c r="G43" s="84">
        <v>1</v>
      </c>
      <c r="H43" s="31">
        <v>9362367</v>
      </c>
      <c r="I43" s="38">
        <v>0.1526554413320563</v>
      </c>
      <c r="J43" s="38">
        <v>0.79759701793360593</v>
      </c>
      <c r="K43" s="34">
        <v>0.79759701793360593</v>
      </c>
      <c r="L43" s="31">
        <v>7115138</v>
      </c>
      <c r="M43" s="38">
        <v>0.73367052051555426</v>
      </c>
      <c r="N43" s="34">
        <v>0.73367052051555426</v>
      </c>
      <c r="O43" s="84">
        <v>0.55756914891287646</v>
      </c>
      <c r="P43" s="31">
        <v>2247229</v>
      </c>
      <c r="Q43" s="38">
        <v>0.99999999999999989</v>
      </c>
      <c r="R43" s="34">
        <v>1.2537659714310048</v>
      </c>
      <c r="S43" s="84">
        <v>0.24002786902072948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37279803</v>
      </c>
      <c r="D45" s="42">
        <v>0.76210834134645022</v>
      </c>
      <c r="E45" s="93">
        <v>32727824</v>
      </c>
      <c r="F45" s="43">
        <v>0.66905256083350395</v>
      </c>
      <c r="G45" s="42">
        <v>0.82741498877088071</v>
      </c>
      <c r="H45" s="93">
        <v>4551979</v>
      </c>
      <c r="I45" s="27">
        <v>9.305578051294619E-2</v>
      </c>
      <c r="J45" s="43">
        <v>0.4861995903386398</v>
      </c>
      <c r="K45" s="44">
        <v>0.58761274201822955</v>
      </c>
      <c r="L45" s="96">
        <v>3510842</v>
      </c>
      <c r="M45" s="43">
        <v>0.49343273454429132</v>
      </c>
      <c r="N45" s="28">
        <v>0.59635459985717965</v>
      </c>
      <c r="O45" s="25">
        <v>0.37499512676655378</v>
      </c>
      <c r="P45" s="96">
        <v>1041137</v>
      </c>
      <c r="Q45" s="43">
        <v>0.46329813294506256</v>
      </c>
      <c r="R45" s="44">
        <v>0.55993442133951277</v>
      </c>
      <c r="S45" s="25">
        <v>0.11120446357208599</v>
      </c>
    </row>
    <row r="46" spans="2:19">
      <c r="B46" s="41" t="s">
        <v>47</v>
      </c>
      <c r="C46" s="92">
        <v>11312122</v>
      </c>
      <c r="D46" s="42">
        <v>0.23125289944608046</v>
      </c>
      <c r="E46" s="93">
        <v>6646118</v>
      </c>
      <c r="F46" s="26">
        <v>0.1358661140288962</v>
      </c>
      <c r="G46" s="25">
        <v>0.16802515347002439</v>
      </c>
      <c r="H46" s="93">
        <v>4666004</v>
      </c>
      <c r="I46" s="27">
        <v>9.5386785417184261E-2</v>
      </c>
      <c r="J46" s="26">
        <v>0.49837866855678697</v>
      </c>
      <c r="K46" s="28">
        <v>2.9660956009523747</v>
      </c>
      <c r="L46" s="96">
        <v>3491073</v>
      </c>
      <c r="M46" s="26">
        <v>0.49065429229903901</v>
      </c>
      <c r="N46" s="28">
        <v>2.9201240538463278</v>
      </c>
      <c r="O46" s="25">
        <v>0.37288358809262656</v>
      </c>
      <c r="P46" s="96">
        <v>1174931</v>
      </c>
      <c r="Q46" s="26">
        <v>0.52283545646660845</v>
      </c>
      <c r="R46" s="28">
        <v>3.111649926627694</v>
      </c>
      <c r="S46" s="25">
        <v>0.12549508046416039</v>
      </c>
    </row>
    <row r="47" spans="2:19" s="45" customFormat="1">
      <c r="B47" s="41" t="s">
        <v>48</v>
      </c>
      <c r="C47" s="92">
        <v>116751</v>
      </c>
      <c r="D47" s="42">
        <v>2.3867323268993508E-3</v>
      </c>
      <c r="E47" s="93">
        <v>69392</v>
      </c>
      <c r="F47" s="26">
        <v>1.4185756835333296E-3</v>
      </c>
      <c r="G47" s="25">
        <v>1.7543476431793616E-3</v>
      </c>
      <c r="H47" s="93">
        <v>47359</v>
      </c>
      <c r="I47" s="27">
        <v>9.6815664336602134E-4</v>
      </c>
      <c r="J47" s="26">
        <v>5.0584430198047136E-3</v>
      </c>
      <c r="K47" s="28">
        <v>2.8833755039778888</v>
      </c>
      <c r="L47" s="96">
        <v>43493</v>
      </c>
      <c r="M47" s="26">
        <v>6.1127415940491949E-3</v>
      </c>
      <c r="N47" s="28">
        <v>3.4843388183719517</v>
      </c>
      <c r="O47" s="25">
        <v>4.6455132553551897E-3</v>
      </c>
      <c r="P47" s="96">
        <v>3866</v>
      </c>
      <c r="Q47" s="26">
        <v>1.7203409176367874E-3</v>
      </c>
      <c r="R47" s="28">
        <v>0.98061574302289101</v>
      </c>
      <c r="S47" s="25">
        <v>4.1292976444952438E-4</v>
      </c>
    </row>
    <row r="48" spans="2:19" s="45" customFormat="1" ht="30">
      <c r="B48" s="46" t="s">
        <v>49</v>
      </c>
      <c r="C48" s="92">
        <v>207995</v>
      </c>
      <c r="D48" s="42">
        <v>4.2520268805700204E-3</v>
      </c>
      <c r="E48" s="93">
        <v>110970</v>
      </c>
      <c r="F48" s="26">
        <v>2.2685517581521441E-3</v>
      </c>
      <c r="G48" s="25">
        <v>2.8055101159155777E-3</v>
      </c>
      <c r="H48" s="93">
        <v>97025</v>
      </c>
      <c r="I48" s="27">
        <v>1.9834751224178768E-3</v>
      </c>
      <c r="J48" s="26">
        <v>1.036329808476852E-2</v>
      </c>
      <c r="K48" s="28">
        <v>3.6939086499734328</v>
      </c>
      <c r="L48" s="96">
        <v>69730</v>
      </c>
      <c r="M48" s="26">
        <v>9.8002315626204307E-3</v>
      </c>
      <c r="N48" s="28">
        <v>3.4932084211794501</v>
      </c>
      <c r="O48" s="25">
        <v>7.4479028647349539E-3</v>
      </c>
      <c r="P48" s="96">
        <v>27295</v>
      </c>
      <c r="Q48" s="26">
        <v>1.2146069670692218E-2</v>
      </c>
      <c r="R48" s="28">
        <v>4.3293622795326652</v>
      </c>
      <c r="S48" s="25">
        <v>2.9153952200335663E-3</v>
      </c>
    </row>
    <row r="49" spans="2:27" s="36" customFormat="1">
      <c r="B49" s="30" t="s">
        <v>0</v>
      </c>
      <c r="C49" s="35">
        <v>48916671</v>
      </c>
      <c r="D49" s="84">
        <v>1</v>
      </c>
      <c r="E49" s="31">
        <v>39554304</v>
      </c>
      <c r="F49" s="38">
        <v>0.80860580230408563</v>
      </c>
      <c r="G49" s="84">
        <v>1.0000000000000002</v>
      </c>
      <c r="H49" s="31">
        <v>9362367</v>
      </c>
      <c r="I49" s="38">
        <v>0.19139419769591434</v>
      </c>
      <c r="J49" s="38">
        <v>1</v>
      </c>
      <c r="K49" s="34">
        <v>0.99999999999999978</v>
      </c>
      <c r="L49" s="31">
        <v>7115138</v>
      </c>
      <c r="M49" s="38">
        <v>1</v>
      </c>
      <c r="N49" s="48">
        <v>0.99999999999999978</v>
      </c>
      <c r="O49" s="84">
        <v>0.75997213097927052</v>
      </c>
      <c r="P49" s="31">
        <v>2247229</v>
      </c>
      <c r="Q49" s="38">
        <v>1</v>
      </c>
      <c r="R49" s="48">
        <v>1.0000000000000002</v>
      </c>
      <c r="S49" s="84">
        <v>0.24002786902072948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40779351</v>
      </c>
      <c r="D51" s="25">
        <v>0.83364935034111376</v>
      </c>
      <c r="E51" s="93">
        <v>35169406</v>
      </c>
      <c r="F51" s="26">
        <v>0.71896564670150998</v>
      </c>
      <c r="G51" s="25">
        <v>0.88914232949213312</v>
      </c>
      <c r="H51" s="93">
        <v>5609945</v>
      </c>
      <c r="I51" s="27">
        <v>0.11468370363960377</v>
      </c>
      <c r="J51" s="26">
        <v>0.59920156943217462</v>
      </c>
      <c r="K51" s="28">
        <v>0.67390962004298116</v>
      </c>
      <c r="L51" s="96">
        <v>4267430</v>
      </c>
      <c r="M51" s="26">
        <v>0.59976770654342892</v>
      </c>
      <c r="N51" s="28">
        <v>0.67454634275033187</v>
      </c>
      <c r="O51" s="25">
        <v>0.45580674203435945</v>
      </c>
      <c r="P51" s="96">
        <v>1342515</v>
      </c>
      <c r="Q51" s="26">
        <v>0.59740907579957359</v>
      </c>
      <c r="R51" s="28">
        <v>0.67189363950404446</v>
      </c>
      <c r="S51" s="25">
        <v>0.14339482739781512</v>
      </c>
    </row>
    <row r="52" spans="2:27">
      <c r="B52" s="41" t="s">
        <v>47</v>
      </c>
      <c r="C52" s="92">
        <v>7879882</v>
      </c>
      <c r="D52" s="25">
        <v>0.1610878630722847</v>
      </c>
      <c r="E52" s="93">
        <v>4250132</v>
      </c>
      <c r="F52" s="26">
        <v>8.6885143921588609E-2</v>
      </c>
      <c r="G52" s="25">
        <v>0.10745055708728941</v>
      </c>
      <c r="H52" s="93">
        <v>3629750</v>
      </c>
      <c r="I52" s="27">
        <v>7.4202719150696095E-2</v>
      </c>
      <c r="J52" s="26">
        <v>0.38769576112536497</v>
      </c>
      <c r="K52" s="28">
        <v>3.6081316992187698</v>
      </c>
      <c r="L52" s="96">
        <v>2750548</v>
      </c>
      <c r="M52" s="26">
        <v>0.38657690124913952</v>
      </c>
      <c r="N52" s="28">
        <v>3.5977189111741574</v>
      </c>
      <c r="O52" s="25">
        <v>0.2937876714296716</v>
      </c>
      <c r="P52" s="96">
        <v>879202</v>
      </c>
      <c r="Q52" s="26">
        <v>0.39123827611694223</v>
      </c>
      <c r="R52" s="28">
        <v>3.6411004905178173</v>
      </c>
      <c r="S52" s="25">
        <v>9.3908089695693406E-2</v>
      </c>
    </row>
    <row r="53" spans="2:27" s="45" customFormat="1">
      <c r="B53" s="41" t="s">
        <v>48</v>
      </c>
      <c r="C53" s="92">
        <v>96193</v>
      </c>
      <c r="D53" s="25">
        <v>1.9664666060370296E-3</v>
      </c>
      <c r="E53" s="93">
        <v>54887</v>
      </c>
      <c r="F53" s="26">
        <v>1.1220510079273383E-3</v>
      </c>
      <c r="G53" s="25">
        <v>1.38763660207496E-3</v>
      </c>
      <c r="H53" s="93">
        <v>41306</v>
      </c>
      <c r="I53" s="27">
        <v>8.4441559810969149E-4</v>
      </c>
      <c r="J53" s="26">
        <v>4.4119184817258284E-3</v>
      </c>
      <c r="K53" s="28">
        <v>3.1794480450635279</v>
      </c>
      <c r="L53" s="96">
        <v>38846</v>
      </c>
      <c r="M53" s="26">
        <v>5.4596270655607806E-3</v>
      </c>
      <c r="N53" s="28">
        <v>3.9344789964439495</v>
      </c>
      <c r="O53" s="25">
        <v>4.1491644153663276E-3</v>
      </c>
      <c r="P53" s="96">
        <v>2460</v>
      </c>
      <c r="Q53" s="26">
        <v>1.0946814944093369E-3</v>
      </c>
      <c r="R53" s="28">
        <v>0.78888196864542082</v>
      </c>
      <c r="S53" s="25">
        <v>2.6275406635950077E-4</v>
      </c>
    </row>
    <row r="54" spans="2:27" ht="30.75" customHeight="1">
      <c r="B54" s="46" t="s">
        <v>49</v>
      </c>
      <c r="C54" s="92">
        <v>161245</v>
      </c>
      <c r="D54" s="25">
        <v>3.2963199805644992E-3</v>
      </c>
      <c r="E54" s="93">
        <v>79879</v>
      </c>
      <c r="F54" s="26">
        <v>1.6329606730597019E-3</v>
      </c>
      <c r="G54" s="25">
        <v>2.019476818502482E-3</v>
      </c>
      <c r="H54" s="93">
        <v>81366</v>
      </c>
      <c r="I54" s="27">
        <v>1.6633593075047973E-3</v>
      </c>
      <c r="J54" s="26">
        <v>8.6907509607346087E-3</v>
      </c>
      <c r="K54" s="28">
        <v>4.3034665617895662</v>
      </c>
      <c r="L54" s="96">
        <v>58314</v>
      </c>
      <c r="M54" s="26">
        <v>8.1957651418707554E-3</v>
      </c>
      <c r="N54" s="28">
        <v>4.0583605945762837</v>
      </c>
      <c r="O54" s="25">
        <v>6.2285530998731414E-3</v>
      </c>
      <c r="P54" s="96">
        <v>23052</v>
      </c>
      <c r="Q54" s="26">
        <v>1.0257966589074812E-2</v>
      </c>
      <c r="R54" s="28">
        <v>5.0795168803578941</v>
      </c>
      <c r="S54" s="25">
        <v>2.4621978608614682E-3</v>
      </c>
    </row>
    <row r="55" spans="2:27" s="36" customFormat="1" ht="15.75" thickBot="1">
      <c r="B55" s="49" t="s">
        <v>0</v>
      </c>
      <c r="C55" s="52">
        <v>48916671</v>
      </c>
      <c r="D55" s="85">
        <v>1</v>
      </c>
      <c r="E55" s="50">
        <v>39554304</v>
      </c>
      <c r="F55" s="86">
        <v>0.80860580230408574</v>
      </c>
      <c r="G55" s="85">
        <v>1</v>
      </c>
      <c r="H55" s="50">
        <v>9362367</v>
      </c>
      <c r="I55" s="86">
        <v>0.19139419769591437</v>
      </c>
      <c r="J55" s="86">
        <v>1</v>
      </c>
      <c r="K55" s="79">
        <v>1</v>
      </c>
      <c r="L55" s="50">
        <v>7115138</v>
      </c>
      <c r="M55" s="86">
        <v>0.99999999999999989</v>
      </c>
      <c r="N55" s="51">
        <v>0.99999999999999989</v>
      </c>
      <c r="O55" s="85">
        <v>0.75997213097927052</v>
      </c>
      <c r="P55" s="50">
        <v>2247229</v>
      </c>
      <c r="Q55" s="86">
        <v>1</v>
      </c>
      <c r="R55" s="79">
        <v>1</v>
      </c>
      <c r="S55" s="85">
        <v>0.24002786902072951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gsoifDQu39S5Tp97x4oRq2xfnzE8CpAQ5k5KOw3479lRz9a5Gbxfybedor2fntaIrCCECWZmG6uWIi13Kd2E4A==" saltValue="7pKztMxOHhkDli30Vl3Lv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2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50052677</v>
      </c>
      <c r="D2" s="11">
        <v>1</v>
      </c>
      <c r="E2" s="10">
        <v>40290749</v>
      </c>
      <c r="F2" s="12">
        <v>0.80496691515620633</v>
      </c>
      <c r="G2" s="11">
        <v>1</v>
      </c>
      <c r="H2" s="13">
        <v>9761928</v>
      </c>
      <c r="I2" s="12">
        <v>0.19503308484379367</v>
      </c>
      <c r="J2" s="12">
        <v>1</v>
      </c>
      <c r="K2" s="14">
        <v>1</v>
      </c>
      <c r="L2" s="10">
        <v>7279339</v>
      </c>
      <c r="M2" s="12">
        <v>1</v>
      </c>
      <c r="N2" s="14">
        <v>1</v>
      </c>
      <c r="O2" s="11">
        <v>0.74568661026797167</v>
      </c>
      <c r="P2" s="13">
        <v>2482589</v>
      </c>
      <c r="Q2" s="12">
        <v>1</v>
      </c>
      <c r="R2" s="14">
        <v>1</v>
      </c>
      <c r="S2" s="11">
        <v>0.25431338973202833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20567</v>
      </c>
      <c r="D4" s="25">
        <v>4.1090709294130262E-4</v>
      </c>
      <c r="E4" s="93">
        <v>5611</v>
      </c>
      <c r="F4" s="26">
        <v>1.1210189616831084E-4</v>
      </c>
      <c r="G4" s="25">
        <v>1.3926273745866577E-4</v>
      </c>
      <c r="H4" s="93">
        <v>14956</v>
      </c>
      <c r="I4" s="27">
        <v>2.988051967729918E-4</v>
      </c>
      <c r="J4" s="26">
        <v>1.5320744016960584E-3</v>
      </c>
      <c r="K4" s="28">
        <v>11.001323323482634</v>
      </c>
      <c r="L4" s="96">
        <v>14438</v>
      </c>
      <c r="M4" s="26">
        <v>1.9834218464066587E-3</v>
      </c>
      <c r="N4" s="28">
        <v>14.242301153927505</v>
      </c>
      <c r="O4" s="25">
        <v>1.4790111133784229E-3</v>
      </c>
      <c r="P4" s="96">
        <v>518</v>
      </c>
      <c r="Q4" s="26">
        <v>2.0865314395576554E-4</v>
      </c>
      <c r="R4" s="28">
        <v>1.4982697293143141</v>
      </c>
      <c r="S4" s="25">
        <v>5.3063288317635612E-5</v>
      </c>
    </row>
    <row r="5" spans="2:19">
      <c r="B5" s="23" t="s">
        <v>3</v>
      </c>
      <c r="C5" s="92">
        <v>1927702</v>
      </c>
      <c r="D5" s="25">
        <v>3.8513464524584769E-2</v>
      </c>
      <c r="E5" s="93">
        <v>634428</v>
      </c>
      <c r="F5" s="26">
        <v>1.2675206163298718E-2</v>
      </c>
      <c r="G5" s="25">
        <v>1.5746244876212154E-2</v>
      </c>
      <c r="H5" s="93">
        <v>1293274</v>
      </c>
      <c r="I5" s="27">
        <v>2.5838258361286049E-2</v>
      </c>
      <c r="J5" s="26">
        <v>0.13248141145888395</v>
      </c>
      <c r="K5" s="28">
        <v>8.4135241449866918</v>
      </c>
      <c r="L5" s="96">
        <v>1055884</v>
      </c>
      <c r="M5" s="26">
        <v>0.1450521812488744</v>
      </c>
      <c r="N5" s="28">
        <v>9.2118585979825998</v>
      </c>
      <c r="O5" s="25">
        <v>0.10816346934744858</v>
      </c>
      <c r="P5" s="96">
        <v>237390</v>
      </c>
      <c r="Q5" s="26">
        <v>9.5621949505133558E-2</v>
      </c>
      <c r="R5" s="28">
        <v>6.0726827416223914</v>
      </c>
      <c r="S5" s="25">
        <v>2.4317942111435363E-2</v>
      </c>
    </row>
    <row r="6" spans="2:19">
      <c r="B6" s="23" t="s">
        <v>4</v>
      </c>
      <c r="C6" s="92">
        <v>2576475</v>
      </c>
      <c r="D6" s="25">
        <v>5.147526874536601E-2</v>
      </c>
      <c r="E6" s="93">
        <v>1260866</v>
      </c>
      <c r="F6" s="26">
        <v>2.519078050510665E-2</v>
      </c>
      <c r="G6" s="25">
        <v>3.1294181202737137E-2</v>
      </c>
      <c r="H6" s="93">
        <v>1315609</v>
      </c>
      <c r="I6" s="27">
        <v>2.6284488240259356E-2</v>
      </c>
      <c r="J6" s="26">
        <v>0.13476938162215496</v>
      </c>
      <c r="K6" s="28">
        <v>4.3065316439839423</v>
      </c>
      <c r="L6" s="96">
        <v>953821</v>
      </c>
      <c r="M6" s="26">
        <v>0.1310312653387897</v>
      </c>
      <c r="N6" s="28">
        <v>4.1870808023355179</v>
      </c>
      <c r="O6" s="25">
        <v>9.7708260089605245E-2</v>
      </c>
      <c r="P6" s="96">
        <v>361788</v>
      </c>
      <c r="Q6" s="26">
        <v>0.14573012286769982</v>
      </c>
      <c r="R6" s="28">
        <v>4.6567801829866564</v>
      </c>
      <c r="S6" s="25">
        <v>3.7061121532549715E-2</v>
      </c>
    </row>
    <row r="7" spans="2:19">
      <c r="B7" s="23" t="s">
        <v>5</v>
      </c>
      <c r="C7" s="92">
        <v>3903826</v>
      </c>
      <c r="D7" s="25">
        <v>7.7994349832677279E-2</v>
      </c>
      <c r="E7" s="93">
        <v>2571415</v>
      </c>
      <c r="F7" s="26">
        <v>5.1374175251405634E-2</v>
      </c>
      <c r="G7" s="25">
        <v>6.3821474254549107E-2</v>
      </c>
      <c r="H7" s="93">
        <v>1332411</v>
      </c>
      <c r="I7" s="27">
        <v>2.6620174581271649E-2</v>
      </c>
      <c r="J7" s="26">
        <v>0.13649055801272045</v>
      </c>
      <c r="K7" s="28">
        <v>2.1386306036794753</v>
      </c>
      <c r="L7" s="96">
        <v>911939</v>
      </c>
      <c r="M7" s="26">
        <v>0.12527772095790565</v>
      </c>
      <c r="N7" s="28">
        <v>1.9629399417857545</v>
      </c>
      <c r="O7" s="25">
        <v>9.3417919083197493E-2</v>
      </c>
      <c r="P7" s="96">
        <v>420472</v>
      </c>
      <c r="Q7" s="26">
        <v>0.1693683489292831</v>
      </c>
      <c r="R7" s="28">
        <v>2.6537830864540197</v>
      </c>
      <c r="S7" s="25">
        <v>4.3072638929522941E-2</v>
      </c>
    </row>
    <row r="8" spans="2:19">
      <c r="B8" s="23" t="s">
        <v>6</v>
      </c>
      <c r="C8" s="92">
        <v>21891420</v>
      </c>
      <c r="D8" s="25">
        <v>0.43736761572213212</v>
      </c>
      <c r="E8" s="93">
        <v>19342175</v>
      </c>
      <c r="F8" s="26">
        <v>0.38643637382272283</v>
      </c>
      <c r="G8" s="25">
        <v>0.48006491514962901</v>
      </c>
      <c r="H8" s="93">
        <v>2549245</v>
      </c>
      <c r="I8" s="27">
        <v>5.0931241899409299E-2</v>
      </c>
      <c r="J8" s="26">
        <v>0.26114154908743437</v>
      </c>
      <c r="K8" s="28">
        <v>0.54397132730693409</v>
      </c>
      <c r="L8" s="96">
        <v>1789047</v>
      </c>
      <c r="M8" s="26">
        <v>0.24577052943955488</v>
      </c>
      <c r="N8" s="28">
        <v>0.51195269990299519</v>
      </c>
      <c r="O8" s="25">
        <v>0.18326779300154641</v>
      </c>
      <c r="P8" s="96">
        <v>760198</v>
      </c>
      <c r="Q8" s="26">
        <v>0.30621178132989391</v>
      </c>
      <c r="R8" s="28">
        <v>0.6378549476677593</v>
      </c>
      <c r="S8" s="25">
        <v>7.7873756085887952E-2</v>
      </c>
    </row>
    <row r="9" spans="2:19">
      <c r="B9" s="23" t="s">
        <v>7</v>
      </c>
      <c r="C9" s="92">
        <v>13410225</v>
      </c>
      <c r="D9" s="25">
        <v>0.26792223321042347</v>
      </c>
      <c r="E9" s="93">
        <v>11425887</v>
      </c>
      <c r="F9" s="26">
        <v>0.22827724079573206</v>
      </c>
      <c r="G9" s="25">
        <v>0.28358586731658925</v>
      </c>
      <c r="H9" s="93">
        <v>1984338</v>
      </c>
      <c r="I9" s="27">
        <v>3.9644992414691424E-2</v>
      </c>
      <c r="J9" s="26">
        <v>0.20327316489119773</v>
      </c>
      <c r="K9" s="28">
        <v>0.71679582207200709</v>
      </c>
      <c r="L9" s="96">
        <v>1474925</v>
      </c>
      <c r="M9" s="26">
        <v>0.20261798495715064</v>
      </c>
      <c r="N9" s="28">
        <v>0.71448548150304059</v>
      </c>
      <c r="O9" s="25">
        <v>0.15108951838202453</v>
      </c>
      <c r="P9" s="96">
        <v>509413</v>
      </c>
      <c r="Q9" s="26">
        <v>0.20519425486860693</v>
      </c>
      <c r="R9" s="28">
        <v>0.72357010174816794</v>
      </c>
      <c r="S9" s="25">
        <v>5.218364650917319E-2</v>
      </c>
    </row>
    <row r="10" spans="2:19">
      <c r="B10" s="23" t="s">
        <v>8</v>
      </c>
      <c r="C10" s="92">
        <v>6322462</v>
      </c>
      <c r="D10" s="25">
        <v>0.12631616087187506</v>
      </c>
      <c r="E10" s="93">
        <v>5050367</v>
      </c>
      <c r="F10" s="26">
        <v>0.10090103672177214</v>
      </c>
      <c r="G10" s="25">
        <v>0.12534805446282471</v>
      </c>
      <c r="H10" s="93">
        <v>1272095</v>
      </c>
      <c r="I10" s="27">
        <v>2.54151241501029E-2</v>
      </c>
      <c r="J10" s="26">
        <v>0.13031186052591251</v>
      </c>
      <c r="K10" s="28">
        <v>1.0396001843376033</v>
      </c>
      <c r="L10" s="96">
        <v>1079285</v>
      </c>
      <c r="M10" s="26">
        <v>0.14826689621131808</v>
      </c>
      <c r="N10" s="28">
        <v>1.1828416232442647</v>
      </c>
      <c r="O10" s="25">
        <v>0.11056063925077095</v>
      </c>
      <c r="P10" s="96">
        <v>192810</v>
      </c>
      <c r="Q10" s="26">
        <v>7.7664889355426939E-2</v>
      </c>
      <c r="R10" s="28">
        <v>0.61959389547973021</v>
      </c>
      <c r="S10" s="25">
        <v>1.9751221275141551E-2</v>
      </c>
    </row>
    <row r="11" spans="2:19" s="36" customFormat="1">
      <c r="B11" s="30" t="s">
        <v>0</v>
      </c>
      <c r="C11" s="35">
        <v>50052677</v>
      </c>
      <c r="D11" s="84">
        <v>1</v>
      </c>
      <c r="E11" s="31">
        <v>40290749</v>
      </c>
      <c r="F11" s="38">
        <v>0.80496691515620644</v>
      </c>
      <c r="G11" s="84">
        <v>1</v>
      </c>
      <c r="H11" s="31">
        <v>9761928</v>
      </c>
      <c r="I11" s="38">
        <v>0.19503308484379367</v>
      </c>
      <c r="J11" s="38">
        <v>1</v>
      </c>
      <c r="K11" s="34">
        <v>1</v>
      </c>
      <c r="L11" s="31">
        <v>7279339</v>
      </c>
      <c r="M11" s="38">
        <v>1</v>
      </c>
      <c r="N11" s="34">
        <v>1</v>
      </c>
      <c r="O11" s="84">
        <v>0.74568661026797167</v>
      </c>
      <c r="P11" s="31">
        <v>2482589</v>
      </c>
      <c r="Q11" s="38">
        <v>1.0000000000000002</v>
      </c>
      <c r="R11" s="34">
        <v>1.0000000000000002</v>
      </c>
      <c r="S11" s="84">
        <v>0.25431338973202833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8428570</v>
      </c>
      <c r="D13" s="25">
        <v>0.16839399019556936</v>
      </c>
      <c r="E13" s="93">
        <v>4472320</v>
      </c>
      <c r="F13" s="26">
        <v>8.9352263815979313E-2</v>
      </c>
      <c r="G13" s="25">
        <v>0.11100116307095706</v>
      </c>
      <c r="H13" s="93">
        <v>3956250</v>
      </c>
      <c r="I13" s="27">
        <v>7.9041726379590047E-2</v>
      </c>
      <c r="J13" s="26">
        <v>0.40527342549545542</v>
      </c>
      <c r="K13" s="28">
        <v>3.6510736850242367</v>
      </c>
      <c r="L13" s="96">
        <v>2936082</v>
      </c>
      <c r="M13" s="26">
        <v>0.40334458939197637</v>
      </c>
      <c r="N13" s="28">
        <v>3.6336969652663904</v>
      </c>
      <c r="O13" s="25">
        <v>0.30076865963362975</v>
      </c>
      <c r="P13" s="96">
        <v>1020168</v>
      </c>
      <c r="Q13" s="26">
        <v>0.41092907444607224</v>
      </c>
      <c r="R13" s="28">
        <v>3.7020249434989023</v>
      </c>
      <c r="S13" s="25">
        <v>0.10450476586182565</v>
      </c>
    </row>
    <row r="14" spans="2:19">
      <c r="B14" s="23" t="s">
        <v>11</v>
      </c>
      <c r="C14" s="92">
        <v>41624107</v>
      </c>
      <c r="D14" s="25">
        <v>0.83160600980443067</v>
      </c>
      <c r="E14" s="93">
        <v>35818429</v>
      </c>
      <c r="F14" s="26">
        <v>0.71561465134022706</v>
      </c>
      <c r="G14" s="25">
        <v>0.88899883692904291</v>
      </c>
      <c r="H14" s="93">
        <v>5805678</v>
      </c>
      <c r="I14" s="27">
        <v>0.11599135846420362</v>
      </c>
      <c r="J14" s="26">
        <v>0.59472657450454458</v>
      </c>
      <c r="K14" s="28">
        <v>0.66898464857273354</v>
      </c>
      <c r="L14" s="96">
        <v>4343257</v>
      </c>
      <c r="M14" s="26">
        <v>0.59665541060802363</v>
      </c>
      <c r="N14" s="28">
        <v>0.6711543208190347</v>
      </c>
      <c r="O14" s="25">
        <v>0.44491795063434192</v>
      </c>
      <c r="P14" s="96">
        <v>1462421</v>
      </c>
      <c r="Q14" s="26">
        <v>0.58907092555392782</v>
      </c>
      <c r="R14" s="28">
        <v>0.66262283040640868</v>
      </c>
      <c r="S14" s="25">
        <v>0.14980862387020269</v>
      </c>
    </row>
    <row r="15" spans="2:19" s="36" customFormat="1">
      <c r="B15" s="30" t="s">
        <v>0</v>
      </c>
      <c r="C15" s="35">
        <v>50052677</v>
      </c>
      <c r="D15" s="84">
        <v>1</v>
      </c>
      <c r="E15" s="31">
        <v>40290749</v>
      </c>
      <c r="F15" s="38">
        <v>0.80496691515620633</v>
      </c>
      <c r="G15" s="84">
        <v>1</v>
      </c>
      <c r="H15" s="31">
        <v>9761928</v>
      </c>
      <c r="I15" s="38">
        <v>0.19503308484379367</v>
      </c>
      <c r="J15" s="38">
        <v>1</v>
      </c>
      <c r="K15" s="34">
        <v>1</v>
      </c>
      <c r="L15" s="31">
        <v>7279339</v>
      </c>
      <c r="M15" s="38">
        <v>1</v>
      </c>
      <c r="N15" s="34">
        <v>1</v>
      </c>
      <c r="O15" s="84">
        <v>0.74568661026797167</v>
      </c>
      <c r="P15" s="31">
        <v>2482589</v>
      </c>
      <c r="Q15" s="38">
        <v>1</v>
      </c>
      <c r="R15" s="34">
        <v>1</v>
      </c>
      <c r="S15" s="84">
        <v>0.25431338973202833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112644</v>
      </c>
      <c r="D17" s="25">
        <v>2.2505089987494573E-3</v>
      </c>
      <c r="E17" s="93">
        <v>86481</v>
      </c>
      <c r="F17" s="26">
        <v>1.7277996939104776E-3</v>
      </c>
      <c r="G17" s="25">
        <v>2.1464232397367445E-3</v>
      </c>
      <c r="H17" s="93">
        <v>26163</v>
      </c>
      <c r="I17" s="27">
        <v>5.227093048389799E-4</v>
      </c>
      <c r="J17" s="26">
        <v>2.6801058151627423E-3</v>
      </c>
      <c r="K17" s="28">
        <v>1.2486380903569854</v>
      </c>
      <c r="L17" s="96">
        <v>23239</v>
      </c>
      <c r="M17" s="26">
        <v>3.1924601945313991E-3</v>
      </c>
      <c r="N17" s="28">
        <v>1.4873395588667542</v>
      </c>
      <c r="O17" s="25">
        <v>2.3805748208755484E-3</v>
      </c>
      <c r="P17" s="96">
        <v>2924</v>
      </c>
      <c r="Q17" s="26">
        <v>1.1778026890476032E-3</v>
      </c>
      <c r="R17" s="28">
        <v>0.54872807340273622</v>
      </c>
      <c r="S17" s="25">
        <v>2.9953099428719408E-4</v>
      </c>
    </row>
    <row r="18" spans="2:19">
      <c r="B18" s="95" t="s">
        <v>99</v>
      </c>
      <c r="C18" s="92">
        <v>38811543</v>
      </c>
      <c r="D18" s="25">
        <v>0.77541393040775819</v>
      </c>
      <c r="E18" s="93">
        <v>33228565</v>
      </c>
      <c r="F18" s="26">
        <v>0.66387188441489353</v>
      </c>
      <c r="G18" s="25">
        <v>0.82471946599950274</v>
      </c>
      <c r="H18" s="93">
        <v>5582978</v>
      </c>
      <c r="I18" s="27">
        <v>0.11154204599286467</v>
      </c>
      <c r="J18" s="26">
        <v>0.5719134580791827</v>
      </c>
      <c r="K18" s="28">
        <v>0.69346424045667854</v>
      </c>
      <c r="L18" s="96">
        <v>4010718</v>
      </c>
      <c r="M18" s="26">
        <v>0.55097282871425546</v>
      </c>
      <c r="N18" s="28">
        <v>0.66807302534870405</v>
      </c>
      <c r="O18" s="25">
        <v>0.41085306099368896</v>
      </c>
      <c r="P18" s="96">
        <v>1572260</v>
      </c>
      <c r="Q18" s="26">
        <v>0.63331465659438591</v>
      </c>
      <c r="R18" s="28">
        <v>0.76791525203888877</v>
      </c>
      <c r="S18" s="25">
        <v>0.16106039708549377</v>
      </c>
    </row>
    <row r="19" spans="2:19">
      <c r="B19" s="95" t="s">
        <v>100</v>
      </c>
      <c r="C19" s="92">
        <v>5037092</v>
      </c>
      <c r="D19" s="25">
        <v>0.10063581614226148</v>
      </c>
      <c r="E19" s="93">
        <v>3091263</v>
      </c>
      <c r="F19" s="26">
        <v>6.1760193166091798E-2</v>
      </c>
      <c r="G19" s="25">
        <v>7.672389014163028E-2</v>
      </c>
      <c r="H19" s="93">
        <v>1945829</v>
      </c>
      <c r="I19" s="27">
        <v>3.8875622976169685E-2</v>
      </c>
      <c r="J19" s="26">
        <v>0.19932834989153783</v>
      </c>
      <c r="K19" s="28">
        <v>2.5979958722580796</v>
      </c>
      <c r="L19" s="96">
        <v>1405311</v>
      </c>
      <c r="M19" s="26">
        <v>0.19305475400994512</v>
      </c>
      <c r="N19" s="28">
        <v>2.5162273921925902</v>
      </c>
      <c r="O19" s="25">
        <v>0.1439583451137931</v>
      </c>
      <c r="P19" s="96">
        <v>540518</v>
      </c>
      <c r="Q19" s="26">
        <v>0.21772351363838316</v>
      </c>
      <c r="R19" s="28">
        <v>2.8377538369922495</v>
      </c>
      <c r="S19" s="25">
        <v>5.5370004777744723E-2</v>
      </c>
    </row>
    <row r="20" spans="2:19">
      <c r="B20" s="95" t="s">
        <v>101</v>
      </c>
      <c r="C20" s="92">
        <v>413634</v>
      </c>
      <c r="D20" s="25">
        <v>8.2639735732816053E-3</v>
      </c>
      <c r="E20" s="93">
        <v>329243</v>
      </c>
      <c r="F20" s="26">
        <v>6.5779298877460639E-3</v>
      </c>
      <c r="G20" s="25">
        <v>8.1716773247377458E-3</v>
      </c>
      <c r="H20" s="93">
        <v>84391</v>
      </c>
      <c r="I20" s="27">
        <v>1.6860436855355408E-3</v>
      </c>
      <c r="J20" s="26">
        <v>8.6449111282115576E-3</v>
      </c>
      <c r="K20" s="28">
        <v>1.0579114647663843</v>
      </c>
      <c r="L20" s="96">
        <v>70760</v>
      </c>
      <c r="M20" s="26">
        <v>9.7206628239184904E-3</v>
      </c>
      <c r="N20" s="28">
        <v>1.189555392072515</v>
      </c>
      <c r="O20" s="25">
        <v>7.2485681107256677E-3</v>
      </c>
      <c r="P20" s="96">
        <v>13631</v>
      </c>
      <c r="Q20" s="26">
        <v>5.4906390062954436E-3</v>
      </c>
      <c r="R20" s="28">
        <v>0.67191089272136117</v>
      </c>
      <c r="S20" s="25">
        <v>1.3963430174858901E-3</v>
      </c>
    </row>
    <row r="21" spans="2:19">
      <c r="B21" s="95" t="s">
        <v>102</v>
      </c>
      <c r="C21" s="92">
        <v>1339591</v>
      </c>
      <c r="D21" s="25">
        <v>2.6763623452148225E-2</v>
      </c>
      <c r="E21" s="93">
        <v>784727</v>
      </c>
      <c r="F21" s="26">
        <v>1.5678022576095182E-2</v>
      </c>
      <c r="G21" s="25">
        <v>1.9476604914939657E-2</v>
      </c>
      <c r="H21" s="93">
        <v>554864</v>
      </c>
      <c r="I21" s="27">
        <v>1.1085600876053044E-2</v>
      </c>
      <c r="J21" s="26">
        <v>5.6839591523313839E-2</v>
      </c>
      <c r="K21" s="28">
        <v>2.9183521343452759</v>
      </c>
      <c r="L21" s="96">
        <v>516780</v>
      </c>
      <c r="M21" s="26">
        <v>7.0992709640257168E-2</v>
      </c>
      <c r="N21" s="28">
        <v>3.645024887566608</v>
      </c>
      <c r="O21" s="25">
        <v>5.2938313005381724E-2</v>
      </c>
      <c r="P21" s="96">
        <v>38084</v>
      </c>
      <c r="Q21" s="26">
        <v>1.5340436939018098E-2</v>
      </c>
      <c r="R21" s="28">
        <v>0.78763403611740956</v>
      </c>
      <c r="S21" s="25">
        <v>3.9012785179321132E-3</v>
      </c>
    </row>
    <row r="22" spans="2:19">
      <c r="B22" s="95" t="s">
        <v>103</v>
      </c>
      <c r="C22" s="92">
        <v>4112974</v>
      </c>
      <c r="D22" s="25">
        <v>8.2172907554974528E-2</v>
      </c>
      <c r="E22" s="93">
        <v>2632569</v>
      </c>
      <c r="F22" s="26">
        <v>5.2595968043827108E-2</v>
      </c>
      <c r="G22" s="25">
        <v>6.5339291657248666E-2</v>
      </c>
      <c r="H22" s="93">
        <v>1480405</v>
      </c>
      <c r="I22" s="27">
        <v>2.9576939511147426E-2</v>
      </c>
      <c r="J22" s="26">
        <v>0.15165088289936168</v>
      </c>
      <c r="K22" s="28">
        <v>2.3209753129078758</v>
      </c>
      <c r="L22" s="96">
        <v>1181782</v>
      </c>
      <c r="M22" s="26">
        <v>0.16234743291939008</v>
      </c>
      <c r="N22" s="28">
        <v>2.4846830873376851</v>
      </c>
      <c r="O22" s="25">
        <v>0.1210603069393669</v>
      </c>
      <c r="P22" s="96">
        <v>298623</v>
      </c>
      <c r="Q22" s="26">
        <v>0.12028692626930998</v>
      </c>
      <c r="R22" s="28">
        <v>1.8409585292154829</v>
      </c>
      <c r="S22" s="25">
        <v>3.0590575959994787E-2</v>
      </c>
    </row>
    <row r="23" spans="2:19">
      <c r="B23" s="95" t="s">
        <v>104</v>
      </c>
      <c r="C23" s="92">
        <v>225199</v>
      </c>
      <c r="D23" s="25">
        <v>4.4992398708264894E-3</v>
      </c>
      <c r="E23" s="93">
        <v>137901</v>
      </c>
      <c r="F23" s="26">
        <v>2.7551173736421728E-3</v>
      </c>
      <c r="G23" s="25">
        <v>3.4226467222041469E-3</v>
      </c>
      <c r="H23" s="93">
        <v>87298</v>
      </c>
      <c r="I23" s="27">
        <v>1.7441224971843164E-3</v>
      </c>
      <c r="J23" s="26">
        <v>8.942700663229641E-3</v>
      </c>
      <c r="K23" s="28">
        <v>2.6128027193734562</v>
      </c>
      <c r="L23" s="96">
        <v>70749</v>
      </c>
      <c r="M23" s="26">
        <v>9.7191516977022229E-3</v>
      </c>
      <c r="N23" s="28">
        <v>2.8396596220842789</v>
      </c>
      <c r="O23" s="25">
        <v>7.2474412841397728E-3</v>
      </c>
      <c r="P23" s="96">
        <v>16549</v>
      </c>
      <c r="Q23" s="26">
        <v>6.6660248635597753E-3</v>
      </c>
      <c r="R23" s="28">
        <v>1.9476228207587047</v>
      </c>
      <c r="S23" s="25">
        <v>1.6952593790898684E-3</v>
      </c>
    </row>
    <row r="24" spans="2:19" s="36" customFormat="1">
      <c r="B24" s="30" t="s">
        <v>0</v>
      </c>
      <c r="C24" s="35">
        <v>50052677</v>
      </c>
      <c r="D24" s="84">
        <v>0.99999999999999989</v>
      </c>
      <c r="E24" s="31">
        <v>40290749</v>
      </c>
      <c r="F24" s="38">
        <v>0.80496691515620644</v>
      </c>
      <c r="G24" s="84">
        <v>1</v>
      </c>
      <c r="H24" s="31">
        <v>9761928</v>
      </c>
      <c r="I24" s="38">
        <v>0.19503308484379367</v>
      </c>
      <c r="J24" s="38">
        <v>1</v>
      </c>
      <c r="K24" s="34">
        <v>1</v>
      </c>
      <c r="L24" s="31">
        <v>7279339</v>
      </c>
      <c r="M24" s="38">
        <v>1</v>
      </c>
      <c r="N24" s="34">
        <v>1</v>
      </c>
      <c r="O24" s="84">
        <v>0.74568661026797178</v>
      </c>
      <c r="P24" s="31">
        <v>2482589</v>
      </c>
      <c r="Q24" s="38">
        <v>1</v>
      </c>
      <c r="R24" s="34">
        <v>1</v>
      </c>
      <c r="S24" s="84">
        <v>0.25431338973202838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4112974</v>
      </c>
      <c r="D26" s="25">
        <v>8.2172907554974528E-2</v>
      </c>
      <c r="E26" s="24">
        <v>2632569</v>
      </c>
      <c r="F26" s="26">
        <v>5.2595968043827108E-2</v>
      </c>
      <c r="G26" s="25">
        <v>6.5339291657248666E-2</v>
      </c>
      <c r="H26" s="24">
        <v>1480405</v>
      </c>
      <c r="I26" s="27">
        <v>2.9576939511147426E-2</v>
      </c>
      <c r="J26" s="26">
        <v>0.15165088289936168</v>
      </c>
      <c r="K26" s="28">
        <v>2.3209753129078758</v>
      </c>
      <c r="L26" s="24">
        <v>1181782</v>
      </c>
      <c r="M26" s="26">
        <v>0.16234743291939008</v>
      </c>
      <c r="N26" s="28">
        <v>2.4846830873376851</v>
      </c>
      <c r="O26" s="25">
        <v>0.1210603069393669</v>
      </c>
      <c r="P26" s="24">
        <v>298623</v>
      </c>
      <c r="Q26" s="26">
        <v>0.12028692626930998</v>
      </c>
      <c r="R26" s="28">
        <v>1.8409585292154829</v>
      </c>
      <c r="S26" s="25">
        <v>3.0590575959994787E-2</v>
      </c>
    </row>
    <row r="27" spans="2:19" ht="15" customHeight="1">
      <c r="B27" s="23" t="s">
        <v>30</v>
      </c>
      <c r="C27" s="29">
        <v>45939703</v>
      </c>
      <c r="D27" s="25">
        <v>0.91782709244502547</v>
      </c>
      <c r="E27" s="24">
        <v>37658180</v>
      </c>
      <c r="F27" s="26">
        <v>0.75237094711237917</v>
      </c>
      <c r="G27" s="25">
        <v>0.93466070834275139</v>
      </c>
      <c r="H27" s="24">
        <v>8281523</v>
      </c>
      <c r="I27" s="27">
        <v>0.16545614533264624</v>
      </c>
      <c r="J27" s="26">
        <v>0.84834911710063832</v>
      </c>
      <c r="K27" s="28">
        <v>0.90765462753307313</v>
      </c>
      <c r="L27" s="24">
        <v>6097557</v>
      </c>
      <c r="M27" s="26">
        <v>0.83765256708060998</v>
      </c>
      <c r="N27" s="28">
        <v>0.89621031418540453</v>
      </c>
      <c r="O27" s="25">
        <v>0.6246263033286048</v>
      </c>
      <c r="P27" s="24">
        <v>2183966</v>
      </c>
      <c r="Q27" s="26">
        <v>0.87971307373068997</v>
      </c>
      <c r="R27" s="28">
        <v>0.941211143122204</v>
      </c>
      <c r="S27" s="25">
        <v>0.22372281377203357</v>
      </c>
    </row>
    <row r="28" spans="2:19" s="36" customFormat="1">
      <c r="B28" s="30" t="s">
        <v>0</v>
      </c>
      <c r="C28" s="35">
        <v>50052677</v>
      </c>
      <c r="D28" s="84">
        <v>1</v>
      </c>
      <c r="E28" s="31">
        <v>40290749</v>
      </c>
      <c r="F28" s="33">
        <v>0.80496691515620633</v>
      </c>
      <c r="G28" s="84">
        <v>1</v>
      </c>
      <c r="H28" s="31">
        <v>9761928</v>
      </c>
      <c r="I28" s="38">
        <v>0.19503308484379367</v>
      </c>
      <c r="J28" s="38">
        <v>1</v>
      </c>
      <c r="K28" s="34">
        <v>1</v>
      </c>
      <c r="L28" s="31">
        <v>7279339</v>
      </c>
      <c r="M28" s="38">
        <v>1</v>
      </c>
      <c r="N28" s="34">
        <v>1</v>
      </c>
      <c r="O28" s="84">
        <v>0.74568661026797167</v>
      </c>
      <c r="P28" s="31">
        <v>2482589</v>
      </c>
      <c r="Q28" s="38">
        <v>1</v>
      </c>
      <c r="R28" s="34">
        <v>1</v>
      </c>
      <c r="S28" s="84">
        <v>0.25431338973202833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22510449</v>
      </c>
      <c r="D30" s="25">
        <v>0.44973516601319846</v>
      </c>
      <c r="E30" s="93">
        <v>18753882</v>
      </c>
      <c r="F30" s="26">
        <v>0.3746828965811359</v>
      </c>
      <c r="G30" s="25">
        <v>0.46546372220580956</v>
      </c>
      <c r="H30" s="93">
        <v>3756567</v>
      </c>
      <c r="I30" s="27">
        <v>7.5052269432062543E-2</v>
      </c>
      <c r="J30" s="26">
        <v>0.38481814248169011</v>
      </c>
      <c r="K30" s="28">
        <v>0.82674142822142171</v>
      </c>
      <c r="L30" s="96">
        <v>2775614</v>
      </c>
      <c r="M30" s="26">
        <v>0.38130028014906298</v>
      </c>
      <c r="N30" s="28">
        <v>0.81918366987248714</v>
      </c>
      <c r="O30" s="25">
        <v>0.28433051339858273</v>
      </c>
      <c r="P30" s="96">
        <v>980953</v>
      </c>
      <c r="Q30" s="26">
        <v>0.39513306471590748</v>
      </c>
      <c r="R30" s="28">
        <v>0.8489019570491797</v>
      </c>
      <c r="S30" s="25">
        <v>0.10048762908310735</v>
      </c>
    </row>
    <row r="31" spans="2:19">
      <c r="B31" s="23" t="s">
        <v>32</v>
      </c>
      <c r="C31" s="92">
        <v>27542228</v>
      </c>
      <c r="D31" s="25">
        <v>0.55026483398680159</v>
      </c>
      <c r="E31" s="93">
        <v>21536867</v>
      </c>
      <c r="F31" s="26">
        <v>0.43028401857507043</v>
      </c>
      <c r="G31" s="25">
        <v>0.53453627779419044</v>
      </c>
      <c r="H31" s="93">
        <v>6005361</v>
      </c>
      <c r="I31" s="27">
        <v>0.11998081541173113</v>
      </c>
      <c r="J31" s="26">
        <v>0.61518185751830989</v>
      </c>
      <c r="K31" s="28">
        <v>1.1508701711638925</v>
      </c>
      <c r="L31" s="96">
        <v>4503725</v>
      </c>
      <c r="M31" s="26">
        <v>0.61869971985093697</v>
      </c>
      <c r="N31" s="28">
        <v>1.1574513191210412</v>
      </c>
      <c r="O31" s="25">
        <v>0.46135609686938894</v>
      </c>
      <c r="P31" s="96">
        <v>1501636</v>
      </c>
      <c r="Q31" s="26">
        <v>0.60486693528409252</v>
      </c>
      <c r="R31" s="28">
        <v>1.1315732166582362</v>
      </c>
      <c r="S31" s="25">
        <v>0.15382576064892098</v>
      </c>
    </row>
    <row r="32" spans="2:19" s="36" customFormat="1">
      <c r="B32" s="30" t="s">
        <v>0</v>
      </c>
      <c r="C32" s="35">
        <v>50052677</v>
      </c>
      <c r="D32" s="84">
        <v>1</v>
      </c>
      <c r="E32" s="31">
        <v>40290749</v>
      </c>
      <c r="F32" s="33">
        <v>0.80496691515620633</v>
      </c>
      <c r="G32" s="84">
        <v>1</v>
      </c>
      <c r="H32" s="31">
        <v>9761928</v>
      </c>
      <c r="I32" s="38">
        <v>0.19503308484379367</v>
      </c>
      <c r="J32" s="38">
        <v>1</v>
      </c>
      <c r="K32" s="34">
        <v>1</v>
      </c>
      <c r="L32" s="31">
        <v>7279339</v>
      </c>
      <c r="M32" s="38">
        <v>1</v>
      </c>
      <c r="N32" s="34">
        <v>1</v>
      </c>
      <c r="O32" s="84">
        <v>0.74568661026797167</v>
      </c>
      <c r="P32" s="31">
        <v>2482589</v>
      </c>
      <c r="Q32" s="38">
        <v>1</v>
      </c>
      <c r="R32" s="34">
        <v>1</v>
      </c>
      <c r="S32" s="84">
        <v>0.25431338973202833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1133929</v>
      </c>
      <c r="D34" s="25">
        <v>2.2654712354346202E-2</v>
      </c>
      <c r="E34" s="93">
        <v>0</v>
      </c>
      <c r="F34" s="26">
        <v>0</v>
      </c>
      <c r="G34" s="25">
        <v>0</v>
      </c>
      <c r="H34" s="93">
        <v>1133929</v>
      </c>
      <c r="I34" s="27">
        <v>2.2654712354346202E-2</v>
      </c>
      <c r="J34" s="40">
        <v>0.11615830397437883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1133929</v>
      </c>
      <c r="Q34" s="26">
        <v>0.45675260786219546</v>
      </c>
      <c r="R34" s="28" t="s">
        <v>51</v>
      </c>
      <c r="S34" s="25">
        <v>0.11615830397437883</v>
      </c>
    </row>
    <row r="35" spans="2:19">
      <c r="B35" s="23" t="s">
        <v>37</v>
      </c>
      <c r="C35" s="92">
        <v>5119407</v>
      </c>
      <c r="D35" s="25">
        <v>0.10228038352474135</v>
      </c>
      <c r="E35" s="93">
        <v>0</v>
      </c>
      <c r="F35" s="26">
        <v>0</v>
      </c>
      <c r="G35" s="25">
        <v>0</v>
      </c>
      <c r="H35" s="93">
        <v>5119407</v>
      </c>
      <c r="I35" s="27">
        <v>0.10228038352474135</v>
      </c>
      <c r="J35" s="40">
        <v>0.5244258101473398</v>
      </c>
      <c r="K35" s="28" t="s">
        <v>51</v>
      </c>
      <c r="L35" s="97">
        <v>5119407</v>
      </c>
      <c r="M35" s="26">
        <v>0.70327910267676774</v>
      </c>
      <c r="N35" s="28" t="s">
        <v>51</v>
      </c>
      <c r="O35" s="25">
        <v>0.5244258101473398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870311</v>
      </c>
      <c r="D36" s="25">
        <v>1.7387901150621773E-2</v>
      </c>
      <c r="E36" s="93">
        <v>0</v>
      </c>
      <c r="F36" s="26">
        <v>0</v>
      </c>
      <c r="G36" s="25">
        <v>0</v>
      </c>
      <c r="H36" s="93">
        <v>870311</v>
      </c>
      <c r="I36" s="27">
        <v>1.7387901150621773E-2</v>
      </c>
      <c r="J36" s="40">
        <v>8.915359752704588E-2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870311</v>
      </c>
      <c r="Q36" s="26">
        <v>0.35056588102178815</v>
      </c>
      <c r="R36" s="28" t="s">
        <v>51</v>
      </c>
      <c r="S36" s="25">
        <v>8.915359752704588E-2</v>
      </c>
    </row>
    <row r="37" spans="2:19">
      <c r="B37" s="23" t="s">
        <v>39</v>
      </c>
      <c r="C37" s="92">
        <v>259062</v>
      </c>
      <c r="D37" s="25">
        <v>5.1757871012573413E-3</v>
      </c>
      <c r="E37" s="93">
        <v>0</v>
      </c>
      <c r="F37" s="26">
        <v>0</v>
      </c>
      <c r="G37" s="25">
        <v>0</v>
      </c>
      <c r="H37" s="93">
        <v>259062</v>
      </c>
      <c r="I37" s="27">
        <v>5.1757871012573413E-3</v>
      </c>
      <c r="J37" s="40">
        <v>2.6537995363211039E-2</v>
      </c>
      <c r="K37" s="28" t="s">
        <v>51</v>
      </c>
      <c r="L37" s="97">
        <v>259062</v>
      </c>
      <c r="M37" s="26">
        <v>3.5588670894431483E-2</v>
      </c>
      <c r="N37" s="28" t="s">
        <v>51</v>
      </c>
      <c r="O37" s="25">
        <v>2.6537995363211039E-2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101</v>
      </c>
      <c r="D38" s="25">
        <v>2.0178740889323463E-6</v>
      </c>
      <c r="E38" s="93">
        <v>0</v>
      </c>
      <c r="F38" s="26">
        <v>0</v>
      </c>
      <c r="G38" s="25">
        <v>0</v>
      </c>
      <c r="H38" s="93">
        <v>101</v>
      </c>
      <c r="I38" s="27">
        <v>2.0178740889323463E-6</v>
      </c>
      <c r="J38" s="40">
        <v>1.0346316834133586E-5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101</v>
      </c>
      <c r="Q38" s="26">
        <v>4.0683335018402163E-5</v>
      </c>
      <c r="R38" s="28" t="s">
        <v>51</v>
      </c>
      <c r="S38" s="25">
        <v>1.0346316834133586E-5</v>
      </c>
    </row>
    <row r="39" spans="2:19" ht="15" customHeight="1">
      <c r="B39" s="23" t="s">
        <v>41</v>
      </c>
      <c r="C39" s="92">
        <v>478248</v>
      </c>
      <c r="D39" s="25">
        <v>9.5548935374625416E-3</v>
      </c>
      <c r="E39" s="93">
        <v>0</v>
      </c>
      <c r="F39" s="26">
        <v>0</v>
      </c>
      <c r="G39" s="25">
        <v>0</v>
      </c>
      <c r="H39" s="93">
        <v>478248</v>
      </c>
      <c r="I39" s="27">
        <v>9.5548935374625416E-3</v>
      </c>
      <c r="J39" s="40">
        <v>4.8991141913769493E-2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478248</v>
      </c>
      <c r="Q39" s="26">
        <v>0.19264082778099798</v>
      </c>
      <c r="R39" s="28" t="s">
        <v>51</v>
      </c>
      <c r="S39" s="25">
        <v>4.8991141913769493E-2</v>
      </c>
    </row>
    <row r="40" spans="2:19" ht="45">
      <c r="B40" s="23" t="s">
        <v>42</v>
      </c>
      <c r="C40" s="92">
        <v>1900870</v>
      </c>
      <c r="D40" s="25">
        <v>3.7977389301275533E-2</v>
      </c>
      <c r="E40" s="93">
        <v>0</v>
      </c>
      <c r="F40" s="26">
        <v>0</v>
      </c>
      <c r="G40" s="25"/>
      <c r="H40" s="93">
        <v>1900870</v>
      </c>
      <c r="I40" s="27"/>
      <c r="J40" s="40"/>
      <c r="K40" s="28" t="s">
        <v>51</v>
      </c>
      <c r="L40" s="97">
        <v>1900870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262011</v>
      </c>
      <c r="D41" s="25">
        <v>5.2347050288638905E-3</v>
      </c>
      <c r="E41" s="93">
        <v>262011</v>
      </c>
      <c r="F41" s="26">
        <v>5.2347050288638905E-3</v>
      </c>
      <c r="G41" s="25">
        <v>6.5030064345539965E-3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40028738</v>
      </c>
      <c r="D42" s="25">
        <v>0.79973221012734241</v>
      </c>
      <c r="E42" s="93">
        <v>40028738</v>
      </c>
      <c r="F42" s="26">
        <v>0.79973221012734241</v>
      </c>
      <c r="G42" s="25">
        <v>0.99349699356544596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50052677</v>
      </c>
      <c r="D43" s="84">
        <v>1</v>
      </c>
      <c r="E43" s="31">
        <v>40290749</v>
      </c>
      <c r="F43" s="38">
        <v>0.80496691515620633</v>
      </c>
      <c r="G43" s="84">
        <v>1</v>
      </c>
      <c r="H43" s="31">
        <v>9761928</v>
      </c>
      <c r="I43" s="38">
        <v>0.15705569554251814</v>
      </c>
      <c r="J43" s="38">
        <v>0.80527719524257924</v>
      </c>
      <c r="K43" s="34">
        <v>0.80527719524257924</v>
      </c>
      <c r="L43" s="31">
        <v>7279339</v>
      </c>
      <c r="M43" s="38">
        <v>0.73886777357119926</v>
      </c>
      <c r="N43" s="34">
        <v>0.73886777357119926</v>
      </c>
      <c r="O43" s="84">
        <v>0.5509638055105508</v>
      </c>
      <c r="P43" s="31">
        <v>2482589</v>
      </c>
      <c r="Q43" s="38">
        <v>1</v>
      </c>
      <c r="R43" s="34">
        <v>1.2418084181544009</v>
      </c>
      <c r="S43" s="84">
        <v>0.25431338973202833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37971417</v>
      </c>
      <c r="D45" s="42">
        <v>0.75862909390440791</v>
      </c>
      <c r="E45" s="93">
        <v>33270711</v>
      </c>
      <c r="F45" s="43">
        <v>0.66471391729956819</v>
      </c>
      <c r="G45" s="42">
        <v>0.82576551257461106</v>
      </c>
      <c r="H45" s="93">
        <v>4700706</v>
      </c>
      <c r="I45" s="27">
        <v>9.3915176604839737E-2</v>
      </c>
      <c r="J45" s="43">
        <v>0.48153459029814605</v>
      </c>
      <c r="K45" s="44">
        <v>0.58313720174241057</v>
      </c>
      <c r="L45" s="96">
        <v>3564109</v>
      </c>
      <c r="M45" s="43">
        <v>0.48961986795779122</v>
      </c>
      <c r="N45" s="28">
        <v>0.5929284530559179</v>
      </c>
      <c r="O45" s="25">
        <v>0.36510297965729721</v>
      </c>
      <c r="P45" s="96">
        <v>1136597</v>
      </c>
      <c r="Q45" s="43">
        <v>0.45782729239515685</v>
      </c>
      <c r="R45" s="44">
        <v>0.55442772242657734</v>
      </c>
      <c r="S45" s="25">
        <v>0.11643161064084881</v>
      </c>
    </row>
    <row r="46" spans="2:19">
      <c r="B46" s="41" t="s">
        <v>47</v>
      </c>
      <c r="C46" s="92">
        <v>11751373</v>
      </c>
      <c r="D46" s="42">
        <v>0.23478010976316013</v>
      </c>
      <c r="E46" s="93">
        <v>6837880</v>
      </c>
      <c r="F46" s="26">
        <v>0.13661367203196745</v>
      </c>
      <c r="G46" s="25">
        <v>0.16971339996682613</v>
      </c>
      <c r="H46" s="93">
        <v>4913493</v>
      </c>
      <c r="I46" s="27">
        <v>9.8166437731192685E-2</v>
      </c>
      <c r="J46" s="26">
        <v>0.50333223109205472</v>
      </c>
      <c r="K46" s="28">
        <v>2.9657777829590417</v>
      </c>
      <c r="L46" s="96">
        <v>3601040</v>
      </c>
      <c r="M46" s="26">
        <v>0.4946932681662442</v>
      </c>
      <c r="N46" s="28">
        <v>2.9148745370898341</v>
      </c>
      <c r="O46" s="25">
        <v>0.36888614626127136</v>
      </c>
      <c r="P46" s="96">
        <v>1312453</v>
      </c>
      <c r="Q46" s="26">
        <v>0.52866302074165317</v>
      </c>
      <c r="R46" s="28">
        <v>3.1150340565034398</v>
      </c>
      <c r="S46" s="25">
        <v>0.13444608483078344</v>
      </c>
    </row>
    <row r="47" spans="2:19" s="45" customFormat="1">
      <c r="B47" s="41" t="s">
        <v>48</v>
      </c>
      <c r="C47" s="92">
        <v>120337</v>
      </c>
      <c r="D47" s="42">
        <v>2.4042070716817003E-3</v>
      </c>
      <c r="E47" s="93">
        <v>71078</v>
      </c>
      <c r="F47" s="26">
        <v>1.420063905872607E-3</v>
      </c>
      <c r="G47" s="25">
        <v>1.764127045640179E-3</v>
      </c>
      <c r="H47" s="93">
        <v>49259</v>
      </c>
      <c r="I47" s="27">
        <v>9.8414316580909349E-4</v>
      </c>
      <c r="J47" s="26">
        <v>5.0460318904216464E-3</v>
      </c>
      <c r="K47" s="28">
        <v>2.8603562894703574</v>
      </c>
      <c r="L47" s="96">
        <v>44800</v>
      </c>
      <c r="M47" s="26">
        <v>6.1544049535266869E-3</v>
      </c>
      <c r="N47" s="28">
        <v>3.4886404404583757</v>
      </c>
      <c r="O47" s="25">
        <v>4.589257368011729E-3</v>
      </c>
      <c r="P47" s="96">
        <v>4459</v>
      </c>
      <c r="Q47" s="26">
        <v>1.7961088202678736E-3</v>
      </c>
      <c r="R47" s="28">
        <v>1.0181289520540675</v>
      </c>
      <c r="S47" s="25">
        <v>4.5677452240991737E-4</v>
      </c>
    </row>
    <row r="48" spans="2:19" s="45" customFormat="1" ht="30">
      <c r="B48" s="46" t="s">
        <v>49</v>
      </c>
      <c r="C48" s="92">
        <v>209550</v>
      </c>
      <c r="D48" s="42">
        <v>4.1865892607502288E-3</v>
      </c>
      <c r="E48" s="93">
        <v>111080</v>
      </c>
      <c r="F48" s="26">
        <v>2.2192619187980695E-3</v>
      </c>
      <c r="G48" s="25">
        <v>2.7569604129225795E-3</v>
      </c>
      <c r="H48" s="93">
        <v>98470</v>
      </c>
      <c r="I48" s="27">
        <v>1.9673273419521598E-3</v>
      </c>
      <c r="J48" s="26">
        <v>1.0087146719377566E-2</v>
      </c>
      <c r="K48" s="28">
        <v>3.6587927313343078</v>
      </c>
      <c r="L48" s="96">
        <v>69390</v>
      </c>
      <c r="M48" s="26">
        <v>9.5324589224378749E-3</v>
      </c>
      <c r="N48" s="28">
        <v>3.4575973154191111</v>
      </c>
      <c r="O48" s="25">
        <v>7.108226981391381E-3</v>
      </c>
      <c r="P48" s="96">
        <v>29080</v>
      </c>
      <c r="Q48" s="26">
        <v>1.1713578042922126E-2</v>
      </c>
      <c r="R48" s="28">
        <v>4.2487291395326485</v>
      </c>
      <c r="S48" s="25">
        <v>2.9789197379861848E-3</v>
      </c>
    </row>
    <row r="49" spans="2:27" s="36" customFormat="1">
      <c r="B49" s="30" t="s">
        <v>0</v>
      </c>
      <c r="C49" s="35">
        <v>50052677</v>
      </c>
      <c r="D49" s="84">
        <v>0.99999999999999989</v>
      </c>
      <c r="E49" s="31">
        <v>40290749</v>
      </c>
      <c r="F49" s="38">
        <v>0.80496691515620633</v>
      </c>
      <c r="G49" s="84">
        <v>1</v>
      </c>
      <c r="H49" s="31">
        <v>9761928</v>
      </c>
      <c r="I49" s="38">
        <v>0.19503308484379367</v>
      </c>
      <c r="J49" s="38">
        <v>1</v>
      </c>
      <c r="K49" s="34">
        <v>1</v>
      </c>
      <c r="L49" s="31">
        <v>7279339</v>
      </c>
      <c r="M49" s="38">
        <v>1</v>
      </c>
      <c r="N49" s="48">
        <v>1</v>
      </c>
      <c r="O49" s="84">
        <v>0.74568661026797167</v>
      </c>
      <c r="P49" s="31">
        <v>2482589</v>
      </c>
      <c r="Q49" s="38">
        <v>1</v>
      </c>
      <c r="R49" s="48">
        <v>1</v>
      </c>
      <c r="S49" s="84">
        <v>0.25431338973202838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41626909</v>
      </c>
      <c r="D51" s="25">
        <v>0.83166199082618497</v>
      </c>
      <c r="E51" s="93">
        <v>35822098</v>
      </c>
      <c r="F51" s="26">
        <v>0.71568795411282393</v>
      </c>
      <c r="G51" s="25">
        <v>0.88908990001650257</v>
      </c>
      <c r="H51" s="93">
        <v>5804811</v>
      </c>
      <c r="I51" s="27">
        <v>0.11597403671336101</v>
      </c>
      <c r="J51" s="26">
        <v>0.5946377600818199</v>
      </c>
      <c r="K51" s="28">
        <v>0.66881623564814163</v>
      </c>
      <c r="L51" s="96">
        <v>4342416</v>
      </c>
      <c r="M51" s="26">
        <v>0.5965398781400344</v>
      </c>
      <c r="N51" s="28">
        <v>0.67095563466524799</v>
      </c>
      <c r="O51" s="25">
        <v>0.44483179961991115</v>
      </c>
      <c r="P51" s="96">
        <v>1462395</v>
      </c>
      <c r="Q51" s="26">
        <v>0.58906045261620021</v>
      </c>
      <c r="R51" s="28">
        <v>0.66254318332180639</v>
      </c>
      <c r="S51" s="25">
        <v>0.14980596046190875</v>
      </c>
    </row>
    <row r="52" spans="2:27">
      <c r="B52" s="41" t="s">
        <v>47</v>
      </c>
      <c r="C52" s="92">
        <v>8174929</v>
      </c>
      <c r="D52" s="25">
        <v>0.16332650898971898</v>
      </c>
      <c r="E52" s="93">
        <v>4339744</v>
      </c>
      <c r="F52" s="26">
        <v>8.6703534358412035E-2</v>
      </c>
      <c r="G52" s="25">
        <v>0.1077106806825557</v>
      </c>
      <c r="H52" s="93">
        <v>3835185</v>
      </c>
      <c r="I52" s="27">
        <v>7.6622974631306934E-2</v>
      </c>
      <c r="J52" s="26">
        <v>0.39287167452986749</v>
      </c>
      <c r="K52" s="28">
        <v>3.6474718388210419</v>
      </c>
      <c r="L52" s="96">
        <v>2841745</v>
      </c>
      <c r="M52" s="26">
        <v>0.3903850335861539</v>
      </c>
      <c r="N52" s="28">
        <v>3.6243855401554321</v>
      </c>
      <c r="O52" s="25">
        <v>0.29110489239420739</v>
      </c>
      <c r="P52" s="96">
        <v>993440</v>
      </c>
      <c r="Q52" s="26">
        <v>0.4001628944621925</v>
      </c>
      <c r="R52" s="28">
        <v>3.7151644751141282</v>
      </c>
      <c r="S52" s="25">
        <v>0.10176678213566008</v>
      </c>
    </row>
    <row r="53" spans="2:27" s="45" customFormat="1">
      <c r="B53" s="41" t="s">
        <v>48</v>
      </c>
      <c r="C53" s="92">
        <v>92300</v>
      </c>
      <c r="D53" s="25">
        <v>1.8440572119649064E-3</v>
      </c>
      <c r="E53" s="93">
        <v>51689</v>
      </c>
      <c r="F53" s="26">
        <v>1.0326920176517232E-3</v>
      </c>
      <c r="G53" s="25">
        <v>1.2828999530388476E-3</v>
      </c>
      <c r="H53" s="93">
        <v>40611</v>
      </c>
      <c r="I53" s="27">
        <v>8.1136519431318326E-4</v>
      </c>
      <c r="J53" s="26">
        <v>4.1601413163465254E-3</v>
      </c>
      <c r="K53" s="28">
        <v>3.2427636360047103</v>
      </c>
      <c r="L53" s="96">
        <v>38079</v>
      </c>
      <c r="M53" s="26">
        <v>5.2311068353871138E-3</v>
      </c>
      <c r="N53" s="28">
        <v>4.0775641335055148</v>
      </c>
      <c r="O53" s="25">
        <v>3.9007663240294334E-3</v>
      </c>
      <c r="P53" s="96">
        <v>2532</v>
      </c>
      <c r="Q53" s="26">
        <v>1.0199030125405374E-3</v>
      </c>
      <c r="R53" s="28">
        <v>0.79499809016646961</v>
      </c>
      <c r="S53" s="25">
        <v>2.5937499231709144E-4</v>
      </c>
    </row>
    <row r="54" spans="2:27" ht="30.75" customHeight="1">
      <c r="B54" s="46" t="s">
        <v>49</v>
      </c>
      <c r="C54" s="92">
        <v>158539</v>
      </c>
      <c r="D54" s="25">
        <v>3.1674429721311411E-3</v>
      </c>
      <c r="E54" s="93">
        <v>77218</v>
      </c>
      <c r="F54" s="26">
        <v>1.5427346673185932E-3</v>
      </c>
      <c r="G54" s="25">
        <v>1.9165193479029144E-3</v>
      </c>
      <c r="H54" s="93">
        <v>81321</v>
      </c>
      <c r="I54" s="27">
        <v>1.6247083048125477E-3</v>
      </c>
      <c r="J54" s="26">
        <v>8.3304240719661114E-3</v>
      </c>
      <c r="K54" s="28">
        <v>4.3466423029234704</v>
      </c>
      <c r="L54" s="96">
        <v>57099</v>
      </c>
      <c r="M54" s="26">
        <v>7.8439814384245604E-3</v>
      </c>
      <c r="N54" s="28">
        <v>4.0928266375226361</v>
      </c>
      <c r="O54" s="25">
        <v>5.8491519298236984E-3</v>
      </c>
      <c r="P54" s="96">
        <v>24222</v>
      </c>
      <c r="Q54" s="26">
        <v>9.7567499090667042E-3</v>
      </c>
      <c r="R54" s="28">
        <v>5.0908695076533892</v>
      </c>
      <c r="S54" s="25">
        <v>2.4812721421424129E-3</v>
      </c>
    </row>
    <row r="55" spans="2:27" s="36" customFormat="1" ht="15.75" thickBot="1">
      <c r="B55" s="49" t="s">
        <v>0</v>
      </c>
      <c r="C55" s="52">
        <v>50052677</v>
      </c>
      <c r="D55" s="85">
        <v>1</v>
      </c>
      <c r="E55" s="50">
        <v>40290749</v>
      </c>
      <c r="F55" s="86">
        <v>0.80496691515620633</v>
      </c>
      <c r="G55" s="85">
        <v>1</v>
      </c>
      <c r="H55" s="50">
        <v>9761928</v>
      </c>
      <c r="I55" s="86">
        <v>0.19503308484379367</v>
      </c>
      <c r="J55" s="86">
        <v>1</v>
      </c>
      <c r="K55" s="79">
        <v>1</v>
      </c>
      <c r="L55" s="50">
        <v>7279339</v>
      </c>
      <c r="M55" s="86">
        <v>0.99999999999999989</v>
      </c>
      <c r="N55" s="51">
        <v>0.99999999999999989</v>
      </c>
      <c r="O55" s="85">
        <v>0.74568661026797178</v>
      </c>
      <c r="P55" s="50">
        <v>2482589</v>
      </c>
      <c r="Q55" s="86">
        <v>0.99999999999999989</v>
      </c>
      <c r="R55" s="79">
        <v>0.99999999999999989</v>
      </c>
      <c r="S55" s="85">
        <v>0.25431338973202833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enxlPq6LZT5wc5/o9yZfHYFqS+xwktAcQbR1LllvUgx8yKvJx9vEpn9JWwIOi5Z8PBMuTx00SGRiETJjwASncA==" saltValue="dXGE6vIaUZOAcOGO4P0qU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2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51667131</v>
      </c>
      <c r="D2" s="11">
        <v>1</v>
      </c>
      <c r="E2" s="10">
        <v>41441332</v>
      </c>
      <c r="F2" s="12">
        <v>0.8020830883758574</v>
      </c>
      <c r="G2" s="11">
        <v>1</v>
      </c>
      <c r="H2" s="13">
        <v>10225799</v>
      </c>
      <c r="I2" s="12">
        <v>0.19791691162414263</v>
      </c>
      <c r="J2" s="12">
        <v>1</v>
      </c>
      <c r="K2" s="14">
        <v>1</v>
      </c>
      <c r="L2" s="10">
        <v>7482875</v>
      </c>
      <c r="M2" s="12">
        <v>1</v>
      </c>
      <c r="N2" s="14">
        <v>1</v>
      </c>
      <c r="O2" s="11">
        <v>0.73176433450334788</v>
      </c>
      <c r="P2" s="13">
        <v>2742924</v>
      </c>
      <c r="Q2" s="12">
        <v>1</v>
      </c>
      <c r="R2" s="14">
        <v>1</v>
      </c>
      <c r="S2" s="11">
        <v>0.26823566549665212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20988</v>
      </c>
      <c r="D4" s="25">
        <v>4.0621570413886541E-4</v>
      </c>
      <c r="E4" s="93">
        <v>5468</v>
      </c>
      <c r="F4" s="26">
        <v>1.0583130694831885E-4</v>
      </c>
      <c r="G4" s="25">
        <v>1.3194556584233345E-4</v>
      </c>
      <c r="H4" s="93">
        <v>15520</v>
      </c>
      <c r="I4" s="27">
        <v>3.0038439719054651E-4</v>
      </c>
      <c r="J4" s="26">
        <v>1.5177298126043744E-3</v>
      </c>
      <c r="K4" s="28">
        <v>11.502696607614423</v>
      </c>
      <c r="L4" s="96">
        <v>14985</v>
      </c>
      <c r="M4" s="26">
        <v>2.0025725406344489E-3</v>
      </c>
      <c r="N4" s="28">
        <v>15.177262895119913</v>
      </c>
      <c r="O4" s="25">
        <v>1.4654111624920459E-3</v>
      </c>
      <c r="P4" s="96">
        <v>535</v>
      </c>
      <c r="Q4" s="26">
        <v>1.9504732905468764E-4</v>
      </c>
      <c r="R4" s="28">
        <v>1.4782408776643299</v>
      </c>
      <c r="S4" s="25">
        <v>5.2318650112328631E-5</v>
      </c>
    </row>
    <row r="5" spans="2:19">
      <c r="B5" s="23" t="s">
        <v>3</v>
      </c>
      <c r="C5" s="92">
        <v>1988243</v>
      </c>
      <c r="D5" s="25">
        <v>3.8481776741193546E-2</v>
      </c>
      <c r="E5" s="93">
        <v>635448</v>
      </c>
      <c r="F5" s="26">
        <v>1.2298883017135206E-2</v>
      </c>
      <c r="G5" s="25">
        <v>1.5333677015980084E-2</v>
      </c>
      <c r="H5" s="93">
        <v>1352795</v>
      </c>
      <c r="I5" s="27">
        <v>2.6182893724058336E-2</v>
      </c>
      <c r="J5" s="26">
        <v>0.13229235192281796</v>
      </c>
      <c r="K5" s="28">
        <v>8.6275687028589871</v>
      </c>
      <c r="L5" s="96">
        <v>1089319</v>
      </c>
      <c r="M5" s="26">
        <v>0.14557492942218064</v>
      </c>
      <c r="N5" s="28">
        <v>9.4938043412854505</v>
      </c>
      <c r="O5" s="25">
        <v>0.10652654134899385</v>
      </c>
      <c r="P5" s="96">
        <v>263476</v>
      </c>
      <c r="Q5" s="26">
        <v>9.6056616953295093E-2</v>
      </c>
      <c r="R5" s="28">
        <v>6.264421563933368</v>
      </c>
      <c r="S5" s="25">
        <v>2.576581057382411E-2</v>
      </c>
    </row>
    <row r="6" spans="2:19">
      <c r="B6" s="23" t="s">
        <v>4</v>
      </c>
      <c r="C6" s="92">
        <v>2625791</v>
      </c>
      <c r="D6" s="25">
        <v>5.0821304554340363E-2</v>
      </c>
      <c r="E6" s="93">
        <v>1251965</v>
      </c>
      <c r="F6" s="26">
        <v>2.4231362875558157E-2</v>
      </c>
      <c r="G6" s="25">
        <v>3.0210539564703182E-2</v>
      </c>
      <c r="H6" s="93">
        <v>1373826</v>
      </c>
      <c r="I6" s="27">
        <v>2.6589941678782203E-2</v>
      </c>
      <c r="J6" s="26">
        <v>0.13434901272751401</v>
      </c>
      <c r="K6" s="28">
        <v>4.4470908055042537</v>
      </c>
      <c r="L6" s="96">
        <v>975223</v>
      </c>
      <c r="M6" s="26">
        <v>0.13032731403371031</v>
      </c>
      <c r="N6" s="28">
        <v>4.3139684332543231</v>
      </c>
      <c r="O6" s="25">
        <v>9.5368880221486846E-2</v>
      </c>
      <c r="P6" s="96">
        <v>398603</v>
      </c>
      <c r="Q6" s="26">
        <v>0.14532046823025355</v>
      </c>
      <c r="R6" s="28">
        <v>4.8102572917976056</v>
      </c>
      <c r="S6" s="25">
        <v>3.8980132506027158E-2</v>
      </c>
    </row>
    <row r="7" spans="2:19">
      <c r="B7" s="23" t="s">
        <v>5</v>
      </c>
      <c r="C7" s="92">
        <v>4118812</v>
      </c>
      <c r="D7" s="25">
        <v>7.9718225500076637E-2</v>
      </c>
      <c r="E7" s="93">
        <v>2658817</v>
      </c>
      <c r="F7" s="26">
        <v>5.1460511712949575E-2</v>
      </c>
      <c r="G7" s="25">
        <v>6.4158579651831651E-2</v>
      </c>
      <c r="H7" s="93">
        <v>1459995</v>
      </c>
      <c r="I7" s="27">
        <v>2.8257713787127062E-2</v>
      </c>
      <c r="J7" s="26">
        <v>0.14277564031915746</v>
      </c>
      <c r="K7" s="28">
        <v>2.2253553787187275</v>
      </c>
      <c r="L7" s="96">
        <v>975853</v>
      </c>
      <c r="M7" s="26">
        <v>0.13041150627265591</v>
      </c>
      <c r="N7" s="28">
        <v>2.0326432876219824</v>
      </c>
      <c r="O7" s="25">
        <v>9.543048909918922E-2</v>
      </c>
      <c r="P7" s="96">
        <v>484142</v>
      </c>
      <c r="Q7" s="26">
        <v>0.17650580183774686</v>
      </c>
      <c r="R7" s="28">
        <v>2.7510864921821541</v>
      </c>
      <c r="S7" s="25">
        <v>4.734515121996824E-2</v>
      </c>
    </row>
    <row r="8" spans="2:19">
      <c r="B8" s="23" t="s">
        <v>6</v>
      </c>
      <c r="C8" s="92">
        <v>22958864</v>
      </c>
      <c r="D8" s="25">
        <v>0.44436111616106572</v>
      </c>
      <c r="E8" s="93">
        <v>20258593</v>
      </c>
      <c r="F8" s="26">
        <v>0.39209827617484705</v>
      </c>
      <c r="G8" s="25">
        <v>0.48884994816286309</v>
      </c>
      <c r="H8" s="93">
        <v>2700271</v>
      </c>
      <c r="I8" s="27">
        <v>5.2262839986218702E-2</v>
      </c>
      <c r="J8" s="26">
        <v>0.26406454889246306</v>
      </c>
      <c r="K8" s="28">
        <v>0.54017505757101658</v>
      </c>
      <c r="L8" s="96">
        <v>1856631</v>
      </c>
      <c r="M8" s="26">
        <v>0.24811733458062576</v>
      </c>
      <c r="N8" s="28">
        <v>0.50755315718672034</v>
      </c>
      <c r="O8" s="25">
        <v>0.1815634162181361</v>
      </c>
      <c r="P8" s="96">
        <v>843640</v>
      </c>
      <c r="Q8" s="26">
        <v>0.30756958632466669</v>
      </c>
      <c r="R8" s="28">
        <v>0.62916972269412652</v>
      </c>
      <c r="S8" s="25">
        <v>8.250113267432696E-2</v>
      </c>
    </row>
    <row r="9" spans="2:19">
      <c r="B9" s="23" t="s">
        <v>7</v>
      </c>
      <c r="C9" s="92">
        <v>13486296</v>
      </c>
      <c r="D9" s="25">
        <v>0.26102273803436077</v>
      </c>
      <c r="E9" s="93">
        <v>11460532</v>
      </c>
      <c r="F9" s="26">
        <v>0.22181475491642841</v>
      </c>
      <c r="G9" s="25">
        <v>0.27654835032812169</v>
      </c>
      <c r="H9" s="93">
        <v>2025764</v>
      </c>
      <c r="I9" s="27">
        <v>3.9207983117932367E-2</v>
      </c>
      <c r="J9" s="26">
        <v>0.19810324846009589</v>
      </c>
      <c r="K9" s="28">
        <v>0.7163421811232954</v>
      </c>
      <c r="L9" s="96">
        <v>1483006</v>
      </c>
      <c r="M9" s="26">
        <v>0.19818665953928136</v>
      </c>
      <c r="N9" s="28">
        <v>0.71664379593707572</v>
      </c>
      <c r="O9" s="25">
        <v>0.14502592902520381</v>
      </c>
      <c r="P9" s="96">
        <v>542758</v>
      </c>
      <c r="Q9" s="26">
        <v>0.197875697613204</v>
      </c>
      <c r="R9" s="28">
        <v>0.71551935630216768</v>
      </c>
      <c r="S9" s="25">
        <v>5.3077319434892078E-2</v>
      </c>
    </row>
    <row r="10" spans="2:19">
      <c r="B10" s="23" t="s">
        <v>8</v>
      </c>
      <c r="C10" s="92">
        <v>6468137</v>
      </c>
      <c r="D10" s="25">
        <v>0.12518862330482411</v>
      </c>
      <c r="E10" s="93">
        <v>5170509</v>
      </c>
      <c r="F10" s="26">
        <v>0.1000734683719907</v>
      </c>
      <c r="G10" s="25">
        <v>0.12476695971065795</v>
      </c>
      <c r="H10" s="93">
        <v>1297628</v>
      </c>
      <c r="I10" s="27">
        <v>2.5115154932833408E-2</v>
      </c>
      <c r="J10" s="26">
        <v>0.12689746786534725</v>
      </c>
      <c r="K10" s="28">
        <v>1.0170759002193375</v>
      </c>
      <c r="L10" s="96">
        <v>1087858</v>
      </c>
      <c r="M10" s="26">
        <v>0.14537968361091158</v>
      </c>
      <c r="N10" s="28">
        <v>1.1652097955104121</v>
      </c>
      <c r="O10" s="25">
        <v>0.10638366742784598</v>
      </c>
      <c r="P10" s="96">
        <v>209770</v>
      </c>
      <c r="Q10" s="26">
        <v>7.6476781711779115E-2</v>
      </c>
      <c r="R10" s="28">
        <v>0.61295700311311063</v>
      </c>
      <c r="S10" s="25">
        <v>2.0513800437501267E-2</v>
      </c>
    </row>
    <row r="11" spans="2:19" s="36" customFormat="1">
      <c r="B11" s="30" t="s">
        <v>0</v>
      </c>
      <c r="C11" s="35">
        <v>51667131</v>
      </c>
      <c r="D11" s="84">
        <v>1</v>
      </c>
      <c r="E11" s="31">
        <v>41441332</v>
      </c>
      <c r="F11" s="38">
        <v>0.8020830883758574</v>
      </c>
      <c r="G11" s="84">
        <v>1</v>
      </c>
      <c r="H11" s="31">
        <v>10225799</v>
      </c>
      <c r="I11" s="38">
        <v>0.1979169116241426</v>
      </c>
      <c r="J11" s="38">
        <v>1</v>
      </c>
      <c r="K11" s="34">
        <v>1</v>
      </c>
      <c r="L11" s="31">
        <v>7482875</v>
      </c>
      <c r="M11" s="38">
        <v>1</v>
      </c>
      <c r="N11" s="34">
        <v>1</v>
      </c>
      <c r="O11" s="84">
        <v>0.73176433450334788</v>
      </c>
      <c r="P11" s="31">
        <v>2742924</v>
      </c>
      <c r="Q11" s="38">
        <v>1</v>
      </c>
      <c r="R11" s="34">
        <v>1</v>
      </c>
      <c r="S11" s="84">
        <v>0.26823566549665218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8753834</v>
      </c>
      <c r="D13" s="25">
        <v>0.16942752249974941</v>
      </c>
      <c r="E13" s="93">
        <v>4551698</v>
      </c>
      <c r="F13" s="26">
        <v>8.8096588912591256E-2</v>
      </c>
      <c r="G13" s="25">
        <v>0.10983474179835725</v>
      </c>
      <c r="H13" s="93">
        <v>4202136</v>
      </c>
      <c r="I13" s="27">
        <v>8.133093358715815E-2</v>
      </c>
      <c r="J13" s="26">
        <v>0.4109347347820938</v>
      </c>
      <c r="K13" s="28">
        <v>3.7413911850998676</v>
      </c>
      <c r="L13" s="96">
        <v>3055380</v>
      </c>
      <c r="M13" s="26">
        <v>0.4083163222691813</v>
      </c>
      <c r="N13" s="28">
        <v>3.7175516196760277</v>
      </c>
      <c r="O13" s="25">
        <v>0.29879132183216195</v>
      </c>
      <c r="P13" s="96">
        <v>1146756</v>
      </c>
      <c r="Q13" s="26">
        <v>0.41807793435035023</v>
      </c>
      <c r="R13" s="28">
        <v>3.8064270694776035</v>
      </c>
      <c r="S13" s="25">
        <v>0.11214341294993184</v>
      </c>
    </row>
    <row r="14" spans="2:19">
      <c r="B14" s="23" t="s">
        <v>11</v>
      </c>
      <c r="C14" s="92">
        <v>42913297</v>
      </c>
      <c r="D14" s="25">
        <v>0.83057247750025065</v>
      </c>
      <c r="E14" s="93">
        <v>36889634</v>
      </c>
      <c r="F14" s="26">
        <v>0.71398649946326609</v>
      </c>
      <c r="G14" s="25">
        <v>0.89016525820164272</v>
      </c>
      <c r="H14" s="93">
        <v>6023663</v>
      </c>
      <c r="I14" s="27">
        <v>0.11658597803698448</v>
      </c>
      <c r="J14" s="26">
        <v>0.58906526521790625</v>
      </c>
      <c r="K14" s="28">
        <v>0.6617482088752441</v>
      </c>
      <c r="L14" s="96">
        <v>4427495</v>
      </c>
      <c r="M14" s="26">
        <v>0.59168367773081876</v>
      </c>
      <c r="N14" s="28">
        <v>0.66468969922075849</v>
      </c>
      <c r="O14" s="25">
        <v>0.43297301267118588</v>
      </c>
      <c r="P14" s="96">
        <v>1596168</v>
      </c>
      <c r="Q14" s="26">
        <v>0.58192206564964977</v>
      </c>
      <c r="R14" s="28">
        <v>0.65372363197512162</v>
      </c>
      <c r="S14" s="25">
        <v>0.15609225254672032</v>
      </c>
    </row>
    <row r="15" spans="2:19" s="36" customFormat="1">
      <c r="B15" s="30" t="s">
        <v>0</v>
      </c>
      <c r="C15" s="35">
        <v>51667131</v>
      </c>
      <c r="D15" s="84">
        <v>1</v>
      </c>
      <c r="E15" s="31">
        <v>41441332</v>
      </c>
      <c r="F15" s="38">
        <v>0.8020830883758574</v>
      </c>
      <c r="G15" s="84">
        <v>1</v>
      </c>
      <c r="H15" s="31">
        <v>10225799</v>
      </c>
      <c r="I15" s="38">
        <v>0.19791691162414263</v>
      </c>
      <c r="J15" s="38">
        <v>1</v>
      </c>
      <c r="K15" s="34">
        <v>1</v>
      </c>
      <c r="L15" s="31">
        <v>7482875</v>
      </c>
      <c r="M15" s="38">
        <v>1</v>
      </c>
      <c r="N15" s="34">
        <v>1</v>
      </c>
      <c r="O15" s="84">
        <v>0.73176433450334777</v>
      </c>
      <c r="P15" s="31">
        <v>2742924</v>
      </c>
      <c r="Q15" s="38">
        <v>1</v>
      </c>
      <c r="R15" s="34">
        <v>1</v>
      </c>
      <c r="S15" s="84">
        <v>0.26823566549665218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186709</v>
      </c>
      <c r="D17" s="25">
        <v>3.613690104062484E-3</v>
      </c>
      <c r="E17" s="93">
        <v>150817</v>
      </c>
      <c r="F17" s="26">
        <v>2.9190124762298103E-3</v>
      </c>
      <c r="G17" s="25">
        <v>3.6392893934972938E-3</v>
      </c>
      <c r="H17" s="93">
        <v>35892</v>
      </c>
      <c r="I17" s="27">
        <v>6.9467762783267375E-4</v>
      </c>
      <c r="J17" s="26">
        <v>3.5099457753863536E-3</v>
      </c>
      <c r="K17" s="28">
        <v>0.96445910063045492</v>
      </c>
      <c r="L17" s="96">
        <v>31095</v>
      </c>
      <c r="M17" s="26">
        <v>4.1554883651003125E-3</v>
      </c>
      <c r="N17" s="28">
        <v>1.1418405946296457</v>
      </c>
      <c r="O17" s="25">
        <v>3.0408381780240349E-3</v>
      </c>
      <c r="P17" s="96">
        <v>4797</v>
      </c>
      <c r="Q17" s="26">
        <v>1.7488636214492272E-3</v>
      </c>
      <c r="R17" s="28">
        <v>0.48055085275001991</v>
      </c>
      <c r="S17" s="25">
        <v>4.6910759736231859E-4</v>
      </c>
    </row>
    <row r="18" spans="2:19">
      <c r="B18" s="95" t="s">
        <v>99</v>
      </c>
      <c r="C18" s="92">
        <v>39835464</v>
      </c>
      <c r="D18" s="25">
        <v>0.7710020515751107</v>
      </c>
      <c r="E18" s="93">
        <v>34032997</v>
      </c>
      <c r="F18" s="26">
        <v>0.65869724796602314</v>
      </c>
      <c r="G18" s="25">
        <v>0.82123318333493722</v>
      </c>
      <c r="H18" s="93">
        <v>5802467</v>
      </c>
      <c r="I18" s="27">
        <v>0.11230480360908757</v>
      </c>
      <c r="J18" s="26">
        <v>0.56743409488099661</v>
      </c>
      <c r="K18" s="28">
        <v>0.69095368574454019</v>
      </c>
      <c r="L18" s="96">
        <v>4086459</v>
      </c>
      <c r="M18" s="26">
        <v>0.54610814693550269</v>
      </c>
      <c r="N18" s="28">
        <v>0.66498548526475498</v>
      </c>
      <c r="O18" s="25">
        <v>0.39962246470911467</v>
      </c>
      <c r="P18" s="96">
        <v>1716008</v>
      </c>
      <c r="Q18" s="26">
        <v>0.62561266735789978</v>
      </c>
      <c r="R18" s="28">
        <v>0.7617966249456164</v>
      </c>
      <c r="S18" s="25">
        <v>0.16781163017188191</v>
      </c>
    </row>
    <row r="19" spans="2:19">
      <c r="B19" s="95" t="s">
        <v>100</v>
      </c>
      <c r="C19" s="92">
        <v>5230147</v>
      </c>
      <c r="D19" s="25">
        <v>0.10122774186939082</v>
      </c>
      <c r="E19" s="93">
        <v>3175554</v>
      </c>
      <c r="F19" s="26">
        <v>6.1461783120878147E-2</v>
      </c>
      <c r="G19" s="25">
        <v>7.6627701059415756E-2</v>
      </c>
      <c r="H19" s="93">
        <v>2054593</v>
      </c>
      <c r="I19" s="27">
        <v>3.9765958748512666E-2</v>
      </c>
      <c r="J19" s="26">
        <v>0.20092249026213013</v>
      </c>
      <c r="K19" s="28">
        <v>2.622060788517437</v>
      </c>
      <c r="L19" s="96">
        <v>1449287</v>
      </c>
      <c r="M19" s="26">
        <v>0.19368050381704893</v>
      </c>
      <c r="N19" s="28">
        <v>2.5275520619739398</v>
      </c>
      <c r="O19" s="25">
        <v>0.14172848498195592</v>
      </c>
      <c r="P19" s="96">
        <v>605306</v>
      </c>
      <c r="Q19" s="26">
        <v>0.2206791001136014</v>
      </c>
      <c r="R19" s="28">
        <v>2.879886738902564</v>
      </c>
      <c r="S19" s="25">
        <v>5.9194005280174197E-2</v>
      </c>
    </row>
    <row r="20" spans="2:19">
      <c r="B20" s="95" t="s">
        <v>101</v>
      </c>
      <c r="C20" s="92">
        <v>428179</v>
      </c>
      <c r="D20" s="25">
        <v>8.2872610054543182E-3</v>
      </c>
      <c r="E20" s="93">
        <v>342910</v>
      </c>
      <c r="F20" s="26">
        <v>6.6369080954001491E-3</v>
      </c>
      <c r="G20" s="25">
        <v>8.2745892434152452E-3</v>
      </c>
      <c r="H20" s="93">
        <v>85269</v>
      </c>
      <c r="I20" s="27">
        <v>1.6503529100541697E-3</v>
      </c>
      <c r="J20" s="26">
        <v>8.3386149092114954E-3</v>
      </c>
      <c r="K20" s="28">
        <v>1.0077376246618164</v>
      </c>
      <c r="L20" s="96">
        <v>70277</v>
      </c>
      <c r="M20" s="26">
        <v>9.3917110736180948E-3</v>
      </c>
      <c r="N20" s="28">
        <v>1.1350063184214048</v>
      </c>
      <c r="O20" s="25">
        <v>6.8725192036338673E-3</v>
      </c>
      <c r="P20" s="96">
        <v>14992</v>
      </c>
      <c r="Q20" s="26">
        <v>5.4657001068932282E-3</v>
      </c>
      <c r="R20" s="28">
        <v>0.66054035386019005</v>
      </c>
      <c r="S20" s="25">
        <v>1.4660957055776277E-3</v>
      </c>
    </row>
    <row r="21" spans="2:19">
      <c r="B21" s="95" t="s">
        <v>102</v>
      </c>
      <c r="C21" s="92">
        <v>1420976</v>
      </c>
      <c r="D21" s="25">
        <v>2.7502514122566629E-2</v>
      </c>
      <c r="E21" s="93">
        <v>838829</v>
      </c>
      <c r="F21" s="26">
        <v>1.6235254092200321E-2</v>
      </c>
      <c r="G21" s="25">
        <v>2.0241361933057558E-2</v>
      </c>
      <c r="H21" s="93">
        <v>582147</v>
      </c>
      <c r="I21" s="27">
        <v>1.1267260030366308E-2</v>
      </c>
      <c r="J21" s="26">
        <v>5.6929243377461261E-2</v>
      </c>
      <c r="K21" s="28">
        <v>2.8125204008375646</v>
      </c>
      <c r="L21" s="96">
        <v>537014</v>
      </c>
      <c r="M21" s="26">
        <v>7.176573175417203E-2</v>
      </c>
      <c r="N21" s="28">
        <v>3.5454991611491562</v>
      </c>
      <c r="O21" s="25">
        <v>5.251560293723747E-2</v>
      </c>
      <c r="P21" s="96">
        <v>45133</v>
      </c>
      <c r="Q21" s="26">
        <v>1.645433850883218E-2</v>
      </c>
      <c r="R21" s="28">
        <v>0.81290668894959439</v>
      </c>
      <c r="S21" s="25">
        <v>4.4136404402237905E-3</v>
      </c>
    </row>
    <row r="22" spans="2:19">
      <c r="B22" s="95" t="s">
        <v>103</v>
      </c>
      <c r="C22" s="92">
        <v>4332155</v>
      </c>
      <c r="D22" s="25">
        <v>8.3847407745554908E-2</v>
      </c>
      <c r="E22" s="93">
        <v>2757687</v>
      </c>
      <c r="F22" s="26">
        <v>5.3374107418505588E-2</v>
      </c>
      <c r="G22" s="25">
        <v>6.6544362039328273E-2</v>
      </c>
      <c r="H22" s="93">
        <v>1574468</v>
      </c>
      <c r="I22" s="27">
        <v>3.047330032704932E-2</v>
      </c>
      <c r="J22" s="26">
        <v>0.15397016898141652</v>
      </c>
      <c r="K22" s="28">
        <v>2.3137973565727306</v>
      </c>
      <c r="L22" s="96">
        <v>1235787</v>
      </c>
      <c r="M22" s="26">
        <v>0.16514868950770928</v>
      </c>
      <c r="N22" s="28">
        <v>2.4817833464254271</v>
      </c>
      <c r="O22" s="25">
        <v>0.1208499208717089</v>
      </c>
      <c r="P22" s="96">
        <v>338681</v>
      </c>
      <c r="Q22" s="26">
        <v>0.12347443822723488</v>
      </c>
      <c r="R22" s="28">
        <v>1.8555206548416596</v>
      </c>
      <c r="S22" s="25">
        <v>3.3120248109707616E-2</v>
      </c>
    </row>
    <row r="23" spans="2:19">
      <c r="B23" s="95" t="s">
        <v>104</v>
      </c>
      <c r="C23" s="92">
        <v>233501</v>
      </c>
      <c r="D23" s="25">
        <v>4.5193335778601681E-3</v>
      </c>
      <c r="E23" s="93">
        <v>142538</v>
      </c>
      <c r="F23" s="26">
        <v>2.7587752066202398E-3</v>
      </c>
      <c r="G23" s="25">
        <v>3.4395129963486694E-3</v>
      </c>
      <c r="H23" s="93">
        <v>90963</v>
      </c>
      <c r="I23" s="27">
        <v>1.7605583712399281E-3</v>
      </c>
      <c r="J23" s="26">
        <v>8.8954418133976622E-3</v>
      </c>
      <c r="K23" s="28">
        <v>2.5862503856914967</v>
      </c>
      <c r="L23" s="96">
        <v>72956</v>
      </c>
      <c r="M23" s="26">
        <v>9.7497285468486385E-3</v>
      </c>
      <c r="N23" s="28">
        <v>2.8346247149520267</v>
      </c>
      <c r="O23" s="25">
        <v>7.134503621672986E-3</v>
      </c>
      <c r="P23" s="96">
        <v>18007</v>
      </c>
      <c r="Q23" s="26">
        <v>6.5648920640892713E-3</v>
      </c>
      <c r="R23" s="28">
        <v>1.9086690677018674</v>
      </c>
      <c r="S23" s="25">
        <v>1.7609381917246759E-3</v>
      </c>
    </row>
    <row r="24" spans="2:19" s="36" customFormat="1">
      <c r="B24" s="30" t="s">
        <v>0</v>
      </c>
      <c r="C24" s="35">
        <v>51667131</v>
      </c>
      <c r="D24" s="84">
        <v>1</v>
      </c>
      <c r="E24" s="31">
        <v>41441332</v>
      </c>
      <c r="F24" s="38">
        <v>0.8020830883758574</v>
      </c>
      <c r="G24" s="84">
        <v>1</v>
      </c>
      <c r="H24" s="31">
        <v>10225799</v>
      </c>
      <c r="I24" s="38">
        <v>0.19791691162414263</v>
      </c>
      <c r="J24" s="38">
        <v>1.0000000000000002</v>
      </c>
      <c r="K24" s="34">
        <v>1.0000000000000002</v>
      </c>
      <c r="L24" s="31">
        <v>7482875</v>
      </c>
      <c r="M24" s="38">
        <v>1</v>
      </c>
      <c r="N24" s="34">
        <v>1</v>
      </c>
      <c r="O24" s="84">
        <v>0.73176433450334777</v>
      </c>
      <c r="P24" s="31">
        <v>2742924</v>
      </c>
      <c r="Q24" s="38">
        <v>0.99999999999999989</v>
      </c>
      <c r="R24" s="34">
        <v>0.99999999999999967</v>
      </c>
      <c r="S24" s="84">
        <v>0.26823566549665218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4332155</v>
      </c>
      <c r="D26" s="25">
        <v>8.3847407745554908E-2</v>
      </c>
      <c r="E26" s="24">
        <v>2757687</v>
      </c>
      <c r="F26" s="26">
        <v>5.3374107418505588E-2</v>
      </c>
      <c r="G26" s="25">
        <v>6.6544362039328273E-2</v>
      </c>
      <c r="H26" s="24">
        <v>1574468</v>
      </c>
      <c r="I26" s="27">
        <v>3.047330032704932E-2</v>
      </c>
      <c r="J26" s="26">
        <v>0.15397016898141652</v>
      </c>
      <c r="K26" s="28">
        <v>2.3137973565727306</v>
      </c>
      <c r="L26" s="24">
        <v>1235787</v>
      </c>
      <c r="M26" s="26">
        <v>0.16514868950770928</v>
      </c>
      <c r="N26" s="28">
        <v>2.4817833464254271</v>
      </c>
      <c r="O26" s="25">
        <v>0.1208499208717089</v>
      </c>
      <c r="P26" s="24">
        <v>338681</v>
      </c>
      <c r="Q26" s="26">
        <v>0.12347443822723488</v>
      </c>
      <c r="R26" s="28">
        <v>1.8555206548416596</v>
      </c>
      <c r="S26" s="25">
        <v>3.3120248109707616E-2</v>
      </c>
    </row>
    <row r="27" spans="2:19" ht="15" customHeight="1">
      <c r="B27" s="23" t="s">
        <v>30</v>
      </c>
      <c r="C27" s="29">
        <v>47334976</v>
      </c>
      <c r="D27" s="25">
        <v>0.91615259225444512</v>
      </c>
      <c r="E27" s="24">
        <v>38683645</v>
      </c>
      <c r="F27" s="26">
        <v>0.74870898095735183</v>
      </c>
      <c r="G27" s="25">
        <v>0.93345563796067177</v>
      </c>
      <c r="H27" s="24">
        <v>8651331</v>
      </c>
      <c r="I27" s="27">
        <v>0.16744361129709331</v>
      </c>
      <c r="J27" s="26">
        <v>0.84602983101858353</v>
      </c>
      <c r="K27" s="28">
        <v>0.90634176560003632</v>
      </c>
      <c r="L27" s="24">
        <v>6247088</v>
      </c>
      <c r="M27" s="26">
        <v>0.83485131049229078</v>
      </c>
      <c r="N27" s="28">
        <v>0.8943663485885599</v>
      </c>
      <c r="O27" s="25">
        <v>0.61091441363163901</v>
      </c>
      <c r="P27" s="24">
        <v>2404243</v>
      </c>
      <c r="Q27" s="26">
        <v>0.87652556177276508</v>
      </c>
      <c r="R27" s="28">
        <v>0.93901148177509297</v>
      </c>
      <c r="S27" s="25">
        <v>0.23511541738694453</v>
      </c>
    </row>
    <row r="28" spans="2:19" s="36" customFormat="1">
      <c r="B28" s="30" t="s">
        <v>0</v>
      </c>
      <c r="C28" s="35">
        <v>51667131</v>
      </c>
      <c r="D28" s="84">
        <v>1</v>
      </c>
      <c r="E28" s="31">
        <v>41441332</v>
      </c>
      <c r="F28" s="33">
        <v>0.8020830883758574</v>
      </c>
      <c r="G28" s="84">
        <v>1</v>
      </c>
      <c r="H28" s="31">
        <v>10225799</v>
      </c>
      <c r="I28" s="38">
        <v>0.19791691162414263</v>
      </c>
      <c r="J28" s="38">
        <v>1</v>
      </c>
      <c r="K28" s="34">
        <v>1</v>
      </c>
      <c r="L28" s="31">
        <v>7482875</v>
      </c>
      <c r="M28" s="38">
        <v>1</v>
      </c>
      <c r="N28" s="34">
        <v>1</v>
      </c>
      <c r="O28" s="84">
        <v>0.73176433450334788</v>
      </c>
      <c r="P28" s="31">
        <v>2742924</v>
      </c>
      <c r="Q28" s="38">
        <v>1</v>
      </c>
      <c r="R28" s="34">
        <v>1</v>
      </c>
      <c r="S28" s="84">
        <v>0.26823566549665212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23340277</v>
      </c>
      <c r="D30" s="25">
        <v>0.45174323691400631</v>
      </c>
      <c r="E30" s="93">
        <v>19369812</v>
      </c>
      <c r="F30" s="26">
        <v>0.37489621786818395</v>
      </c>
      <c r="G30" s="25">
        <v>0.46740321956832853</v>
      </c>
      <c r="H30" s="93">
        <v>3970465</v>
      </c>
      <c r="I30" s="27">
        <v>7.6847019045822376E-2</v>
      </c>
      <c r="J30" s="26">
        <v>0.3882791946135456</v>
      </c>
      <c r="K30" s="28">
        <v>0.83071570403845718</v>
      </c>
      <c r="L30" s="96">
        <v>2874335</v>
      </c>
      <c r="M30" s="26">
        <v>0.38412174465028481</v>
      </c>
      <c r="N30" s="28">
        <v>0.82182092156969189</v>
      </c>
      <c r="O30" s="25">
        <v>0.2810865928422806</v>
      </c>
      <c r="P30" s="96">
        <v>1096130</v>
      </c>
      <c r="Q30" s="26">
        <v>0.39962098840507432</v>
      </c>
      <c r="R30" s="28">
        <v>0.85498124889714133</v>
      </c>
      <c r="S30" s="25">
        <v>0.10719260177126501</v>
      </c>
    </row>
    <row r="31" spans="2:19">
      <c r="B31" s="23" t="s">
        <v>32</v>
      </c>
      <c r="C31" s="92">
        <v>28326854</v>
      </c>
      <c r="D31" s="25">
        <v>0.54825676308599369</v>
      </c>
      <c r="E31" s="93">
        <v>22071520</v>
      </c>
      <c r="F31" s="26">
        <v>0.42718687050767346</v>
      </c>
      <c r="G31" s="25">
        <v>0.53259678043167147</v>
      </c>
      <c r="H31" s="93">
        <v>6255334</v>
      </c>
      <c r="I31" s="27">
        <v>0.12106989257832025</v>
      </c>
      <c r="J31" s="26">
        <v>0.61172080538645435</v>
      </c>
      <c r="K31" s="28">
        <v>1.1485627173537409</v>
      </c>
      <c r="L31" s="96">
        <v>4608540</v>
      </c>
      <c r="M31" s="26">
        <v>0.61587825534971519</v>
      </c>
      <c r="N31" s="28">
        <v>1.1563687164059531</v>
      </c>
      <c r="O31" s="25">
        <v>0.45067774166106728</v>
      </c>
      <c r="P31" s="96">
        <v>1646794</v>
      </c>
      <c r="Q31" s="26">
        <v>0.60037901159492568</v>
      </c>
      <c r="R31" s="28">
        <v>1.1272674444413961</v>
      </c>
      <c r="S31" s="25">
        <v>0.16104306372538713</v>
      </c>
    </row>
    <row r="32" spans="2:19" s="36" customFormat="1">
      <c r="B32" s="30" t="s">
        <v>0</v>
      </c>
      <c r="C32" s="35">
        <v>51667131</v>
      </c>
      <c r="D32" s="84">
        <v>1</v>
      </c>
      <c r="E32" s="31">
        <v>41441332</v>
      </c>
      <c r="F32" s="33">
        <v>0.8020830883758574</v>
      </c>
      <c r="G32" s="84">
        <v>1</v>
      </c>
      <c r="H32" s="31">
        <v>10225799</v>
      </c>
      <c r="I32" s="38">
        <v>0.19791691162414263</v>
      </c>
      <c r="J32" s="38">
        <v>1</v>
      </c>
      <c r="K32" s="34">
        <v>1</v>
      </c>
      <c r="L32" s="31">
        <v>7482875</v>
      </c>
      <c r="M32" s="38">
        <v>1</v>
      </c>
      <c r="N32" s="34">
        <v>1</v>
      </c>
      <c r="O32" s="84">
        <v>0.73176433450334788</v>
      </c>
      <c r="P32" s="31">
        <v>2742924</v>
      </c>
      <c r="Q32" s="38">
        <v>1</v>
      </c>
      <c r="R32" s="34">
        <v>1</v>
      </c>
      <c r="S32" s="84">
        <v>0.26823566549665212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1266236</v>
      </c>
      <c r="D34" s="25">
        <v>2.4507573296454182E-2</v>
      </c>
      <c r="E34" s="93">
        <v>0</v>
      </c>
      <c r="F34" s="26">
        <v>0</v>
      </c>
      <c r="G34" s="25">
        <v>0</v>
      </c>
      <c r="H34" s="93">
        <v>1266236</v>
      </c>
      <c r="I34" s="27">
        <v>2.4507573296454182E-2</v>
      </c>
      <c r="J34" s="40">
        <v>0.12382758550212067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1266236</v>
      </c>
      <c r="Q34" s="26">
        <v>0.461637289257741</v>
      </c>
      <c r="R34" s="28" t="s">
        <v>51</v>
      </c>
      <c r="S34" s="25">
        <v>0.12382758550212067</v>
      </c>
    </row>
    <row r="35" spans="2:19">
      <c r="B35" s="23" t="s">
        <v>37</v>
      </c>
      <c r="C35" s="92">
        <v>5269066</v>
      </c>
      <c r="D35" s="25">
        <v>0.1019810060674745</v>
      </c>
      <c r="E35" s="93">
        <v>0</v>
      </c>
      <c r="F35" s="26">
        <v>0</v>
      </c>
      <c r="G35" s="25">
        <v>0</v>
      </c>
      <c r="H35" s="93">
        <v>5269066</v>
      </c>
      <c r="I35" s="27">
        <v>0.1019810060674745</v>
      </c>
      <c r="J35" s="40">
        <v>0.51527181396778876</v>
      </c>
      <c r="K35" s="28" t="s">
        <v>51</v>
      </c>
      <c r="L35" s="97">
        <v>5269066</v>
      </c>
      <c r="M35" s="26">
        <v>0.70414994236840789</v>
      </c>
      <c r="N35" s="28" t="s">
        <v>51</v>
      </c>
      <c r="O35" s="25">
        <v>0.51527181396778876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945983</v>
      </c>
      <c r="D36" s="25">
        <v>1.830918384068974E-2</v>
      </c>
      <c r="E36" s="93">
        <v>0</v>
      </c>
      <c r="F36" s="26">
        <v>0</v>
      </c>
      <c r="G36" s="25">
        <v>0</v>
      </c>
      <c r="H36" s="93">
        <v>945983</v>
      </c>
      <c r="I36" s="27">
        <v>1.830918384068974E-2</v>
      </c>
      <c r="J36" s="40">
        <v>9.2509445961142009E-2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945983</v>
      </c>
      <c r="Q36" s="26">
        <v>0.34488122893671136</v>
      </c>
      <c r="R36" s="28" t="s">
        <v>51</v>
      </c>
      <c r="S36" s="25">
        <v>9.2509445961142009E-2</v>
      </c>
    </row>
    <row r="37" spans="2:19">
      <c r="B37" s="23" t="s">
        <v>39</v>
      </c>
      <c r="C37" s="92">
        <v>272950</v>
      </c>
      <c r="D37" s="25">
        <v>5.2828557482705978E-3</v>
      </c>
      <c r="E37" s="93">
        <v>0</v>
      </c>
      <c r="F37" s="26">
        <v>0</v>
      </c>
      <c r="G37" s="25">
        <v>0</v>
      </c>
      <c r="H37" s="93">
        <v>272950</v>
      </c>
      <c r="I37" s="27">
        <v>5.2828557482705978E-3</v>
      </c>
      <c r="J37" s="40">
        <v>2.6692290744224485E-2</v>
      </c>
      <c r="K37" s="28" t="s">
        <v>51</v>
      </c>
      <c r="L37" s="97">
        <v>272950</v>
      </c>
      <c r="M37" s="26">
        <v>3.6476621619364213E-2</v>
      </c>
      <c r="N37" s="28" t="s">
        <v>51</v>
      </c>
      <c r="O37" s="25">
        <v>2.6692290744224485E-2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79</v>
      </c>
      <c r="D38" s="25">
        <v>1.5290185166271376E-6</v>
      </c>
      <c r="E38" s="93">
        <v>0</v>
      </c>
      <c r="F38" s="26">
        <v>0</v>
      </c>
      <c r="G38" s="25">
        <v>0</v>
      </c>
      <c r="H38" s="93">
        <v>79</v>
      </c>
      <c r="I38" s="27">
        <v>1.5290185166271376E-6</v>
      </c>
      <c r="J38" s="40">
        <v>7.7255576801382459E-6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79</v>
      </c>
      <c r="Q38" s="26">
        <v>2.8801381299664153E-5</v>
      </c>
      <c r="R38" s="28" t="s">
        <v>51</v>
      </c>
      <c r="S38" s="25">
        <v>7.7255576801382459E-6</v>
      </c>
    </row>
    <row r="39" spans="2:19" ht="15" customHeight="1">
      <c r="B39" s="23" t="s">
        <v>41</v>
      </c>
      <c r="C39" s="92">
        <v>530626</v>
      </c>
      <c r="D39" s="25">
        <v>1.0270088346883437E-2</v>
      </c>
      <c r="E39" s="93">
        <v>0</v>
      </c>
      <c r="F39" s="26">
        <v>0</v>
      </c>
      <c r="G39" s="25">
        <v>0</v>
      </c>
      <c r="H39" s="93">
        <v>530626</v>
      </c>
      <c r="I39" s="27">
        <v>1.0270088346883437E-2</v>
      </c>
      <c r="J39" s="40">
        <v>5.1890908475709333E-2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530626</v>
      </c>
      <c r="Q39" s="26">
        <v>0.19345268042424799</v>
      </c>
      <c r="R39" s="28" t="s">
        <v>51</v>
      </c>
      <c r="S39" s="25">
        <v>5.1890908475709333E-2</v>
      </c>
    </row>
    <row r="40" spans="2:19" ht="45">
      <c r="B40" s="23" t="s">
        <v>42</v>
      </c>
      <c r="C40" s="92">
        <v>1940859</v>
      </c>
      <c r="D40" s="25">
        <v>3.7564675305853543E-2</v>
      </c>
      <c r="E40" s="93">
        <v>0</v>
      </c>
      <c r="F40" s="26">
        <v>0</v>
      </c>
      <c r="G40" s="25"/>
      <c r="H40" s="93">
        <v>1940859</v>
      </c>
      <c r="I40" s="27"/>
      <c r="J40" s="40"/>
      <c r="K40" s="28" t="s">
        <v>51</v>
      </c>
      <c r="L40" s="97">
        <v>1940859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226533</v>
      </c>
      <c r="D41" s="25">
        <v>4.3844702737607013E-3</v>
      </c>
      <c r="E41" s="93">
        <v>226533</v>
      </c>
      <c r="F41" s="26">
        <v>4.3844702737607013E-3</v>
      </c>
      <c r="G41" s="25">
        <v>5.4663542185371837E-3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41214799</v>
      </c>
      <c r="D42" s="25">
        <v>0.79769861810209663</v>
      </c>
      <c r="E42" s="93">
        <v>41214799</v>
      </c>
      <c r="F42" s="26">
        <v>0.79769861810209663</v>
      </c>
      <c r="G42" s="25">
        <v>0.99453364578146286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51667131</v>
      </c>
      <c r="D43" s="84">
        <v>1</v>
      </c>
      <c r="E43" s="31">
        <v>41441332</v>
      </c>
      <c r="F43" s="38">
        <v>0.80208308837585729</v>
      </c>
      <c r="G43" s="84">
        <v>1</v>
      </c>
      <c r="H43" s="31">
        <v>10225799</v>
      </c>
      <c r="I43" s="38">
        <v>0.1603522363182891</v>
      </c>
      <c r="J43" s="38">
        <v>0.8101997702086654</v>
      </c>
      <c r="K43" s="34">
        <v>0.8101997702086654</v>
      </c>
      <c r="L43" s="31">
        <v>7482875</v>
      </c>
      <c r="M43" s="38">
        <v>0.74062656398777205</v>
      </c>
      <c r="N43" s="34">
        <v>0.74062656398777205</v>
      </c>
      <c r="O43" s="84">
        <v>0.54196410471201328</v>
      </c>
      <c r="P43" s="31">
        <v>2742924</v>
      </c>
      <c r="Q43" s="38">
        <v>1</v>
      </c>
      <c r="R43" s="34">
        <v>1.234263494967978</v>
      </c>
      <c r="S43" s="84">
        <v>0.26823566549665212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39056677</v>
      </c>
      <c r="D45" s="42">
        <v>0.75592889026487653</v>
      </c>
      <c r="E45" s="93">
        <v>34206017</v>
      </c>
      <c r="F45" s="43">
        <v>0.66204599206408421</v>
      </c>
      <c r="G45" s="42">
        <v>0.82540824218680997</v>
      </c>
      <c r="H45" s="93">
        <v>4850660</v>
      </c>
      <c r="I45" s="27">
        <v>9.3882898200792292E-2</v>
      </c>
      <c r="J45" s="43">
        <v>0.47435510907265044</v>
      </c>
      <c r="K45" s="44">
        <v>0.57469151000468488</v>
      </c>
      <c r="L45" s="96">
        <v>3614073</v>
      </c>
      <c r="M45" s="43">
        <v>0.48297920251240334</v>
      </c>
      <c r="N45" s="28">
        <v>0.58513978638354014</v>
      </c>
      <c r="O45" s="25">
        <v>0.35342695470544649</v>
      </c>
      <c r="P45" s="96">
        <v>1236587</v>
      </c>
      <c r="Q45" s="43">
        <v>0.45082802148364298</v>
      </c>
      <c r="R45" s="44">
        <v>0.54618793276068311</v>
      </c>
      <c r="S45" s="25">
        <v>0.12092815436720397</v>
      </c>
    </row>
    <row r="46" spans="2:19">
      <c r="B46" s="41" t="s">
        <v>47</v>
      </c>
      <c r="C46" s="92">
        <v>12275207</v>
      </c>
      <c r="D46" s="42">
        <v>0.23758251643583617</v>
      </c>
      <c r="E46" s="93">
        <v>7052685</v>
      </c>
      <c r="F46" s="26">
        <v>0.13650235388529702</v>
      </c>
      <c r="G46" s="25">
        <v>0.17018480487065427</v>
      </c>
      <c r="H46" s="93">
        <v>5222522</v>
      </c>
      <c r="I46" s="27">
        <v>0.10108016255053914</v>
      </c>
      <c r="J46" s="26">
        <v>0.51072018919988549</v>
      </c>
      <c r="K46" s="28">
        <v>3.0009740857184557</v>
      </c>
      <c r="L46" s="96">
        <v>3752585</v>
      </c>
      <c r="M46" s="26">
        <v>0.50148973489467619</v>
      </c>
      <c r="N46" s="28">
        <v>2.9467362569521054</v>
      </c>
      <c r="O46" s="25">
        <v>0.36697230211546306</v>
      </c>
      <c r="P46" s="96">
        <v>1469937</v>
      </c>
      <c r="Q46" s="26">
        <v>0.53590146865170163</v>
      </c>
      <c r="R46" s="28">
        <v>3.1489384088021453</v>
      </c>
      <c r="S46" s="25">
        <v>0.14374788708442246</v>
      </c>
    </row>
    <row r="47" spans="2:19" s="45" customFormat="1">
      <c r="B47" s="41" t="s">
        <v>48</v>
      </c>
      <c r="C47" s="92">
        <v>125378</v>
      </c>
      <c r="D47" s="42">
        <v>2.4266491592111047E-3</v>
      </c>
      <c r="E47" s="93">
        <v>73709</v>
      </c>
      <c r="F47" s="26">
        <v>1.4266129853426543E-3</v>
      </c>
      <c r="G47" s="25">
        <v>1.7786349145341178E-3</v>
      </c>
      <c r="H47" s="93">
        <v>51669</v>
      </c>
      <c r="I47" s="27">
        <v>1.0000361738684504E-3</v>
      </c>
      <c r="J47" s="26">
        <v>5.0528080984185196E-3</v>
      </c>
      <c r="K47" s="28">
        <v>2.8408348768651122</v>
      </c>
      <c r="L47" s="96">
        <v>46550</v>
      </c>
      <c r="M47" s="26">
        <v>6.2208709887576633E-3</v>
      </c>
      <c r="N47" s="28">
        <v>3.4975536226820956</v>
      </c>
      <c r="O47" s="25">
        <v>4.5522115191194354E-3</v>
      </c>
      <c r="P47" s="96">
        <v>5119</v>
      </c>
      <c r="Q47" s="26">
        <v>1.866256593328871E-3</v>
      </c>
      <c r="R47" s="28">
        <v>1.0492634424741989</v>
      </c>
      <c r="S47" s="25">
        <v>5.0059657929908458E-4</v>
      </c>
    </row>
    <row r="48" spans="2:19" s="45" customFormat="1" ht="30">
      <c r="B48" s="46" t="s">
        <v>49</v>
      </c>
      <c r="C48" s="92">
        <v>209869</v>
      </c>
      <c r="D48" s="42">
        <v>4.0619441400762124E-3</v>
      </c>
      <c r="E48" s="93">
        <v>108921</v>
      </c>
      <c r="F48" s="26">
        <v>2.1081294411334742E-3</v>
      </c>
      <c r="G48" s="25">
        <v>2.6283180280016094E-3</v>
      </c>
      <c r="H48" s="93">
        <v>100948</v>
      </c>
      <c r="I48" s="27">
        <v>1.9538146989427378E-3</v>
      </c>
      <c r="J48" s="26">
        <v>9.871893629045515E-3</v>
      </c>
      <c r="K48" s="28">
        <v>3.7559737915549807</v>
      </c>
      <c r="L48" s="96">
        <v>69667</v>
      </c>
      <c r="M48" s="26">
        <v>9.3101916041628385E-3</v>
      </c>
      <c r="N48" s="28">
        <v>3.5422622015196774</v>
      </c>
      <c r="O48" s="25">
        <v>6.8128661633188765E-3</v>
      </c>
      <c r="P48" s="96">
        <v>31281</v>
      </c>
      <c r="Q48" s="26">
        <v>1.1404253271326511E-2</v>
      </c>
      <c r="R48" s="28">
        <v>4.3389929033806895</v>
      </c>
      <c r="S48" s="25">
        <v>3.0590274657266389E-3</v>
      </c>
    </row>
    <row r="49" spans="2:27" s="36" customFormat="1">
      <c r="B49" s="30" t="s">
        <v>0</v>
      </c>
      <c r="C49" s="35">
        <v>51667131</v>
      </c>
      <c r="D49" s="84">
        <v>1</v>
      </c>
      <c r="E49" s="31">
        <v>41441332</v>
      </c>
      <c r="F49" s="38">
        <v>0.80208308837585729</v>
      </c>
      <c r="G49" s="84">
        <v>0.99999999999999989</v>
      </c>
      <c r="H49" s="31">
        <v>10225799</v>
      </c>
      <c r="I49" s="38">
        <v>0.19791691162414263</v>
      </c>
      <c r="J49" s="38">
        <v>1</v>
      </c>
      <c r="K49" s="34">
        <v>1.0000000000000002</v>
      </c>
      <c r="L49" s="31">
        <v>7482875</v>
      </c>
      <c r="M49" s="38">
        <v>1</v>
      </c>
      <c r="N49" s="48">
        <v>1.0000000000000002</v>
      </c>
      <c r="O49" s="84">
        <v>0.73176433450334788</v>
      </c>
      <c r="P49" s="31">
        <v>2742924</v>
      </c>
      <c r="Q49" s="38">
        <v>1</v>
      </c>
      <c r="R49" s="48">
        <v>0.99999999999999978</v>
      </c>
      <c r="S49" s="84">
        <v>0.26823566549665212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42918662</v>
      </c>
      <c r="D51" s="25">
        <v>0.83067631527672792</v>
      </c>
      <c r="E51" s="93">
        <v>36895767</v>
      </c>
      <c r="F51" s="26">
        <v>0.71410520162228475</v>
      </c>
      <c r="G51" s="25">
        <v>0.89031325054899302</v>
      </c>
      <c r="H51" s="93">
        <v>6022895</v>
      </c>
      <c r="I51" s="27">
        <v>0.11657111365444309</v>
      </c>
      <c r="J51" s="26">
        <v>0.5889901610622309</v>
      </c>
      <c r="K51" s="28">
        <v>0.66155385275805167</v>
      </c>
      <c r="L51" s="96">
        <v>4426744</v>
      </c>
      <c r="M51" s="26">
        <v>0.59158331523645658</v>
      </c>
      <c r="N51" s="28">
        <v>0.66446648398377661</v>
      </c>
      <c r="O51" s="25">
        <v>0.43289957097728987</v>
      </c>
      <c r="P51" s="96">
        <v>1596151</v>
      </c>
      <c r="Q51" s="26">
        <v>0.58191586788405369</v>
      </c>
      <c r="R51" s="28">
        <v>0.65360800541295716</v>
      </c>
      <c r="S51" s="25">
        <v>0.15609059008494103</v>
      </c>
    </row>
    <row r="52" spans="2:27">
      <c r="B52" s="41" t="s">
        <v>47</v>
      </c>
      <c r="C52" s="92">
        <v>8498279</v>
      </c>
      <c r="D52" s="25">
        <v>0.16448134114510829</v>
      </c>
      <c r="E52" s="93">
        <v>4419981</v>
      </c>
      <c r="F52" s="26">
        <v>8.5547250533419397E-2</v>
      </c>
      <c r="G52" s="25">
        <v>0.10665634492636482</v>
      </c>
      <c r="H52" s="93">
        <v>4078298</v>
      </c>
      <c r="I52" s="27">
        <v>7.8934090611688892E-2</v>
      </c>
      <c r="J52" s="26">
        <v>0.39882438526319558</v>
      </c>
      <c r="K52" s="28">
        <v>3.7393404540399597</v>
      </c>
      <c r="L52" s="96">
        <v>2960271</v>
      </c>
      <c r="M52" s="26">
        <v>0.3956061005963617</v>
      </c>
      <c r="N52" s="28">
        <v>3.7091661154288271</v>
      </c>
      <c r="O52" s="25">
        <v>0.28949043492836107</v>
      </c>
      <c r="P52" s="96">
        <v>1118027</v>
      </c>
      <c r="Q52" s="26">
        <v>0.40760407506733692</v>
      </c>
      <c r="R52" s="28">
        <v>3.8216580115205092</v>
      </c>
      <c r="S52" s="25">
        <v>0.10933395033483446</v>
      </c>
    </row>
    <row r="53" spans="2:27" s="45" customFormat="1">
      <c r="B53" s="41" t="s">
        <v>48</v>
      </c>
      <c r="C53" s="92">
        <v>95271</v>
      </c>
      <c r="D53" s="25">
        <v>1.8439382670580257E-3</v>
      </c>
      <c r="E53" s="93">
        <v>52799</v>
      </c>
      <c r="F53" s="26">
        <v>1.0219069450556487E-3</v>
      </c>
      <c r="G53" s="25">
        <v>1.2740661907295837E-3</v>
      </c>
      <c r="H53" s="93">
        <v>42472</v>
      </c>
      <c r="I53" s="27">
        <v>8.220313220023771E-4</v>
      </c>
      <c r="J53" s="26">
        <v>4.1534162758333111E-3</v>
      </c>
      <c r="K53" s="28">
        <v>3.2599689922349251</v>
      </c>
      <c r="L53" s="96">
        <v>39472</v>
      </c>
      <c r="M53" s="26">
        <v>5.2749778661276584E-3</v>
      </c>
      <c r="N53" s="28">
        <v>4.140269873346992</v>
      </c>
      <c r="O53" s="25">
        <v>3.8600406677267956E-3</v>
      </c>
      <c r="P53" s="96">
        <v>3000</v>
      </c>
      <c r="Q53" s="26">
        <v>1.0937233404935754E-3</v>
      </c>
      <c r="R53" s="28">
        <v>0.85845095682765393</v>
      </c>
      <c r="S53" s="25">
        <v>2.9337560810651568E-4</v>
      </c>
    </row>
    <row r="54" spans="2:27" ht="30.75" customHeight="1">
      <c r="B54" s="46" t="s">
        <v>49</v>
      </c>
      <c r="C54" s="92">
        <v>154919</v>
      </c>
      <c r="D54" s="25">
        <v>2.9984053111058169E-3</v>
      </c>
      <c r="E54" s="93">
        <v>72785</v>
      </c>
      <c r="F54" s="26">
        <v>1.408729275097547E-3</v>
      </c>
      <c r="G54" s="25">
        <v>1.7563383339126261E-3</v>
      </c>
      <c r="H54" s="93">
        <v>82134</v>
      </c>
      <c r="I54" s="27">
        <v>1.5896760360082699E-3</v>
      </c>
      <c r="J54" s="26">
        <v>8.0320373987401873E-3</v>
      </c>
      <c r="K54" s="28">
        <v>4.5731720612435049</v>
      </c>
      <c r="L54" s="96">
        <v>56388</v>
      </c>
      <c r="M54" s="26">
        <v>7.5356063010540734E-3</v>
      </c>
      <c r="N54" s="28">
        <v>4.2905208840183251</v>
      </c>
      <c r="O54" s="25">
        <v>5.5142879299700685E-3</v>
      </c>
      <c r="P54" s="96">
        <v>25746</v>
      </c>
      <c r="Q54" s="26">
        <v>9.3863337081158647E-3</v>
      </c>
      <c r="R54" s="28">
        <v>5.3442628489499295</v>
      </c>
      <c r="S54" s="25">
        <v>2.5177494687701175E-3</v>
      </c>
    </row>
    <row r="55" spans="2:27" s="36" customFormat="1" ht="15.75" thickBot="1">
      <c r="B55" s="49" t="s">
        <v>0</v>
      </c>
      <c r="C55" s="52">
        <v>51667131</v>
      </c>
      <c r="D55" s="85">
        <v>1</v>
      </c>
      <c r="E55" s="50">
        <v>41441332</v>
      </c>
      <c r="F55" s="86">
        <v>0.80208308837585729</v>
      </c>
      <c r="G55" s="85">
        <v>1</v>
      </c>
      <c r="H55" s="50">
        <v>10225799</v>
      </c>
      <c r="I55" s="86">
        <v>0.19791691162414263</v>
      </c>
      <c r="J55" s="86">
        <v>0.99999999999999989</v>
      </c>
      <c r="K55" s="79">
        <v>0.99999999999999989</v>
      </c>
      <c r="L55" s="50">
        <v>7482875</v>
      </c>
      <c r="M55" s="86">
        <v>1</v>
      </c>
      <c r="N55" s="51">
        <v>1</v>
      </c>
      <c r="O55" s="85">
        <v>0.73176433450334788</v>
      </c>
      <c r="P55" s="50">
        <v>2742924</v>
      </c>
      <c r="Q55" s="86">
        <v>1</v>
      </c>
      <c r="R55" s="79">
        <v>1.0000000000000002</v>
      </c>
      <c r="S55" s="85">
        <v>0.26823566549665206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buO/6vtbmwn06TeB054Gj0AezarFXj4k+k2Ms5oZfMcF7w3dpt4gl7D5PKw/7z5agJ5WKk5GMxzHb51GPNAjgg==" saltValue="elEPegzbCA+VEBwr5b0Fg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2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53540256</v>
      </c>
      <c r="D2" s="11">
        <v>1</v>
      </c>
      <c r="E2" s="10">
        <v>42984784</v>
      </c>
      <c r="F2" s="12">
        <v>0.80284980333302847</v>
      </c>
      <c r="G2" s="11">
        <v>1</v>
      </c>
      <c r="H2" s="13">
        <v>10555472</v>
      </c>
      <c r="I2" s="12">
        <v>0.19715019666697148</v>
      </c>
      <c r="J2" s="12">
        <v>1</v>
      </c>
      <c r="K2" s="14">
        <v>1</v>
      </c>
      <c r="L2" s="10">
        <v>7617630</v>
      </c>
      <c r="M2" s="12">
        <v>1</v>
      </c>
      <c r="N2" s="14">
        <v>1</v>
      </c>
      <c r="O2" s="11">
        <v>0.72167592316099172</v>
      </c>
      <c r="P2" s="13">
        <v>2937842</v>
      </c>
      <c r="Q2" s="12">
        <v>1</v>
      </c>
      <c r="R2" s="14">
        <v>1</v>
      </c>
      <c r="S2" s="11">
        <v>0.27832407683900823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20129</v>
      </c>
      <c r="D4" s="25">
        <v>3.7596010000400448E-4</v>
      </c>
      <c r="E4" s="93">
        <v>5090</v>
      </c>
      <c r="F4" s="26">
        <v>9.506865264148158E-5</v>
      </c>
      <c r="G4" s="25">
        <v>1.1841399505462212E-4</v>
      </c>
      <c r="H4" s="93">
        <v>15039</v>
      </c>
      <c r="I4" s="27">
        <v>2.8089144736252286E-4</v>
      </c>
      <c r="J4" s="26">
        <v>1.4247586465105492E-3</v>
      </c>
      <c r="K4" s="28">
        <v>12.032012312846426</v>
      </c>
      <c r="L4" s="96">
        <v>14513</v>
      </c>
      <c r="M4" s="26">
        <v>1.9051857336205619E-3</v>
      </c>
      <c r="N4" s="28">
        <v>16.089193956691826</v>
      </c>
      <c r="O4" s="25">
        <v>1.3749266731037703E-3</v>
      </c>
      <c r="P4" s="96">
        <v>526</v>
      </c>
      <c r="Q4" s="26">
        <v>1.7904298461251489E-4</v>
      </c>
      <c r="R4" s="28">
        <v>1.512008648385909</v>
      </c>
      <c r="S4" s="25">
        <v>4.9831973406778966E-5</v>
      </c>
    </row>
    <row r="5" spans="2:19">
      <c r="B5" s="23" t="s">
        <v>3</v>
      </c>
      <c r="C5" s="92">
        <v>2025888</v>
      </c>
      <c r="D5" s="25">
        <v>3.7838593823682876E-2</v>
      </c>
      <c r="E5" s="93">
        <v>640877</v>
      </c>
      <c r="F5" s="26">
        <v>1.1970002534167936E-2</v>
      </c>
      <c r="G5" s="25">
        <v>1.4909392123501191E-2</v>
      </c>
      <c r="H5" s="93">
        <v>1385011</v>
      </c>
      <c r="I5" s="27">
        <v>2.586859128951494E-2</v>
      </c>
      <c r="J5" s="26">
        <v>0.13121260707242652</v>
      </c>
      <c r="K5" s="28">
        <v>8.8006677928606045</v>
      </c>
      <c r="L5" s="96">
        <v>1105959</v>
      </c>
      <c r="M5" s="26">
        <v>0.14518413207257375</v>
      </c>
      <c r="N5" s="28">
        <v>9.7377633420563612</v>
      </c>
      <c r="O5" s="25">
        <v>0.10477589254180202</v>
      </c>
      <c r="P5" s="96">
        <v>279052</v>
      </c>
      <c r="Q5" s="26">
        <v>9.4985366810059896E-2</v>
      </c>
      <c r="R5" s="28">
        <v>6.3708410123802128</v>
      </c>
      <c r="S5" s="25">
        <v>2.6436714530624496E-2</v>
      </c>
    </row>
    <row r="6" spans="2:19">
      <c r="B6" s="23" t="s">
        <v>4</v>
      </c>
      <c r="C6" s="92">
        <v>2644495</v>
      </c>
      <c r="D6" s="25">
        <v>4.9392647655625704E-2</v>
      </c>
      <c r="E6" s="93">
        <v>1246430</v>
      </c>
      <c r="F6" s="26">
        <v>2.3280239825524927E-2</v>
      </c>
      <c r="G6" s="25">
        <v>2.8997005079751011E-2</v>
      </c>
      <c r="H6" s="93">
        <v>1398065</v>
      </c>
      <c r="I6" s="27">
        <v>2.6112407830100774E-2</v>
      </c>
      <c r="J6" s="26">
        <v>0.13244931159876128</v>
      </c>
      <c r="K6" s="28">
        <v>4.567689360831694</v>
      </c>
      <c r="L6" s="96">
        <v>975571</v>
      </c>
      <c r="M6" s="26">
        <v>0.12806752231337043</v>
      </c>
      <c r="N6" s="28">
        <v>4.416577572792221</v>
      </c>
      <c r="O6" s="25">
        <v>9.2423247392442523E-2</v>
      </c>
      <c r="P6" s="96">
        <v>422494</v>
      </c>
      <c r="Q6" s="26">
        <v>0.14381100140851685</v>
      </c>
      <c r="R6" s="28">
        <v>4.9595122328320027</v>
      </c>
      <c r="S6" s="25">
        <v>4.0026064206318768E-2</v>
      </c>
    </row>
    <row r="7" spans="2:19">
      <c r="B7" s="23" t="s">
        <v>5</v>
      </c>
      <c r="C7" s="92">
        <v>4298681</v>
      </c>
      <c r="D7" s="25">
        <v>8.0288764401873616E-2</v>
      </c>
      <c r="E7" s="93">
        <v>2731775</v>
      </c>
      <c r="F7" s="26">
        <v>5.1022822901705962E-2</v>
      </c>
      <c r="G7" s="25">
        <v>6.3552139752522663E-2</v>
      </c>
      <c r="H7" s="93">
        <v>1566906</v>
      </c>
      <c r="I7" s="27">
        <v>2.9265941500167651E-2</v>
      </c>
      <c r="J7" s="26">
        <v>0.14844490137437719</v>
      </c>
      <c r="K7" s="28">
        <v>2.335797062890943</v>
      </c>
      <c r="L7" s="96">
        <v>1027675</v>
      </c>
      <c r="M7" s="26">
        <v>0.13490744496647908</v>
      </c>
      <c r="N7" s="28">
        <v>2.122783677966154</v>
      </c>
      <c r="O7" s="25">
        <v>9.7359454887474481E-2</v>
      </c>
      <c r="P7" s="96">
        <v>539231</v>
      </c>
      <c r="Q7" s="26">
        <v>0.18354663048591449</v>
      </c>
      <c r="R7" s="28">
        <v>2.8881266815037288</v>
      </c>
      <c r="S7" s="25">
        <v>5.1085446486902719E-2</v>
      </c>
    </row>
    <row r="8" spans="2:19">
      <c r="B8" s="23" t="s">
        <v>6</v>
      </c>
      <c r="C8" s="92">
        <v>24342517</v>
      </c>
      <c r="D8" s="25">
        <v>0.45465821082364644</v>
      </c>
      <c r="E8" s="93">
        <v>21508446</v>
      </c>
      <c r="F8" s="26">
        <v>0.40172475081180037</v>
      </c>
      <c r="G8" s="25">
        <v>0.50037348099736878</v>
      </c>
      <c r="H8" s="93">
        <v>2834071</v>
      </c>
      <c r="I8" s="27">
        <v>5.293346001184604E-2</v>
      </c>
      <c r="J8" s="26">
        <v>0.26849306217666058</v>
      </c>
      <c r="K8" s="28">
        <v>0.53658531551569666</v>
      </c>
      <c r="L8" s="96">
        <v>1919106</v>
      </c>
      <c r="M8" s="26">
        <v>0.251929537139504</v>
      </c>
      <c r="N8" s="28">
        <v>0.50348299161927168</v>
      </c>
      <c r="O8" s="25">
        <v>0.18181148128667293</v>
      </c>
      <c r="P8" s="96">
        <v>914965</v>
      </c>
      <c r="Q8" s="26">
        <v>0.31144118710264201</v>
      </c>
      <c r="R8" s="28">
        <v>0.62241745202376086</v>
      </c>
      <c r="S8" s="25">
        <v>8.6681580889987675E-2</v>
      </c>
    </row>
    <row r="9" spans="2:19">
      <c r="B9" s="23" t="s">
        <v>7</v>
      </c>
      <c r="C9" s="92">
        <v>13602616</v>
      </c>
      <c r="D9" s="25">
        <v>0.25406333507258538</v>
      </c>
      <c r="E9" s="93">
        <v>11556938</v>
      </c>
      <c r="F9" s="26">
        <v>0.21585511283322964</v>
      </c>
      <c r="G9" s="25">
        <v>0.26886113932781425</v>
      </c>
      <c r="H9" s="93">
        <v>2045678</v>
      </c>
      <c r="I9" s="27">
        <v>3.8208222239355751E-2</v>
      </c>
      <c r="J9" s="26">
        <v>0.1938026077848532</v>
      </c>
      <c r="K9" s="28">
        <v>0.72082789007509018</v>
      </c>
      <c r="L9" s="96">
        <v>1484010</v>
      </c>
      <c r="M9" s="26">
        <v>0.19481255981191001</v>
      </c>
      <c r="N9" s="28">
        <v>0.72458429767487131</v>
      </c>
      <c r="O9" s="25">
        <v>0.14059153394561608</v>
      </c>
      <c r="P9" s="96">
        <v>561668</v>
      </c>
      <c r="Q9" s="26">
        <v>0.19118386897593539</v>
      </c>
      <c r="R9" s="28">
        <v>0.71108777361398701</v>
      </c>
      <c r="S9" s="25">
        <v>5.3211073839237129E-2</v>
      </c>
    </row>
    <row r="10" spans="2:19">
      <c r="B10" s="23" t="s">
        <v>8</v>
      </c>
      <c r="C10" s="92">
        <v>6605930</v>
      </c>
      <c r="D10" s="25">
        <v>0.12338248812258201</v>
      </c>
      <c r="E10" s="93">
        <v>5295228</v>
      </c>
      <c r="F10" s="26">
        <v>9.8901805773958198E-2</v>
      </c>
      <c r="G10" s="25">
        <v>0.12318842872398754</v>
      </c>
      <c r="H10" s="93">
        <v>1310702</v>
      </c>
      <c r="I10" s="27">
        <v>2.4480682348623811E-2</v>
      </c>
      <c r="J10" s="26">
        <v>0.12417275134641066</v>
      </c>
      <c r="K10" s="28">
        <v>1.0079903821537375</v>
      </c>
      <c r="L10" s="96">
        <v>1090796</v>
      </c>
      <c r="M10" s="26">
        <v>0.14319361796254215</v>
      </c>
      <c r="N10" s="28">
        <v>1.1623950353598362</v>
      </c>
      <c r="O10" s="25">
        <v>0.10333938643387998</v>
      </c>
      <c r="P10" s="96">
        <v>219906</v>
      </c>
      <c r="Q10" s="26">
        <v>7.485290223231883E-2</v>
      </c>
      <c r="R10" s="28">
        <v>0.60762932856325402</v>
      </c>
      <c r="S10" s="25">
        <v>2.0833364912530676E-2</v>
      </c>
    </row>
    <row r="11" spans="2:19" s="36" customFormat="1">
      <c r="B11" s="30" t="s">
        <v>0</v>
      </c>
      <c r="C11" s="35">
        <v>53540256</v>
      </c>
      <c r="D11" s="84">
        <v>1</v>
      </c>
      <c r="E11" s="31">
        <v>42984784</v>
      </c>
      <c r="F11" s="38">
        <v>0.80284980333302858</v>
      </c>
      <c r="G11" s="84">
        <v>1</v>
      </c>
      <c r="H11" s="31">
        <v>10555472</v>
      </c>
      <c r="I11" s="38">
        <v>0.19715019666697148</v>
      </c>
      <c r="J11" s="38">
        <v>0.99999999999999989</v>
      </c>
      <c r="K11" s="34">
        <v>0.99999999999999989</v>
      </c>
      <c r="L11" s="31">
        <v>7617630</v>
      </c>
      <c r="M11" s="38">
        <v>1</v>
      </c>
      <c r="N11" s="34">
        <v>1</v>
      </c>
      <c r="O11" s="84">
        <v>0.72167592316099172</v>
      </c>
      <c r="P11" s="31">
        <v>2937842</v>
      </c>
      <c r="Q11" s="38">
        <v>1</v>
      </c>
      <c r="R11" s="34">
        <v>1.0000000000000002</v>
      </c>
      <c r="S11" s="84">
        <v>0.27832407683900823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8989193</v>
      </c>
      <c r="D13" s="25">
        <v>0.1678959659811862</v>
      </c>
      <c r="E13" s="93">
        <v>4624172</v>
      </c>
      <c r="F13" s="26">
        <v>8.6368133914040301E-2</v>
      </c>
      <c r="G13" s="25">
        <v>0.10757695095082949</v>
      </c>
      <c r="H13" s="93">
        <v>4365021</v>
      </c>
      <c r="I13" s="27">
        <v>8.1527832067145881E-2</v>
      </c>
      <c r="J13" s="26">
        <v>0.41353157869207552</v>
      </c>
      <c r="K13" s="28">
        <v>3.8440537218896416</v>
      </c>
      <c r="L13" s="96">
        <v>3123718</v>
      </c>
      <c r="M13" s="26">
        <v>0.41006428508604381</v>
      </c>
      <c r="N13" s="28">
        <v>3.8118228994375674</v>
      </c>
      <c r="O13" s="25">
        <v>0.29593352149482277</v>
      </c>
      <c r="P13" s="96">
        <v>1241303</v>
      </c>
      <c r="Q13" s="26">
        <v>0.42252204168910379</v>
      </c>
      <c r="R13" s="28">
        <v>3.9276261127927596</v>
      </c>
      <c r="S13" s="25">
        <v>0.11759805719725276</v>
      </c>
    </row>
    <row r="14" spans="2:19">
      <c r="B14" s="23" t="s">
        <v>11</v>
      </c>
      <c r="C14" s="92">
        <v>44551063</v>
      </c>
      <c r="D14" s="25">
        <v>0.83210403401881383</v>
      </c>
      <c r="E14" s="93">
        <v>38360612</v>
      </c>
      <c r="F14" s="26">
        <v>0.71648166941898817</v>
      </c>
      <c r="G14" s="25">
        <v>0.89242304904917047</v>
      </c>
      <c r="H14" s="93">
        <v>6190451</v>
      </c>
      <c r="I14" s="27">
        <v>0.1156223645998256</v>
      </c>
      <c r="J14" s="26">
        <v>0.58646842130792443</v>
      </c>
      <c r="K14" s="28">
        <v>0.65716413525264217</v>
      </c>
      <c r="L14" s="96">
        <v>4493912</v>
      </c>
      <c r="M14" s="26">
        <v>0.58993571491395613</v>
      </c>
      <c r="N14" s="28">
        <v>0.66104939304571009</v>
      </c>
      <c r="O14" s="25">
        <v>0.425742401666169</v>
      </c>
      <c r="P14" s="96">
        <v>1696539</v>
      </c>
      <c r="Q14" s="26">
        <v>0.57747795831089621</v>
      </c>
      <c r="R14" s="28">
        <v>0.64708991876237221</v>
      </c>
      <c r="S14" s="25">
        <v>0.16072601964175548</v>
      </c>
    </row>
    <row r="15" spans="2:19" s="36" customFormat="1">
      <c r="B15" s="30" t="s">
        <v>0</v>
      </c>
      <c r="C15" s="35">
        <v>53540256</v>
      </c>
      <c r="D15" s="84">
        <v>1</v>
      </c>
      <c r="E15" s="31">
        <v>42984784</v>
      </c>
      <c r="F15" s="38">
        <v>0.80284980333302847</v>
      </c>
      <c r="G15" s="84">
        <v>1</v>
      </c>
      <c r="H15" s="31">
        <v>10555472</v>
      </c>
      <c r="I15" s="38">
        <v>0.19715019666697148</v>
      </c>
      <c r="J15" s="38">
        <v>1</v>
      </c>
      <c r="K15" s="34">
        <v>1</v>
      </c>
      <c r="L15" s="31">
        <v>7617630</v>
      </c>
      <c r="M15" s="38">
        <v>1</v>
      </c>
      <c r="N15" s="34">
        <v>1</v>
      </c>
      <c r="O15" s="84">
        <v>0.72167592316099172</v>
      </c>
      <c r="P15" s="31">
        <v>2937842</v>
      </c>
      <c r="Q15" s="38">
        <v>1</v>
      </c>
      <c r="R15" s="34">
        <v>1</v>
      </c>
      <c r="S15" s="84">
        <v>0.27832407683900823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303556</v>
      </c>
      <c r="D17" s="25">
        <v>5.6696777841331201E-3</v>
      </c>
      <c r="E17" s="93">
        <v>256422</v>
      </c>
      <c r="F17" s="26">
        <v>4.7893308541520612E-3</v>
      </c>
      <c r="G17" s="25">
        <v>5.96541324948847E-3</v>
      </c>
      <c r="H17" s="93">
        <v>47134</v>
      </c>
      <c r="I17" s="27">
        <v>8.8034692998105945E-4</v>
      </c>
      <c r="J17" s="26">
        <v>4.4653616626523195E-3</v>
      </c>
      <c r="K17" s="28">
        <v>0.74854188233065344</v>
      </c>
      <c r="L17" s="96">
        <v>40064</v>
      </c>
      <c r="M17" s="26">
        <v>5.2593785731257624E-3</v>
      </c>
      <c r="N17" s="28">
        <v>0.88164530321126544</v>
      </c>
      <c r="O17" s="25">
        <v>3.7955668870136741E-3</v>
      </c>
      <c r="P17" s="96">
        <v>7070</v>
      </c>
      <c r="Q17" s="26">
        <v>2.406528329297491E-3</v>
      </c>
      <c r="R17" s="28">
        <v>0.40341351531745923</v>
      </c>
      <c r="S17" s="25">
        <v>6.6979477563864503E-4</v>
      </c>
    </row>
    <row r="18" spans="2:19">
      <c r="B18" s="95" t="s">
        <v>99</v>
      </c>
      <c r="C18" s="92">
        <v>41029115</v>
      </c>
      <c r="D18" s="25">
        <v>0.7663227273324954</v>
      </c>
      <c r="E18" s="93">
        <v>35098048</v>
      </c>
      <c r="F18" s="26">
        <v>0.65554501644519592</v>
      </c>
      <c r="G18" s="25">
        <v>0.81652260948897637</v>
      </c>
      <c r="H18" s="93">
        <v>5931067</v>
      </c>
      <c r="I18" s="27">
        <v>0.11077771088729946</v>
      </c>
      <c r="J18" s="26">
        <v>0.56189500573730855</v>
      </c>
      <c r="K18" s="28">
        <v>0.68815608925878069</v>
      </c>
      <c r="L18" s="96">
        <v>4114328</v>
      </c>
      <c r="M18" s="26">
        <v>0.54010604348071511</v>
      </c>
      <c r="N18" s="28">
        <v>0.66147102015796289</v>
      </c>
      <c r="O18" s="25">
        <v>0.38978152753377587</v>
      </c>
      <c r="P18" s="96">
        <v>1816739</v>
      </c>
      <c r="Q18" s="26">
        <v>0.61839234376797658</v>
      </c>
      <c r="R18" s="28">
        <v>0.75734870851279879</v>
      </c>
      <c r="S18" s="25">
        <v>0.17211347820353273</v>
      </c>
    </row>
    <row r="19" spans="2:19">
      <c r="B19" s="95" t="s">
        <v>100</v>
      </c>
      <c r="C19" s="92">
        <v>5443106</v>
      </c>
      <c r="D19" s="25">
        <v>0.10166380227991439</v>
      </c>
      <c r="E19" s="93">
        <v>3309046</v>
      </c>
      <c r="F19" s="26">
        <v>6.1804822151018478E-2</v>
      </c>
      <c r="G19" s="25">
        <v>7.6981798954718489E-2</v>
      </c>
      <c r="H19" s="93">
        <v>2134060</v>
      </c>
      <c r="I19" s="27">
        <v>3.985898012889591E-2</v>
      </c>
      <c r="J19" s="26">
        <v>0.20217570564348047</v>
      </c>
      <c r="K19" s="28">
        <v>2.6262793074295701</v>
      </c>
      <c r="L19" s="96">
        <v>1481815</v>
      </c>
      <c r="M19" s="26">
        <v>0.1945244124484912</v>
      </c>
      <c r="N19" s="28">
        <v>2.5268883695860698</v>
      </c>
      <c r="O19" s="25">
        <v>0.14038358493111441</v>
      </c>
      <c r="P19" s="96">
        <v>652245</v>
      </c>
      <c r="Q19" s="26">
        <v>0.22201500284903</v>
      </c>
      <c r="R19" s="28">
        <v>2.8839934356382289</v>
      </c>
      <c r="S19" s="25">
        <v>6.1792120712366061E-2</v>
      </c>
    </row>
    <row r="20" spans="2:19">
      <c r="B20" s="95" t="s">
        <v>101</v>
      </c>
      <c r="C20" s="92">
        <v>444170</v>
      </c>
      <c r="D20" s="25">
        <v>8.2960006765750247E-3</v>
      </c>
      <c r="E20" s="93">
        <v>358877</v>
      </c>
      <c r="F20" s="26">
        <v>6.7029376923412546E-3</v>
      </c>
      <c r="G20" s="25">
        <v>8.3489311008286098E-3</v>
      </c>
      <c r="H20" s="93">
        <v>85293</v>
      </c>
      <c r="I20" s="27">
        <v>1.5930629842337699E-3</v>
      </c>
      <c r="J20" s="26">
        <v>8.0804534368524687E-3</v>
      </c>
      <c r="K20" s="28">
        <v>0.96784286985557999</v>
      </c>
      <c r="L20" s="96">
        <v>69189</v>
      </c>
      <c r="M20" s="26">
        <v>9.0827462084664135E-3</v>
      </c>
      <c r="N20" s="28">
        <v>1.0878933002052171</v>
      </c>
      <c r="O20" s="25">
        <v>6.5547992548319958E-3</v>
      </c>
      <c r="P20" s="96">
        <v>16104</v>
      </c>
      <c r="Q20" s="26">
        <v>5.4815745707223196E-3</v>
      </c>
      <c r="R20" s="28">
        <v>0.65656004397716106</v>
      </c>
      <c r="S20" s="25">
        <v>1.5256541820204725E-3</v>
      </c>
    </row>
    <row r="21" spans="2:19">
      <c r="B21" s="95" t="s">
        <v>102</v>
      </c>
      <c r="C21" s="92">
        <v>1512399</v>
      </c>
      <c r="D21" s="25">
        <v>2.8247885105368194E-2</v>
      </c>
      <c r="E21" s="93">
        <v>904878</v>
      </c>
      <c r="F21" s="26">
        <v>1.6900890425327813E-2</v>
      </c>
      <c r="G21" s="25">
        <v>2.1051123578985531E-2</v>
      </c>
      <c r="H21" s="93">
        <v>607521</v>
      </c>
      <c r="I21" s="27">
        <v>1.1346994680040379E-2</v>
      </c>
      <c r="J21" s="26">
        <v>5.7555076646501453E-2</v>
      </c>
      <c r="K21" s="28">
        <v>2.7340619815636025</v>
      </c>
      <c r="L21" s="96">
        <v>556446</v>
      </c>
      <c r="M21" s="26">
        <v>7.3047128831408195E-2</v>
      </c>
      <c r="N21" s="28">
        <v>3.4699871746669206</v>
      </c>
      <c r="O21" s="25">
        <v>5.2716354133666404E-2</v>
      </c>
      <c r="P21" s="96">
        <v>51075</v>
      </c>
      <c r="Q21" s="26">
        <v>1.7385209960236118E-2</v>
      </c>
      <c r="R21" s="28">
        <v>0.82585662922006964</v>
      </c>
      <c r="S21" s="25">
        <v>4.8387225128350489E-3</v>
      </c>
    </row>
    <row r="22" spans="2:19">
      <c r="B22" s="95" t="s">
        <v>103</v>
      </c>
      <c r="C22" s="92">
        <v>4565532</v>
      </c>
      <c r="D22" s="25">
        <v>8.5272883267498753E-2</v>
      </c>
      <c r="E22" s="93">
        <v>2908311</v>
      </c>
      <c r="F22" s="26">
        <v>5.4320080202829066E-2</v>
      </c>
      <c r="G22" s="25">
        <v>6.7659081408900409E-2</v>
      </c>
      <c r="H22" s="93">
        <v>1657221</v>
      </c>
      <c r="I22" s="27">
        <v>3.0952803064669694E-2</v>
      </c>
      <c r="J22" s="26">
        <v>0.15700112699839477</v>
      </c>
      <c r="K22" s="28">
        <v>2.3204738185780571</v>
      </c>
      <c r="L22" s="96">
        <v>1281806</v>
      </c>
      <c r="M22" s="26">
        <v>0.16826834592911444</v>
      </c>
      <c r="N22" s="28">
        <v>2.4870031106715422</v>
      </c>
      <c r="O22" s="25">
        <v>0.12143521388716677</v>
      </c>
      <c r="P22" s="96">
        <v>375415</v>
      </c>
      <c r="Q22" s="26">
        <v>0.12778597351389218</v>
      </c>
      <c r="R22" s="28">
        <v>1.8886743782643522</v>
      </c>
      <c r="S22" s="25">
        <v>3.5565913111227997E-2</v>
      </c>
    </row>
    <row r="23" spans="2:19">
      <c r="B23" s="95" t="s">
        <v>104</v>
      </c>
      <c r="C23" s="92">
        <v>242378</v>
      </c>
      <c r="D23" s="25">
        <v>4.5270235540151322E-3</v>
      </c>
      <c r="E23" s="93">
        <v>149202</v>
      </c>
      <c r="F23" s="26">
        <v>2.7867255621639164E-3</v>
      </c>
      <c r="G23" s="25">
        <v>3.4710422181021081E-3</v>
      </c>
      <c r="H23" s="93">
        <v>93176</v>
      </c>
      <c r="I23" s="27">
        <v>1.7402979918512156E-3</v>
      </c>
      <c r="J23" s="26">
        <v>8.8272698748099558E-3</v>
      </c>
      <c r="K23" s="28">
        <v>2.5431179801772963</v>
      </c>
      <c r="L23" s="96">
        <v>73982</v>
      </c>
      <c r="M23" s="26">
        <v>9.7119445286788682E-3</v>
      </c>
      <c r="N23" s="28">
        <v>2.7979908968059606</v>
      </c>
      <c r="O23" s="25">
        <v>7.0088765334226644E-3</v>
      </c>
      <c r="P23" s="96">
        <v>19194</v>
      </c>
      <c r="Q23" s="26">
        <v>6.5333670088452683E-3</v>
      </c>
      <c r="R23" s="28">
        <v>1.8822493644049003</v>
      </c>
      <c r="S23" s="25">
        <v>1.8183933413872919E-3</v>
      </c>
    </row>
    <row r="24" spans="2:19" s="36" customFormat="1">
      <c r="B24" s="30" t="s">
        <v>0</v>
      </c>
      <c r="C24" s="35">
        <v>53540256</v>
      </c>
      <c r="D24" s="84">
        <v>0.99999999999999989</v>
      </c>
      <c r="E24" s="31">
        <v>42984784</v>
      </c>
      <c r="F24" s="38">
        <v>0.80284980333302847</v>
      </c>
      <c r="G24" s="84">
        <v>1</v>
      </c>
      <c r="H24" s="31">
        <v>10555472</v>
      </c>
      <c r="I24" s="38">
        <v>0.19715019666697148</v>
      </c>
      <c r="J24" s="38">
        <v>1</v>
      </c>
      <c r="K24" s="34">
        <v>1</v>
      </c>
      <c r="L24" s="31">
        <v>7617630</v>
      </c>
      <c r="M24" s="38">
        <v>0.99999999999999989</v>
      </c>
      <c r="N24" s="34">
        <v>0.99999999999999989</v>
      </c>
      <c r="O24" s="84">
        <v>0.72167592316099172</v>
      </c>
      <c r="P24" s="31">
        <v>2937842</v>
      </c>
      <c r="Q24" s="38">
        <v>0.99999999999999978</v>
      </c>
      <c r="R24" s="34">
        <v>0.99999999999999978</v>
      </c>
      <c r="S24" s="84">
        <v>0.27832407683900823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4565532</v>
      </c>
      <c r="D26" s="25">
        <v>8.5272883267498753E-2</v>
      </c>
      <c r="E26" s="24">
        <v>2908311</v>
      </c>
      <c r="F26" s="26">
        <v>5.4320080202829066E-2</v>
      </c>
      <c r="G26" s="25">
        <v>6.7659081408900409E-2</v>
      </c>
      <c r="H26" s="24">
        <v>1657221</v>
      </c>
      <c r="I26" s="27">
        <v>3.0952803064669694E-2</v>
      </c>
      <c r="J26" s="26">
        <v>0.15700112699839477</v>
      </c>
      <c r="K26" s="28">
        <v>2.3204738185780571</v>
      </c>
      <c r="L26" s="24">
        <v>1281806</v>
      </c>
      <c r="M26" s="26">
        <v>0.16826834592911444</v>
      </c>
      <c r="N26" s="28">
        <v>2.4870031106715422</v>
      </c>
      <c r="O26" s="25">
        <v>0.12143521388716677</v>
      </c>
      <c r="P26" s="24">
        <v>375415</v>
      </c>
      <c r="Q26" s="26">
        <v>0.12778597351389218</v>
      </c>
      <c r="R26" s="28">
        <v>1.8886743782643522</v>
      </c>
      <c r="S26" s="25">
        <v>3.5565913111227997E-2</v>
      </c>
    </row>
    <row r="27" spans="2:19" ht="15" customHeight="1">
      <c r="B27" s="23" t="s">
        <v>30</v>
      </c>
      <c r="C27" s="29">
        <v>48974724</v>
      </c>
      <c r="D27" s="25">
        <v>0.91472711673250129</v>
      </c>
      <c r="E27" s="24">
        <v>40076473</v>
      </c>
      <c r="F27" s="26">
        <v>0.7485297231301995</v>
      </c>
      <c r="G27" s="25">
        <v>0.93234091859109958</v>
      </c>
      <c r="H27" s="24">
        <v>8898251</v>
      </c>
      <c r="I27" s="27">
        <v>0.16619739360230179</v>
      </c>
      <c r="J27" s="26">
        <v>0.84299887300160525</v>
      </c>
      <c r="K27" s="28">
        <v>0.90417448831431435</v>
      </c>
      <c r="L27" s="24">
        <v>6335824</v>
      </c>
      <c r="M27" s="26">
        <v>0.83173165407088556</v>
      </c>
      <c r="N27" s="28">
        <v>0.89208961817073418</v>
      </c>
      <c r="O27" s="25">
        <v>0.600240709273825</v>
      </c>
      <c r="P27" s="24">
        <v>2562427</v>
      </c>
      <c r="Q27" s="26">
        <v>0.8722140264861078</v>
      </c>
      <c r="R27" s="28">
        <v>0.93550975731511166</v>
      </c>
      <c r="S27" s="25">
        <v>0.24275816372778025</v>
      </c>
    </row>
    <row r="28" spans="2:19" s="36" customFormat="1">
      <c r="B28" s="30" t="s">
        <v>0</v>
      </c>
      <c r="C28" s="35">
        <v>53540256</v>
      </c>
      <c r="D28" s="84">
        <v>1</v>
      </c>
      <c r="E28" s="31">
        <v>42984784</v>
      </c>
      <c r="F28" s="33">
        <v>0.80284980333302847</v>
      </c>
      <c r="G28" s="84">
        <v>1</v>
      </c>
      <c r="H28" s="31">
        <v>10555472</v>
      </c>
      <c r="I28" s="38">
        <v>0.19715019666697148</v>
      </c>
      <c r="J28" s="38">
        <v>1</v>
      </c>
      <c r="K28" s="34">
        <v>1</v>
      </c>
      <c r="L28" s="31">
        <v>7617630</v>
      </c>
      <c r="M28" s="38">
        <v>1</v>
      </c>
      <c r="N28" s="34">
        <v>1</v>
      </c>
      <c r="O28" s="84">
        <v>0.72167592316099172</v>
      </c>
      <c r="P28" s="31">
        <v>2937842</v>
      </c>
      <c r="Q28" s="38">
        <v>1</v>
      </c>
      <c r="R28" s="34">
        <v>1</v>
      </c>
      <c r="S28" s="84">
        <v>0.27832407683900823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24279188</v>
      </c>
      <c r="D30" s="25">
        <v>0.45347538121595832</v>
      </c>
      <c r="E30" s="93">
        <v>20154362</v>
      </c>
      <c r="F30" s="26">
        <v>0.37643379964414064</v>
      </c>
      <c r="G30" s="25">
        <v>0.46887200829018938</v>
      </c>
      <c r="H30" s="93">
        <v>4124826</v>
      </c>
      <c r="I30" s="27">
        <v>7.7041581571817661E-2</v>
      </c>
      <c r="J30" s="26">
        <v>0.39077608277488679</v>
      </c>
      <c r="K30" s="28">
        <v>0.833438712197619</v>
      </c>
      <c r="L30" s="96">
        <v>2941184</v>
      </c>
      <c r="M30" s="26">
        <v>0.38610223914787145</v>
      </c>
      <c r="N30" s="28">
        <v>0.82347044037849471</v>
      </c>
      <c r="O30" s="25">
        <v>0.27864068987156615</v>
      </c>
      <c r="P30" s="96">
        <v>1183642</v>
      </c>
      <c r="Q30" s="26">
        <v>0.40289505017628585</v>
      </c>
      <c r="R30" s="28">
        <v>0.8592857817328482</v>
      </c>
      <c r="S30" s="25">
        <v>0.11213539290332067</v>
      </c>
    </row>
    <row r="31" spans="2:19">
      <c r="B31" s="23" t="s">
        <v>32</v>
      </c>
      <c r="C31" s="92">
        <v>29261068</v>
      </c>
      <c r="D31" s="25">
        <v>0.54652461878404168</v>
      </c>
      <c r="E31" s="93">
        <v>22830422</v>
      </c>
      <c r="F31" s="26">
        <v>0.42641600368888788</v>
      </c>
      <c r="G31" s="25">
        <v>0.53112799170981062</v>
      </c>
      <c r="H31" s="93">
        <v>6430646</v>
      </c>
      <c r="I31" s="27">
        <v>0.12010861509515382</v>
      </c>
      <c r="J31" s="26">
        <v>0.60922391722511315</v>
      </c>
      <c r="K31" s="28">
        <v>1.1470378641952115</v>
      </c>
      <c r="L31" s="96">
        <v>4676446</v>
      </c>
      <c r="M31" s="26">
        <v>0.61389776085212855</v>
      </c>
      <c r="N31" s="28">
        <v>1.155837708488805</v>
      </c>
      <c r="O31" s="25">
        <v>0.44303523328942562</v>
      </c>
      <c r="P31" s="96">
        <v>1754200</v>
      </c>
      <c r="Q31" s="26">
        <v>0.59710494982371409</v>
      </c>
      <c r="R31" s="28">
        <v>1.1242204499550288</v>
      </c>
      <c r="S31" s="25">
        <v>0.16618868393568759</v>
      </c>
    </row>
    <row r="32" spans="2:19" s="36" customFormat="1">
      <c r="B32" s="30" t="s">
        <v>0</v>
      </c>
      <c r="C32" s="35">
        <v>53540256</v>
      </c>
      <c r="D32" s="84">
        <v>1</v>
      </c>
      <c r="E32" s="31">
        <v>42984784</v>
      </c>
      <c r="F32" s="33">
        <v>0.80284980333302847</v>
      </c>
      <c r="G32" s="84">
        <v>1</v>
      </c>
      <c r="H32" s="31">
        <v>10555472</v>
      </c>
      <c r="I32" s="38">
        <v>0.19715019666697148</v>
      </c>
      <c r="J32" s="38">
        <v>1</v>
      </c>
      <c r="K32" s="34">
        <v>1</v>
      </c>
      <c r="L32" s="31">
        <v>7617630</v>
      </c>
      <c r="M32" s="38">
        <v>1</v>
      </c>
      <c r="N32" s="34">
        <v>1</v>
      </c>
      <c r="O32" s="84">
        <v>0.72167592316099172</v>
      </c>
      <c r="P32" s="31">
        <v>2937842</v>
      </c>
      <c r="Q32" s="38">
        <v>1</v>
      </c>
      <c r="R32" s="34">
        <v>1</v>
      </c>
      <c r="S32" s="84">
        <v>0.27832407683900828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1330405</v>
      </c>
      <c r="D34" s="25">
        <v>2.4848685818760374E-2</v>
      </c>
      <c r="E34" s="93">
        <v>0</v>
      </c>
      <c r="F34" s="26">
        <v>0</v>
      </c>
      <c r="G34" s="25">
        <v>0</v>
      </c>
      <c r="H34" s="93">
        <v>1330405</v>
      </c>
      <c r="I34" s="27">
        <v>2.4848685818760374E-2</v>
      </c>
      <c r="J34" s="40">
        <v>0.12603936612214026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1330405</v>
      </c>
      <c r="Q34" s="26">
        <v>0.45285110635629827</v>
      </c>
      <c r="R34" s="28" t="s">
        <v>51</v>
      </c>
      <c r="S34" s="25">
        <v>0.12603936612214026</v>
      </c>
    </row>
    <row r="35" spans="2:19">
      <c r="B35" s="23" t="s">
        <v>37</v>
      </c>
      <c r="C35" s="92">
        <v>5384314</v>
      </c>
      <c r="D35" s="25">
        <v>0.10056571264806803</v>
      </c>
      <c r="E35" s="93">
        <v>0</v>
      </c>
      <c r="F35" s="26">
        <v>0</v>
      </c>
      <c r="G35" s="25">
        <v>0</v>
      </c>
      <c r="H35" s="93">
        <v>5384314</v>
      </c>
      <c r="I35" s="27">
        <v>0.10056571264806803</v>
      </c>
      <c r="J35" s="40">
        <v>0.51009694308317055</v>
      </c>
      <c r="K35" s="28" t="s">
        <v>51</v>
      </c>
      <c r="L35" s="97">
        <v>5384314</v>
      </c>
      <c r="M35" s="26">
        <v>0.70682272570340121</v>
      </c>
      <c r="N35" s="28" t="s">
        <v>51</v>
      </c>
      <c r="O35" s="25">
        <v>0.51009694308317055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1005478</v>
      </c>
      <c r="D36" s="25">
        <v>1.8779850436277331E-2</v>
      </c>
      <c r="E36" s="93">
        <v>0</v>
      </c>
      <c r="F36" s="26">
        <v>0</v>
      </c>
      <c r="G36" s="25">
        <v>0</v>
      </c>
      <c r="H36" s="93">
        <v>1005478</v>
      </c>
      <c r="I36" s="27">
        <v>1.8779850436277331E-2</v>
      </c>
      <c r="J36" s="40">
        <v>9.5256564557226808E-2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1005478</v>
      </c>
      <c r="Q36" s="26">
        <v>0.34225053627798907</v>
      </c>
      <c r="R36" s="28" t="s">
        <v>51</v>
      </c>
      <c r="S36" s="25">
        <v>9.5256564557226808E-2</v>
      </c>
    </row>
    <row r="37" spans="2:19">
      <c r="B37" s="23" t="s">
        <v>39</v>
      </c>
      <c r="C37" s="92">
        <v>280524</v>
      </c>
      <c r="D37" s="25">
        <v>5.2394968003141411E-3</v>
      </c>
      <c r="E37" s="93">
        <v>0</v>
      </c>
      <c r="F37" s="26">
        <v>0</v>
      </c>
      <c r="G37" s="25">
        <v>0</v>
      </c>
      <c r="H37" s="93">
        <v>280524</v>
      </c>
      <c r="I37" s="27">
        <v>5.2394968003141411E-3</v>
      </c>
      <c r="J37" s="40">
        <v>2.6576168266089852E-2</v>
      </c>
      <c r="K37" s="28" t="s">
        <v>51</v>
      </c>
      <c r="L37" s="97">
        <v>280524</v>
      </c>
      <c r="M37" s="26">
        <v>3.6825626868199166E-2</v>
      </c>
      <c r="N37" s="28" t="s">
        <v>51</v>
      </c>
      <c r="O37" s="25">
        <v>2.6576168266089852E-2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89</v>
      </c>
      <c r="D38" s="25">
        <v>1.6623006061084205E-6</v>
      </c>
      <c r="E38" s="93">
        <v>0</v>
      </c>
      <c r="F38" s="26">
        <v>0</v>
      </c>
      <c r="G38" s="25">
        <v>0</v>
      </c>
      <c r="H38" s="93">
        <v>89</v>
      </c>
      <c r="I38" s="27">
        <v>1.6623006061084205E-6</v>
      </c>
      <c r="J38" s="40">
        <v>8.4316456905006238E-6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89</v>
      </c>
      <c r="Q38" s="26">
        <v>3.0294345305159366E-5</v>
      </c>
      <c r="R38" s="28" t="s">
        <v>51</v>
      </c>
      <c r="S38" s="25">
        <v>8.4316456905006238E-6</v>
      </c>
    </row>
    <row r="39" spans="2:19" ht="15" customHeight="1">
      <c r="B39" s="23" t="s">
        <v>41</v>
      </c>
      <c r="C39" s="92">
        <v>601870</v>
      </c>
      <c r="D39" s="25">
        <v>1.1241447930319944E-2</v>
      </c>
      <c r="E39" s="93">
        <v>0</v>
      </c>
      <c r="F39" s="26">
        <v>0</v>
      </c>
      <c r="G39" s="25">
        <v>0</v>
      </c>
      <c r="H39" s="93">
        <v>601870</v>
      </c>
      <c r="I39" s="27">
        <v>1.1241447930319944E-2</v>
      </c>
      <c r="J39" s="40">
        <v>5.701971451395068E-2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601870</v>
      </c>
      <c r="Q39" s="26">
        <v>0.2048680630204075</v>
      </c>
      <c r="R39" s="28" t="s">
        <v>51</v>
      </c>
      <c r="S39" s="25">
        <v>5.701971451395068E-2</v>
      </c>
    </row>
    <row r="40" spans="2:19" ht="45">
      <c r="B40" s="23" t="s">
        <v>42</v>
      </c>
      <c r="C40" s="92">
        <v>1952792</v>
      </c>
      <c r="D40" s="25">
        <v>3.6473340732625557E-2</v>
      </c>
      <c r="E40" s="93">
        <v>0</v>
      </c>
      <c r="F40" s="26">
        <v>0</v>
      </c>
      <c r="G40" s="25"/>
      <c r="H40" s="93">
        <v>1952792</v>
      </c>
      <c r="I40" s="27"/>
      <c r="J40" s="40"/>
      <c r="K40" s="28" t="s">
        <v>51</v>
      </c>
      <c r="L40" s="97">
        <v>1952792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44907</v>
      </c>
      <c r="D41" s="25">
        <v>8.3875205975854881E-4</v>
      </c>
      <c r="E41" s="93">
        <v>44907</v>
      </c>
      <c r="F41" s="26">
        <v>8.3875205975854881E-4</v>
      </c>
      <c r="G41" s="25">
        <v>1.0447185217913389E-3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42939877</v>
      </c>
      <c r="D42" s="25">
        <v>0.80201105127326999</v>
      </c>
      <c r="E42" s="93">
        <v>42939877</v>
      </c>
      <c r="F42" s="26">
        <v>0.80201105127326999</v>
      </c>
      <c r="G42" s="25">
        <v>0.99895528147820867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53540256</v>
      </c>
      <c r="D43" s="84">
        <v>1</v>
      </c>
      <c r="E43" s="31">
        <v>42984784</v>
      </c>
      <c r="F43" s="38">
        <v>0.80284980333302858</v>
      </c>
      <c r="G43" s="84">
        <v>1</v>
      </c>
      <c r="H43" s="31">
        <v>10555472</v>
      </c>
      <c r="I43" s="38">
        <v>0.16067685593434591</v>
      </c>
      <c r="J43" s="38">
        <v>0.81499718818826883</v>
      </c>
      <c r="K43" s="34">
        <v>0.81499718818826883</v>
      </c>
      <c r="L43" s="31">
        <v>7617630</v>
      </c>
      <c r="M43" s="38">
        <v>0.74364835257160034</v>
      </c>
      <c r="N43" s="34">
        <v>0.74364835257160034</v>
      </c>
      <c r="O43" s="84">
        <v>0.53667311134926043</v>
      </c>
      <c r="P43" s="31">
        <v>2937842</v>
      </c>
      <c r="Q43" s="38">
        <v>1</v>
      </c>
      <c r="R43" s="34">
        <v>1.2269980982670514</v>
      </c>
      <c r="S43" s="84">
        <v>0.27832407683900823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40441639</v>
      </c>
      <c r="D45" s="42">
        <v>0.75535012383952738</v>
      </c>
      <c r="E45" s="93">
        <v>35490254</v>
      </c>
      <c r="F45" s="43">
        <v>0.66287045769822239</v>
      </c>
      <c r="G45" s="42">
        <v>0.8256469079849279</v>
      </c>
      <c r="H45" s="93">
        <v>4951385</v>
      </c>
      <c r="I45" s="27">
        <v>9.247966614130497E-2</v>
      </c>
      <c r="J45" s="43">
        <v>0.46908229210403857</v>
      </c>
      <c r="K45" s="44">
        <v>0.56813910107031085</v>
      </c>
      <c r="L45" s="96">
        <v>3647422</v>
      </c>
      <c r="M45" s="43">
        <v>0.47881322668599025</v>
      </c>
      <c r="N45" s="28">
        <v>0.5799249316570213</v>
      </c>
      <c r="O45" s="25">
        <v>0.34554797739030524</v>
      </c>
      <c r="P45" s="96">
        <v>1303963</v>
      </c>
      <c r="Q45" s="43">
        <v>0.44385062232754519</v>
      </c>
      <c r="R45" s="44">
        <v>0.53757922186229234</v>
      </c>
      <c r="S45" s="25">
        <v>0.12353431471373331</v>
      </c>
    </row>
    <row r="46" spans="2:19">
      <c r="B46" s="41" t="s">
        <v>47</v>
      </c>
      <c r="C46" s="92">
        <v>12759338</v>
      </c>
      <c r="D46" s="42">
        <v>0.23831298079710339</v>
      </c>
      <c r="E46" s="93">
        <v>7310199</v>
      </c>
      <c r="F46" s="26">
        <v>0.13653649694913675</v>
      </c>
      <c r="G46" s="25">
        <v>0.17006480711872368</v>
      </c>
      <c r="H46" s="93">
        <v>5449139</v>
      </c>
      <c r="I46" s="27">
        <v>0.10177648384796666</v>
      </c>
      <c r="J46" s="26">
        <v>0.51623830748639188</v>
      </c>
      <c r="K46" s="28">
        <v>3.0355387233409292</v>
      </c>
      <c r="L46" s="96">
        <v>3853419</v>
      </c>
      <c r="M46" s="26">
        <v>0.50585536446375057</v>
      </c>
      <c r="N46" s="28">
        <v>2.9744858623842654</v>
      </c>
      <c r="O46" s="25">
        <v>0.36506363713531709</v>
      </c>
      <c r="P46" s="96">
        <v>1595720</v>
      </c>
      <c r="Q46" s="26">
        <v>0.54316059202639211</v>
      </c>
      <c r="R46" s="28">
        <v>3.1938447538249761</v>
      </c>
      <c r="S46" s="25">
        <v>0.15117467035107479</v>
      </c>
    </row>
    <row r="47" spans="2:19" s="45" customFormat="1">
      <c r="B47" s="41" t="s">
        <v>48</v>
      </c>
      <c r="C47" s="92">
        <v>131588</v>
      </c>
      <c r="D47" s="42">
        <v>2.45773946243365E-3</v>
      </c>
      <c r="E47" s="93">
        <v>77621</v>
      </c>
      <c r="F47" s="26">
        <v>1.449768936480244E-3</v>
      </c>
      <c r="G47" s="25">
        <v>1.8057785285137179E-3</v>
      </c>
      <c r="H47" s="93">
        <v>53967</v>
      </c>
      <c r="I47" s="27">
        <v>1.007970525953406E-3</v>
      </c>
      <c r="J47" s="26">
        <v>5.112703628980305E-3</v>
      </c>
      <c r="K47" s="28">
        <v>2.8313015955441765</v>
      </c>
      <c r="L47" s="96">
        <v>48155</v>
      </c>
      <c r="M47" s="26">
        <v>6.3215199478052885E-3</v>
      </c>
      <c r="N47" s="28">
        <v>3.5007171964816428</v>
      </c>
      <c r="O47" s="25">
        <v>4.5620887441130062E-3</v>
      </c>
      <c r="P47" s="96">
        <v>5812</v>
      </c>
      <c r="Q47" s="26">
        <v>1.9783228641975983E-3</v>
      </c>
      <c r="R47" s="28">
        <v>1.0955512168072441</v>
      </c>
      <c r="S47" s="25">
        <v>5.5061488486729917E-4</v>
      </c>
    </row>
    <row r="48" spans="2:19" s="45" customFormat="1" ht="30">
      <c r="B48" s="46" t="s">
        <v>49</v>
      </c>
      <c r="C48" s="92">
        <v>207691</v>
      </c>
      <c r="D48" s="42">
        <v>3.8791559009355501E-3</v>
      </c>
      <c r="E48" s="93">
        <v>106710</v>
      </c>
      <c r="F48" s="26">
        <v>1.9930797491890962E-3</v>
      </c>
      <c r="G48" s="25">
        <v>2.4825063678347204E-3</v>
      </c>
      <c r="H48" s="93">
        <v>100981</v>
      </c>
      <c r="I48" s="27">
        <v>1.8860761517464541E-3</v>
      </c>
      <c r="J48" s="26">
        <v>9.5666967805892525E-3</v>
      </c>
      <c r="K48" s="28">
        <v>3.8536444073388099</v>
      </c>
      <c r="L48" s="96">
        <v>68634</v>
      </c>
      <c r="M48" s="26">
        <v>9.0098889024539126E-3</v>
      </c>
      <c r="N48" s="28">
        <v>3.6293517789895837</v>
      </c>
      <c r="O48" s="25">
        <v>6.5022198912564021E-3</v>
      </c>
      <c r="P48" s="96">
        <v>32347</v>
      </c>
      <c r="Q48" s="26">
        <v>1.1010462781865056E-2</v>
      </c>
      <c r="R48" s="28">
        <v>4.4352203581530176</v>
      </c>
      <c r="S48" s="25">
        <v>3.0644768893328504E-3</v>
      </c>
    </row>
    <row r="49" spans="2:27" s="36" customFormat="1">
      <c r="B49" s="30" t="s">
        <v>0</v>
      </c>
      <c r="C49" s="35">
        <v>53540256</v>
      </c>
      <c r="D49" s="84">
        <v>1</v>
      </c>
      <c r="E49" s="31">
        <v>42984784</v>
      </c>
      <c r="F49" s="38">
        <v>0.80284980333302836</v>
      </c>
      <c r="G49" s="84">
        <v>1</v>
      </c>
      <c r="H49" s="31">
        <v>10555472</v>
      </c>
      <c r="I49" s="38">
        <v>0.19715019666697151</v>
      </c>
      <c r="J49" s="38">
        <v>1</v>
      </c>
      <c r="K49" s="34">
        <v>1</v>
      </c>
      <c r="L49" s="31">
        <v>7617630</v>
      </c>
      <c r="M49" s="38">
        <v>1</v>
      </c>
      <c r="N49" s="48">
        <v>1</v>
      </c>
      <c r="O49" s="84">
        <v>0.72167592316099172</v>
      </c>
      <c r="P49" s="31">
        <v>2937842</v>
      </c>
      <c r="Q49" s="38">
        <v>1</v>
      </c>
      <c r="R49" s="48">
        <v>1</v>
      </c>
      <c r="S49" s="84">
        <v>0.27832407683900828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44554855</v>
      </c>
      <c r="D51" s="25">
        <v>0.83217485923115497</v>
      </c>
      <c r="E51" s="93">
        <v>38365554</v>
      </c>
      <c r="F51" s="26">
        <v>0.71657397379646448</v>
      </c>
      <c r="G51" s="25">
        <v>0.89253801996539051</v>
      </c>
      <c r="H51" s="93">
        <v>6189301</v>
      </c>
      <c r="I51" s="27">
        <v>0.11560088543469049</v>
      </c>
      <c r="J51" s="26">
        <v>0.58635947307709213</v>
      </c>
      <c r="K51" s="28">
        <v>0.65695741801545782</v>
      </c>
      <c r="L51" s="96">
        <v>4492921</v>
      </c>
      <c r="M51" s="26">
        <v>0.5898056219585357</v>
      </c>
      <c r="N51" s="28">
        <v>0.66081848477603933</v>
      </c>
      <c r="O51" s="25">
        <v>0.42564851671246912</v>
      </c>
      <c r="P51" s="96">
        <v>1696380</v>
      </c>
      <c r="Q51" s="26">
        <v>0.57742383695242971</v>
      </c>
      <c r="R51" s="28">
        <v>0.64694592727245415</v>
      </c>
      <c r="S51" s="25">
        <v>0.16071095636462301</v>
      </c>
    </row>
    <row r="52" spans="2:27">
      <c r="B52" s="41" t="s">
        <v>47</v>
      </c>
      <c r="C52" s="92">
        <v>8738348</v>
      </c>
      <c r="D52" s="25">
        <v>0.16321079973917196</v>
      </c>
      <c r="E52" s="93">
        <v>4496896</v>
      </c>
      <c r="F52" s="26">
        <v>8.3990931982095868E-2</v>
      </c>
      <c r="G52" s="25">
        <v>0.10461599620926326</v>
      </c>
      <c r="H52" s="93">
        <v>4241452</v>
      </c>
      <c r="I52" s="27">
        <v>7.9219867757076096E-2</v>
      </c>
      <c r="J52" s="26">
        <v>0.40182494918275563</v>
      </c>
      <c r="K52" s="28">
        <v>3.8409513242982998</v>
      </c>
      <c r="L52" s="96">
        <v>3029516</v>
      </c>
      <c r="M52" s="26">
        <v>0.39769797167885551</v>
      </c>
      <c r="N52" s="28">
        <v>3.8015025052511158</v>
      </c>
      <c r="O52" s="25">
        <v>0.28700905085059197</v>
      </c>
      <c r="P52" s="96">
        <v>1211936</v>
      </c>
      <c r="Q52" s="26">
        <v>0.41252592889610812</v>
      </c>
      <c r="R52" s="28">
        <v>3.9432395029812932</v>
      </c>
      <c r="S52" s="25">
        <v>0.11481589833216364</v>
      </c>
    </row>
    <row r="53" spans="2:27" s="45" customFormat="1">
      <c r="B53" s="41" t="s">
        <v>48</v>
      </c>
      <c r="C53" s="92">
        <v>98871</v>
      </c>
      <c r="D53" s="25">
        <v>1.8466665531072545E-3</v>
      </c>
      <c r="E53" s="93">
        <v>54504</v>
      </c>
      <c r="F53" s="26">
        <v>1.0180003621947569E-3</v>
      </c>
      <c r="G53" s="25">
        <v>1.2679835729778239E-3</v>
      </c>
      <c r="H53" s="93">
        <v>44367</v>
      </c>
      <c r="I53" s="27">
        <v>8.2866619091249765E-4</v>
      </c>
      <c r="J53" s="26">
        <v>4.2032227455105747E-3</v>
      </c>
      <c r="K53" s="28">
        <v>3.3148873811033877</v>
      </c>
      <c r="L53" s="96">
        <v>40930</v>
      </c>
      <c r="M53" s="26">
        <v>5.3730622253903119E-3</v>
      </c>
      <c r="N53" s="28">
        <v>4.2374856740232252</v>
      </c>
      <c r="O53" s="25">
        <v>3.8776096417100061E-3</v>
      </c>
      <c r="P53" s="96">
        <v>3437</v>
      </c>
      <c r="Q53" s="26">
        <v>1.1699063462228397E-3</v>
      </c>
      <c r="R53" s="28">
        <v>0.92265102731208692</v>
      </c>
      <c r="S53" s="25">
        <v>3.2561310380056904E-4</v>
      </c>
    </row>
    <row r="54" spans="2:27" ht="30.75" customHeight="1">
      <c r="B54" s="46" t="s">
        <v>49</v>
      </c>
      <c r="C54" s="92">
        <v>148182</v>
      </c>
      <c r="D54" s="25">
        <v>2.7676744765658201E-3</v>
      </c>
      <c r="E54" s="93">
        <v>67830</v>
      </c>
      <c r="F54" s="26">
        <v>1.2668971922734176E-3</v>
      </c>
      <c r="G54" s="25">
        <v>1.5780002523683729E-3</v>
      </c>
      <c r="H54" s="93">
        <v>80352</v>
      </c>
      <c r="I54" s="27">
        <v>1.5007772842924024E-3</v>
      </c>
      <c r="J54" s="26">
        <v>7.6123549946416416E-3</v>
      </c>
      <c r="K54" s="28">
        <v>4.8240518233228977</v>
      </c>
      <c r="L54" s="96">
        <v>54263</v>
      </c>
      <c r="M54" s="26">
        <v>7.123344137218531E-3</v>
      </c>
      <c r="N54" s="28">
        <v>4.5141590608286144</v>
      </c>
      <c r="O54" s="25">
        <v>5.1407459562206222E-3</v>
      </c>
      <c r="P54" s="96">
        <v>26089</v>
      </c>
      <c r="Q54" s="26">
        <v>8.8803278052393565E-3</v>
      </c>
      <c r="R54" s="28">
        <v>5.6275832604659861</v>
      </c>
      <c r="S54" s="25">
        <v>2.4716090384210199E-3</v>
      </c>
    </row>
    <row r="55" spans="2:27" s="36" customFormat="1" ht="15.75" thickBot="1">
      <c r="B55" s="49" t="s">
        <v>0</v>
      </c>
      <c r="C55" s="52">
        <v>53540256</v>
      </c>
      <c r="D55" s="85">
        <v>1</v>
      </c>
      <c r="E55" s="50">
        <v>42984784</v>
      </c>
      <c r="F55" s="86">
        <v>0.80284980333302858</v>
      </c>
      <c r="G55" s="85">
        <v>1</v>
      </c>
      <c r="H55" s="50">
        <v>10555472</v>
      </c>
      <c r="I55" s="86">
        <v>0.19715019666697148</v>
      </c>
      <c r="J55" s="86">
        <v>0.99999999999999989</v>
      </c>
      <c r="K55" s="79">
        <v>0.99999999999999989</v>
      </c>
      <c r="L55" s="50">
        <v>7617630</v>
      </c>
      <c r="M55" s="86">
        <v>1.0000000000000002</v>
      </c>
      <c r="N55" s="51">
        <v>1.0000000000000002</v>
      </c>
      <c r="O55" s="85">
        <v>0.72167592316099172</v>
      </c>
      <c r="P55" s="50">
        <v>2937842</v>
      </c>
      <c r="Q55" s="86">
        <v>1</v>
      </c>
      <c r="R55" s="79">
        <v>1.0000000000000002</v>
      </c>
      <c r="S55" s="85">
        <v>0.27832407683900828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rE4cmGLPoJXTSNdlOpCnbL8x0Z3ZVpdjmyYnDHfiDr+JHPH9f4/RKs+5UGVUkk/6wBoQgT7KM6Jn6bYzPRYn0g==" saltValue="CytVv+FL2aUjlYz+emYWr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2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55206227</v>
      </c>
      <c r="D2" s="11">
        <v>1</v>
      </c>
      <c r="E2" s="10">
        <v>44399188</v>
      </c>
      <c r="F2" s="12">
        <v>0.80424239098969763</v>
      </c>
      <c r="G2" s="11">
        <v>1</v>
      </c>
      <c r="H2" s="13">
        <v>10807039</v>
      </c>
      <c r="I2" s="12">
        <v>0.1957576090103024</v>
      </c>
      <c r="J2" s="12">
        <v>1</v>
      </c>
      <c r="K2" s="14">
        <v>1</v>
      </c>
      <c r="L2" s="10">
        <v>7748066</v>
      </c>
      <c r="M2" s="12">
        <v>1</v>
      </c>
      <c r="N2" s="14">
        <v>1</v>
      </c>
      <c r="O2" s="11">
        <v>0.71694624216679514</v>
      </c>
      <c r="P2" s="13">
        <v>3058973</v>
      </c>
      <c r="Q2" s="12">
        <v>1</v>
      </c>
      <c r="R2" s="14">
        <v>1</v>
      </c>
      <c r="S2" s="11">
        <v>0.2830537578332048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19663</v>
      </c>
      <c r="D4" s="25">
        <v>3.561735888960497E-4</v>
      </c>
      <c r="E4" s="93">
        <v>4797</v>
      </c>
      <c r="F4" s="26">
        <v>8.6892371760888493E-5</v>
      </c>
      <c r="G4" s="25">
        <v>1.0804251645322884E-4</v>
      </c>
      <c r="H4" s="93">
        <v>14866</v>
      </c>
      <c r="I4" s="27">
        <v>2.6928121713516121E-4</v>
      </c>
      <c r="J4" s="26">
        <v>1.3755849312656317E-3</v>
      </c>
      <c r="K4" s="28">
        <v>12.731885339426695</v>
      </c>
      <c r="L4" s="96">
        <v>14383</v>
      </c>
      <c r="M4" s="26">
        <v>1.8563342129506899E-3</v>
      </c>
      <c r="N4" s="28">
        <v>17.18151588735245</v>
      </c>
      <c r="O4" s="25">
        <v>1.3308918381806526E-3</v>
      </c>
      <c r="P4" s="96">
        <v>483</v>
      </c>
      <c r="Q4" s="26">
        <v>1.5789613049870004E-4</v>
      </c>
      <c r="R4" s="28">
        <v>1.4614258875306059</v>
      </c>
      <c r="S4" s="25">
        <v>4.4693093084979151E-5</v>
      </c>
    </row>
    <row r="5" spans="2:19">
      <c r="B5" s="23" t="s">
        <v>3</v>
      </c>
      <c r="C5" s="92">
        <v>2036100</v>
      </c>
      <c r="D5" s="25">
        <v>3.6881709014455921E-2</v>
      </c>
      <c r="E5" s="93">
        <v>639498</v>
      </c>
      <c r="F5" s="26">
        <v>1.1583801950457509E-2</v>
      </c>
      <c r="G5" s="25">
        <v>1.4403371521118809E-2</v>
      </c>
      <c r="H5" s="93">
        <v>1396602</v>
      </c>
      <c r="I5" s="27">
        <v>2.5297907063998416E-2</v>
      </c>
      <c r="J5" s="26">
        <v>0.12923077264734587</v>
      </c>
      <c r="K5" s="28">
        <v>8.9722585061325706</v>
      </c>
      <c r="L5" s="96">
        <v>1112901</v>
      </c>
      <c r="M5" s="26">
        <v>0.14363597315768864</v>
      </c>
      <c r="N5" s="28">
        <v>9.9723854895420647</v>
      </c>
      <c r="O5" s="25">
        <v>0.10297927119537553</v>
      </c>
      <c r="P5" s="96">
        <v>283701</v>
      </c>
      <c r="Q5" s="26">
        <v>9.2743871881183645E-2</v>
      </c>
      <c r="R5" s="28">
        <v>6.4390390642356765</v>
      </c>
      <c r="S5" s="25">
        <v>2.6251501451970333E-2</v>
      </c>
    </row>
    <row r="6" spans="2:19">
      <c r="B6" s="23" t="s">
        <v>4</v>
      </c>
      <c r="C6" s="92">
        <v>2639285</v>
      </c>
      <c r="D6" s="25">
        <v>4.780774096371411E-2</v>
      </c>
      <c r="E6" s="93">
        <v>1236046</v>
      </c>
      <c r="F6" s="26">
        <v>2.2389611954463037E-2</v>
      </c>
      <c r="G6" s="25">
        <v>2.7839383008536101E-2</v>
      </c>
      <c r="H6" s="93">
        <v>1403239</v>
      </c>
      <c r="I6" s="27">
        <v>2.5418129009251077E-2</v>
      </c>
      <c r="J6" s="26">
        <v>0.12984490941505808</v>
      </c>
      <c r="K6" s="28">
        <v>4.6640728127934832</v>
      </c>
      <c r="L6" s="96">
        <v>971469</v>
      </c>
      <c r="M6" s="26">
        <v>0.12538212761739509</v>
      </c>
      <c r="N6" s="28">
        <v>4.503768189796105</v>
      </c>
      <c r="O6" s="25">
        <v>8.9892245230168963E-2</v>
      </c>
      <c r="P6" s="96">
        <v>431770</v>
      </c>
      <c r="Q6" s="26">
        <v>0.14114867963855843</v>
      </c>
      <c r="R6" s="28">
        <v>5.0701080406587842</v>
      </c>
      <c r="S6" s="25">
        <v>3.9952664184889124E-2</v>
      </c>
    </row>
    <row r="7" spans="2:19">
      <c r="B7" s="23" t="s">
        <v>5</v>
      </c>
      <c r="C7" s="92">
        <v>4485492</v>
      </c>
      <c r="D7" s="25">
        <v>8.1249747424325877E-2</v>
      </c>
      <c r="E7" s="93">
        <v>2814131</v>
      </c>
      <c r="F7" s="26">
        <v>5.0974883684769837E-2</v>
      </c>
      <c r="G7" s="25">
        <v>6.3382487986041541E-2</v>
      </c>
      <c r="H7" s="93">
        <v>1671361</v>
      </c>
      <c r="I7" s="27">
        <v>3.0274863739556047E-2</v>
      </c>
      <c r="J7" s="26">
        <v>0.15465485041739926</v>
      </c>
      <c r="K7" s="28">
        <v>2.4400249237842835</v>
      </c>
      <c r="L7" s="96">
        <v>1085917</v>
      </c>
      <c r="M7" s="26">
        <v>0.14015329761001002</v>
      </c>
      <c r="N7" s="28">
        <v>2.2112306105887702</v>
      </c>
      <c r="O7" s="25">
        <v>0.10048238004878117</v>
      </c>
      <c r="P7" s="96">
        <v>585444</v>
      </c>
      <c r="Q7" s="26">
        <v>0.19138580170534358</v>
      </c>
      <c r="R7" s="28">
        <v>3.0195375376790459</v>
      </c>
      <c r="S7" s="25">
        <v>5.4172470368618081E-2</v>
      </c>
    </row>
    <row r="8" spans="2:19">
      <c r="B8" s="23" t="s">
        <v>6</v>
      </c>
      <c r="C8" s="92">
        <v>25498501</v>
      </c>
      <c r="D8" s="25">
        <v>0.46187726250518807</v>
      </c>
      <c r="E8" s="93">
        <v>22549256</v>
      </c>
      <c r="F8" s="26">
        <v>0.40845493752000112</v>
      </c>
      <c r="G8" s="25">
        <v>0.50787541429811733</v>
      </c>
      <c r="H8" s="93">
        <v>2949245</v>
      </c>
      <c r="I8" s="27">
        <v>5.3422324985186904E-2</v>
      </c>
      <c r="J8" s="26">
        <v>0.27290037539422224</v>
      </c>
      <c r="K8" s="28">
        <v>0.53733724396045024</v>
      </c>
      <c r="L8" s="96">
        <v>1984891</v>
      </c>
      <c r="M8" s="26">
        <v>0.25617889677243327</v>
      </c>
      <c r="N8" s="28">
        <v>0.50441287284298242</v>
      </c>
      <c r="O8" s="25">
        <v>0.18366649736343138</v>
      </c>
      <c r="P8" s="96">
        <v>964354</v>
      </c>
      <c r="Q8" s="26">
        <v>0.31525417190671512</v>
      </c>
      <c r="R8" s="28">
        <v>0.62073131132444292</v>
      </c>
      <c r="S8" s="25">
        <v>8.9233878030790859E-2</v>
      </c>
    </row>
    <row r="9" spans="2:19">
      <c r="B9" s="23" t="s">
        <v>7</v>
      </c>
      <c r="C9" s="92">
        <v>13805267</v>
      </c>
      <c r="D9" s="25">
        <v>0.25006720709241731</v>
      </c>
      <c r="E9" s="93">
        <v>11747309</v>
      </c>
      <c r="F9" s="26">
        <v>0.21278956448155747</v>
      </c>
      <c r="G9" s="25">
        <v>0.26458387031762831</v>
      </c>
      <c r="H9" s="93">
        <v>2057958</v>
      </c>
      <c r="I9" s="27">
        <v>3.7277642610859821E-2</v>
      </c>
      <c r="J9" s="26">
        <v>0.19042755374529508</v>
      </c>
      <c r="K9" s="28">
        <v>0.7197247266686746</v>
      </c>
      <c r="L9" s="96">
        <v>1488224</v>
      </c>
      <c r="M9" s="26">
        <v>0.19207683569035164</v>
      </c>
      <c r="N9" s="28">
        <v>0.72595822058149939</v>
      </c>
      <c r="O9" s="25">
        <v>0.13770876555548656</v>
      </c>
      <c r="P9" s="96">
        <v>569734</v>
      </c>
      <c r="Q9" s="26">
        <v>0.18625009112535482</v>
      </c>
      <c r="R9" s="28">
        <v>0.70393592361380475</v>
      </c>
      <c r="S9" s="25">
        <v>5.2718788189808512E-2</v>
      </c>
    </row>
    <row r="10" spans="2:19">
      <c r="B10" s="23" t="s">
        <v>8</v>
      </c>
      <c r="C10" s="92">
        <v>6721919</v>
      </c>
      <c r="D10" s="25">
        <v>0.12176015941100267</v>
      </c>
      <c r="E10" s="93">
        <v>5408151</v>
      </c>
      <c r="F10" s="26">
        <v>9.7962699026687694E-2</v>
      </c>
      <c r="G10" s="25">
        <v>0.12180743035210463</v>
      </c>
      <c r="H10" s="93">
        <v>1313768</v>
      </c>
      <c r="I10" s="27">
        <v>2.3797460384314979E-2</v>
      </c>
      <c r="J10" s="26">
        <v>0.12156595344941384</v>
      </c>
      <c r="K10" s="28">
        <v>0.99801755195070807</v>
      </c>
      <c r="L10" s="96">
        <v>1090281</v>
      </c>
      <c r="M10" s="26">
        <v>0.14071653493917063</v>
      </c>
      <c r="N10" s="28">
        <v>1.1552376938944209</v>
      </c>
      <c r="O10" s="25">
        <v>0.10088619093537092</v>
      </c>
      <c r="P10" s="96">
        <v>223487</v>
      </c>
      <c r="Q10" s="26">
        <v>7.3059487612345708E-2</v>
      </c>
      <c r="R10" s="28">
        <v>0.59979499937856917</v>
      </c>
      <c r="S10" s="25">
        <v>2.0679762514042931E-2</v>
      </c>
    </row>
    <row r="11" spans="2:19" s="36" customFormat="1">
      <c r="B11" s="30" t="s">
        <v>0</v>
      </c>
      <c r="C11" s="35">
        <v>55206227</v>
      </c>
      <c r="D11" s="84">
        <v>1</v>
      </c>
      <c r="E11" s="31">
        <v>44399188</v>
      </c>
      <c r="F11" s="38">
        <v>0.80424239098969763</v>
      </c>
      <c r="G11" s="84">
        <v>0.99999999999999989</v>
      </c>
      <c r="H11" s="31">
        <v>10807039</v>
      </c>
      <c r="I11" s="38">
        <v>0.1957576090103024</v>
      </c>
      <c r="J11" s="38">
        <v>1</v>
      </c>
      <c r="K11" s="34">
        <v>1.0000000000000002</v>
      </c>
      <c r="L11" s="31">
        <v>7748066</v>
      </c>
      <c r="M11" s="38">
        <v>1</v>
      </c>
      <c r="N11" s="34">
        <v>1.0000000000000002</v>
      </c>
      <c r="O11" s="84">
        <v>0.71694624216679514</v>
      </c>
      <c r="P11" s="31">
        <v>3058973</v>
      </c>
      <c r="Q11" s="38">
        <v>1</v>
      </c>
      <c r="R11" s="34">
        <v>0.99999999999999978</v>
      </c>
      <c r="S11" s="84">
        <v>0.2830537578332048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9180540</v>
      </c>
      <c r="D13" s="25">
        <v>0.16629537099139197</v>
      </c>
      <c r="E13" s="93">
        <v>4694472</v>
      </c>
      <c r="F13" s="26">
        <v>8.5035189961451263E-2</v>
      </c>
      <c r="G13" s="25">
        <v>0.10573328503214968</v>
      </c>
      <c r="H13" s="93">
        <v>4486068</v>
      </c>
      <c r="I13" s="27">
        <v>8.1260181029940703E-2</v>
      </c>
      <c r="J13" s="26">
        <v>0.41510611741106884</v>
      </c>
      <c r="K13" s="28">
        <v>3.925973900128517</v>
      </c>
      <c r="L13" s="96">
        <v>3184670</v>
      </c>
      <c r="M13" s="26">
        <v>0.41102773259804448</v>
      </c>
      <c r="N13" s="28">
        <v>3.8874015166847955</v>
      </c>
      <c r="O13" s="25">
        <v>0.29468478831250633</v>
      </c>
      <c r="P13" s="96">
        <v>1301398</v>
      </c>
      <c r="Q13" s="26">
        <v>0.42543624935558438</v>
      </c>
      <c r="R13" s="28">
        <v>4.0236738055213603</v>
      </c>
      <c r="S13" s="25">
        <v>0.12042132909856253</v>
      </c>
    </row>
    <row r="14" spans="2:19">
      <c r="B14" s="23" t="s">
        <v>11</v>
      </c>
      <c r="C14" s="92">
        <v>46025687</v>
      </c>
      <c r="D14" s="25">
        <v>0.83370462900860798</v>
      </c>
      <c r="E14" s="93">
        <v>39704716</v>
      </c>
      <c r="F14" s="26">
        <v>0.71920720102824631</v>
      </c>
      <c r="G14" s="25">
        <v>0.89426671496785026</v>
      </c>
      <c r="H14" s="93">
        <v>6320971</v>
      </c>
      <c r="I14" s="27">
        <v>0.11449742798036171</v>
      </c>
      <c r="J14" s="26">
        <v>0.58489388258893116</v>
      </c>
      <c r="K14" s="28">
        <v>0.65404858841241642</v>
      </c>
      <c r="L14" s="96">
        <v>4563396</v>
      </c>
      <c r="M14" s="26">
        <v>0.58897226740195552</v>
      </c>
      <c r="N14" s="28">
        <v>0.65860917950315268</v>
      </c>
      <c r="O14" s="25">
        <v>0.42226145385428887</v>
      </c>
      <c r="P14" s="96">
        <v>1757575</v>
      </c>
      <c r="Q14" s="26">
        <v>0.57456375064441567</v>
      </c>
      <c r="R14" s="28">
        <v>0.64249707724509431</v>
      </c>
      <c r="S14" s="25">
        <v>0.16263242873464231</v>
      </c>
    </row>
    <row r="15" spans="2:19" s="36" customFormat="1">
      <c r="B15" s="30" t="s">
        <v>0</v>
      </c>
      <c r="C15" s="35">
        <v>55206227</v>
      </c>
      <c r="D15" s="84">
        <v>1</v>
      </c>
      <c r="E15" s="31">
        <v>44399188</v>
      </c>
      <c r="F15" s="38">
        <v>0.80424239098969763</v>
      </c>
      <c r="G15" s="84">
        <v>1</v>
      </c>
      <c r="H15" s="31">
        <v>10807039</v>
      </c>
      <c r="I15" s="38">
        <v>0.19575760901030242</v>
      </c>
      <c r="J15" s="38">
        <v>1</v>
      </c>
      <c r="K15" s="34">
        <v>1</v>
      </c>
      <c r="L15" s="31">
        <v>7748066</v>
      </c>
      <c r="M15" s="38">
        <v>1</v>
      </c>
      <c r="N15" s="34">
        <v>1</v>
      </c>
      <c r="O15" s="84">
        <v>0.71694624216679514</v>
      </c>
      <c r="P15" s="31">
        <v>3058973</v>
      </c>
      <c r="Q15" s="38">
        <v>1</v>
      </c>
      <c r="R15" s="34">
        <v>1</v>
      </c>
      <c r="S15" s="84">
        <v>0.28305375783320486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436964</v>
      </c>
      <c r="D17" s="25">
        <v>7.9151216039451498E-3</v>
      </c>
      <c r="E17" s="93">
        <v>377675</v>
      </c>
      <c r="F17" s="26">
        <v>6.8411666676659504E-3</v>
      </c>
      <c r="G17" s="25">
        <v>8.5063492602612464E-3</v>
      </c>
      <c r="H17" s="93">
        <v>59289</v>
      </c>
      <c r="I17" s="27">
        <v>1.0739549362791991E-3</v>
      </c>
      <c r="J17" s="26">
        <v>5.4861465753940561E-3</v>
      </c>
      <c r="K17" s="28">
        <v>0.64494725146349863</v>
      </c>
      <c r="L17" s="96">
        <v>49719</v>
      </c>
      <c r="M17" s="26">
        <v>6.4169561797744112E-3</v>
      </c>
      <c r="N17" s="28">
        <v>0.75437252614964156</v>
      </c>
      <c r="O17" s="25">
        <v>4.6006126192382575E-3</v>
      </c>
      <c r="P17" s="96">
        <v>9570</v>
      </c>
      <c r="Q17" s="26">
        <v>3.1285009707506407E-3</v>
      </c>
      <c r="R17" s="28">
        <v>0.36778421330122513</v>
      </c>
      <c r="S17" s="25">
        <v>8.8553395615579807E-4</v>
      </c>
    </row>
    <row r="18" spans="2:19">
      <c r="B18" s="95" t="s">
        <v>99</v>
      </c>
      <c r="C18" s="92">
        <v>42003775</v>
      </c>
      <c r="D18" s="25">
        <v>0.76085212271434521</v>
      </c>
      <c r="E18" s="93">
        <v>35997107</v>
      </c>
      <c r="F18" s="26">
        <v>0.65204794741723615</v>
      </c>
      <c r="G18" s="25">
        <v>0.81076048057455463</v>
      </c>
      <c r="H18" s="93">
        <v>6006668</v>
      </c>
      <c r="I18" s="27">
        <v>0.10880417529710915</v>
      </c>
      <c r="J18" s="26">
        <v>0.55581070818750633</v>
      </c>
      <c r="K18" s="28">
        <v>0.68554242776315977</v>
      </c>
      <c r="L18" s="96">
        <v>4138003</v>
      </c>
      <c r="M18" s="26">
        <v>0.53406914706198938</v>
      </c>
      <c r="N18" s="28">
        <v>0.65872617111716547</v>
      </c>
      <c r="O18" s="25">
        <v>0.3828988680433188</v>
      </c>
      <c r="P18" s="96">
        <v>1868665</v>
      </c>
      <c r="Q18" s="26">
        <v>0.61087986065911659</v>
      </c>
      <c r="R18" s="28">
        <v>0.75346526538418557</v>
      </c>
      <c r="S18" s="25">
        <v>0.17291184014418751</v>
      </c>
    </row>
    <row r="19" spans="2:19">
      <c r="B19" s="95" t="s">
        <v>100</v>
      </c>
      <c r="C19" s="92">
        <v>5653429</v>
      </c>
      <c r="D19" s="25">
        <v>0.10240563985653285</v>
      </c>
      <c r="E19" s="93">
        <v>3458061</v>
      </c>
      <c r="F19" s="26">
        <v>6.2638966433985796E-2</v>
      </c>
      <c r="G19" s="25">
        <v>7.7885681152547209E-2</v>
      </c>
      <c r="H19" s="93">
        <v>2195368</v>
      </c>
      <c r="I19" s="27">
        <v>3.9766673422547062E-2</v>
      </c>
      <c r="J19" s="26">
        <v>0.20314241486497828</v>
      </c>
      <c r="K19" s="28">
        <v>2.6082125990155074</v>
      </c>
      <c r="L19" s="96">
        <v>1511619</v>
      </c>
      <c r="M19" s="26">
        <v>0.19509629886993735</v>
      </c>
      <c r="N19" s="28">
        <v>2.5049058566724343</v>
      </c>
      <c r="O19" s="25">
        <v>0.13987355833545156</v>
      </c>
      <c r="P19" s="96">
        <v>683749</v>
      </c>
      <c r="Q19" s="26">
        <v>0.22352240441481505</v>
      </c>
      <c r="R19" s="28">
        <v>2.8698780200307059</v>
      </c>
      <c r="S19" s="25">
        <v>6.3268856529526726E-2</v>
      </c>
    </row>
    <row r="20" spans="2:19">
      <c r="B20" s="95" t="s">
        <v>101</v>
      </c>
      <c r="C20" s="92">
        <v>457020</v>
      </c>
      <c r="D20" s="25">
        <v>8.2784139550054741E-3</v>
      </c>
      <c r="E20" s="93">
        <v>372018</v>
      </c>
      <c r="F20" s="26">
        <v>6.7386963430773848E-3</v>
      </c>
      <c r="G20" s="25">
        <v>8.3789370201995585E-3</v>
      </c>
      <c r="H20" s="93">
        <v>85002</v>
      </c>
      <c r="I20" s="27">
        <v>1.5397176119280893E-3</v>
      </c>
      <c r="J20" s="26">
        <v>7.8654291892534117E-3</v>
      </c>
      <c r="K20" s="28">
        <v>0.93871444197417819</v>
      </c>
      <c r="L20" s="96">
        <v>68422</v>
      </c>
      <c r="M20" s="26">
        <v>8.8308488853863654E-3</v>
      </c>
      <c r="N20" s="28">
        <v>1.0539342716262645</v>
      </c>
      <c r="O20" s="25">
        <v>6.3312439235205867E-3</v>
      </c>
      <c r="P20" s="96">
        <v>16580</v>
      </c>
      <c r="Q20" s="26">
        <v>5.4201197591479235E-3</v>
      </c>
      <c r="R20" s="28">
        <v>0.64687438825251298</v>
      </c>
      <c r="S20" s="25">
        <v>1.5341852657328246E-3</v>
      </c>
    </row>
    <row r="21" spans="2:19">
      <c r="B21" s="95" t="s">
        <v>102</v>
      </c>
      <c r="C21" s="92">
        <v>1609906</v>
      </c>
      <c r="D21" s="25">
        <v>2.9161674098829467E-2</v>
      </c>
      <c r="E21" s="93">
        <v>976851</v>
      </c>
      <c r="F21" s="26">
        <v>1.7694579997289073E-2</v>
      </c>
      <c r="G21" s="25">
        <v>2.2001551019356479E-2</v>
      </c>
      <c r="H21" s="93">
        <v>633055</v>
      </c>
      <c r="I21" s="27">
        <v>1.1467094101540393E-2</v>
      </c>
      <c r="J21" s="26">
        <v>5.8578024933564135E-2</v>
      </c>
      <c r="K21" s="28">
        <v>2.6624497919273273</v>
      </c>
      <c r="L21" s="96">
        <v>576600</v>
      </c>
      <c r="M21" s="26">
        <v>7.4418571034371675E-2</v>
      </c>
      <c r="N21" s="28">
        <v>3.3824238558863353</v>
      </c>
      <c r="O21" s="25">
        <v>5.3354114850515486E-2</v>
      </c>
      <c r="P21" s="96">
        <v>56455</v>
      </c>
      <c r="Q21" s="26">
        <v>1.8455540470608926E-2</v>
      </c>
      <c r="R21" s="28">
        <v>0.8388290650223772</v>
      </c>
      <c r="S21" s="25">
        <v>5.2239100830486504E-3</v>
      </c>
    </row>
    <row r="22" spans="2:19">
      <c r="B22" s="95" t="s">
        <v>103</v>
      </c>
      <c r="C22" s="92">
        <v>4794555</v>
      </c>
      <c r="D22" s="25">
        <v>8.6848083278721441E-2</v>
      </c>
      <c r="E22" s="93">
        <v>3062089</v>
      </c>
      <c r="F22" s="26">
        <v>5.5466369762961702E-2</v>
      </c>
      <c r="G22" s="25">
        <v>6.8967229761048784E-2</v>
      </c>
      <c r="H22" s="93">
        <v>1732466</v>
      </c>
      <c r="I22" s="27">
        <v>3.1381713515759732E-2</v>
      </c>
      <c r="J22" s="26">
        <v>0.16030903562021012</v>
      </c>
      <c r="K22" s="28">
        <v>2.3244232974940982</v>
      </c>
      <c r="L22" s="96">
        <v>1328396</v>
      </c>
      <c r="M22" s="26">
        <v>0.17144872023547553</v>
      </c>
      <c r="N22" s="28">
        <v>2.4859447135907162</v>
      </c>
      <c r="O22" s="25">
        <v>0.12291951569713036</v>
      </c>
      <c r="P22" s="96">
        <v>404070</v>
      </c>
      <c r="Q22" s="26">
        <v>0.13209335289981311</v>
      </c>
      <c r="R22" s="28">
        <v>1.9153060570575013</v>
      </c>
      <c r="S22" s="25">
        <v>3.7389519923079761E-2</v>
      </c>
    </row>
    <row r="23" spans="2:19">
      <c r="B23" s="95" t="s">
        <v>104</v>
      </c>
      <c r="C23" s="92">
        <v>250578</v>
      </c>
      <c r="D23" s="25">
        <v>4.5389444926203703E-3</v>
      </c>
      <c r="E23" s="93">
        <v>155387</v>
      </c>
      <c r="F23" s="26">
        <v>2.8146643674815887E-3</v>
      </c>
      <c r="G23" s="25">
        <v>3.499771212032076E-3</v>
      </c>
      <c r="H23" s="93">
        <v>95191</v>
      </c>
      <c r="I23" s="27">
        <v>1.7242801251387818E-3</v>
      </c>
      <c r="J23" s="26">
        <v>8.8082406290936853E-3</v>
      </c>
      <c r="K23" s="28">
        <v>2.5168046982074999</v>
      </c>
      <c r="L23" s="96">
        <v>75307</v>
      </c>
      <c r="M23" s="26">
        <v>9.7194577330652586E-3</v>
      </c>
      <c r="N23" s="28">
        <v>2.7771694617208533</v>
      </c>
      <c r="O23" s="25">
        <v>6.9683286976201346E-3</v>
      </c>
      <c r="P23" s="96">
        <v>19884</v>
      </c>
      <c r="Q23" s="26">
        <v>6.5002208257477264E-3</v>
      </c>
      <c r="R23" s="28">
        <v>1.8573273599714812</v>
      </c>
      <c r="S23" s="25">
        <v>1.8399119314735516E-3</v>
      </c>
    </row>
    <row r="24" spans="2:19" s="36" customFormat="1">
      <c r="B24" s="30" t="s">
        <v>0</v>
      </c>
      <c r="C24" s="35">
        <v>55206227</v>
      </c>
      <c r="D24" s="84">
        <v>0.99999999999999989</v>
      </c>
      <c r="E24" s="31">
        <v>44399188</v>
      </c>
      <c r="F24" s="38">
        <v>0.80424239098969763</v>
      </c>
      <c r="G24" s="84">
        <v>1</v>
      </c>
      <c r="H24" s="31">
        <v>10807039</v>
      </c>
      <c r="I24" s="38">
        <v>0.1957576090103024</v>
      </c>
      <c r="J24" s="38">
        <v>1</v>
      </c>
      <c r="K24" s="34">
        <v>1</v>
      </c>
      <c r="L24" s="31">
        <v>7748066</v>
      </c>
      <c r="M24" s="38">
        <v>1</v>
      </c>
      <c r="N24" s="34">
        <v>1</v>
      </c>
      <c r="O24" s="84">
        <v>0.71694624216679514</v>
      </c>
      <c r="P24" s="31">
        <v>3058973</v>
      </c>
      <c r="Q24" s="38">
        <v>1</v>
      </c>
      <c r="R24" s="34">
        <v>1</v>
      </c>
      <c r="S24" s="84">
        <v>0.2830537578332048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4794555</v>
      </c>
      <c r="D26" s="25">
        <v>8.6848083278721441E-2</v>
      </c>
      <c r="E26" s="24">
        <v>3062089</v>
      </c>
      <c r="F26" s="26">
        <v>5.5466369762961702E-2</v>
      </c>
      <c r="G26" s="25">
        <v>6.8967229761048784E-2</v>
      </c>
      <c r="H26" s="24">
        <v>1732466</v>
      </c>
      <c r="I26" s="27">
        <v>3.1381713515759732E-2</v>
      </c>
      <c r="J26" s="26">
        <v>0.16030903562021012</v>
      </c>
      <c r="K26" s="28">
        <v>2.3244232974940982</v>
      </c>
      <c r="L26" s="24">
        <v>1328396</v>
      </c>
      <c r="M26" s="26">
        <v>0.17144872023547553</v>
      </c>
      <c r="N26" s="28">
        <v>2.4859447135907162</v>
      </c>
      <c r="O26" s="25">
        <v>0.12291951569713036</v>
      </c>
      <c r="P26" s="24">
        <v>404070</v>
      </c>
      <c r="Q26" s="26">
        <v>0.13209335289981311</v>
      </c>
      <c r="R26" s="28">
        <v>1.9153060570575013</v>
      </c>
      <c r="S26" s="25">
        <v>3.7389519923079761E-2</v>
      </c>
    </row>
    <row r="27" spans="2:19" ht="15" customHeight="1">
      <c r="B27" s="23" t="s">
        <v>30</v>
      </c>
      <c r="C27" s="29">
        <v>50411672</v>
      </c>
      <c r="D27" s="25">
        <v>0.9131519167212786</v>
      </c>
      <c r="E27" s="24">
        <v>41337099</v>
      </c>
      <c r="F27" s="26">
        <v>0.74877602122673592</v>
      </c>
      <c r="G27" s="25">
        <v>0.93103277023895126</v>
      </c>
      <c r="H27" s="24">
        <v>9074573</v>
      </c>
      <c r="I27" s="27">
        <v>0.16437589549454268</v>
      </c>
      <c r="J27" s="26">
        <v>0.83969096437978985</v>
      </c>
      <c r="K27" s="28">
        <v>0.90189195399027855</v>
      </c>
      <c r="L27" s="24">
        <v>6419670</v>
      </c>
      <c r="M27" s="26">
        <v>0.82855127976452447</v>
      </c>
      <c r="N27" s="28">
        <v>0.88992708554380451</v>
      </c>
      <c r="O27" s="25">
        <v>0.59402672646966481</v>
      </c>
      <c r="P27" s="24">
        <v>2654903</v>
      </c>
      <c r="Q27" s="26">
        <v>0.86790664710018695</v>
      </c>
      <c r="R27" s="28">
        <v>0.93219774302620639</v>
      </c>
      <c r="S27" s="25">
        <v>0.24566423791012507</v>
      </c>
    </row>
    <row r="28" spans="2:19" s="36" customFormat="1">
      <c r="B28" s="30" t="s">
        <v>0</v>
      </c>
      <c r="C28" s="35">
        <v>55206227</v>
      </c>
      <c r="D28" s="84">
        <v>1</v>
      </c>
      <c r="E28" s="31">
        <v>44399188</v>
      </c>
      <c r="F28" s="33">
        <v>0.80424239098969763</v>
      </c>
      <c r="G28" s="84">
        <v>1</v>
      </c>
      <c r="H28" s="31">
        <v>10807039</v>
      </c>
      <c r="I28" s="38">
        <v>0.19575760901030242</v>
      </c>
      <c r="J28" s="38">
        <v>1</v>
      </c>
      <c r="K28" s="34">
        <v>1</v>
      </c>
      <c r="L28" s="31">
        <v>7748066</v>
      </c>
      <c r="M28" s="38">
        <v>1</v>
      </c>
      <c r="N28" s="34">
        <v>1</v>
      </c>
      <c r="O28" s="84">
        <v>0.71694624216679514</v>
      </c>
      <c r="P28" s="31">
        <v>3058973</v>
      </c>
      <c r="Q28" s="38">
        <v>1</v>
      </c>
      <c r="R28" s="34">
        <v>1</v>
      </c>
      <c r="S28" s="84">
        <v>0.28305375783320486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25102074</v>
      </c>
      <c r="D30" s="25">
        <v>0.45469642401028421</v>
      </c>
      <c r="E30" s="93">
        <v>20855296</v>
      </c>
      <c r="F30" s="26">
        <v>0.37777071778515131</v>
      </c>
      <c r="G30" s="25">
        <v>0.46972246429371634</v>
      </c>
      <c r="H30" s="93">
        <v>4246778</v>
      </c>
      <c r="I30" s="27">
        <v>7.6925706225132895E-2</v>
      </c>
      <c r="J30" s="26">
        <v>0.39296406721582111</v>
      </c>
      <c r="K30" s="28">
        <v>0.83658776636686816</v>
      </c>
      <c r="L30" s="96">
        <v>3008889</v>
      </c>
      <c r="M30" s="26">
        <v>0.38834065171876442</v>
      </c>
      <c r="N30" s="28">
        <v>0.82674489989036581</v>
      </c>
      <c r="O30" s="25">
        <v>0.27841937093037233</v>
      </c>
      <c r="P30" s="96">
        <v>1237889</v>
      </c>
      <c r="Q30" s="26">
        <v>0.40467470618406898</v>
      </c>
      <c r="R30" s="28">
        <v>0.86151874126894401</v>
      </c>
      <c r="S30" s="25">
        <v>0.11454469628544878</v>
      </c>
    </row>
    <row r="31" spans="2:19">
      <c r="B31" s="23" t="s">
        <v>32</v>
      </c>
      <c r="C31" s="92">
        <v>30104153</v>
      </c>
      <c r="D31" s="25">
        <v>0.54530357598971579</v>
      </c>
      <c r="E31" s="93">
        <v>23543892</v>
      </c>
      <c r="F31" s="26">
        <v>0.42647167320454626</v>
      </c>
      <c r="G31" s="25">
        <v>0.53027753570628366</v>
      </c>
      <c r="H31" s="93">
        <v>6560261</v>
      </c>
      <c r="I31" s="27">
        <v>0.1188319027851695</v>
      </c>
      <c r="J31" s="26">
        <v>0.60703593278417889</v>
      </c>
      <c r="K31" s="28">
        <v>1.144751364916222</v>
      </c>
      <c r="L31" s="96">
        <v>4739177</v>
      </c>
      <c r="M31" s="26">
        <v>0.61165934828123558</v>
      </c>
      <c r="N31" s="28">
        <v>1.1534702247315802</v>
      </c>
      <c r="O31" s="25">
        <v>0.43852687123642287</v>
      </c>
      <c r="P31" s="96">
        <v>1821084</v>
      </c>
      <c r="Q31" s="26">
        <v>0.59532529381593102</v>
      </c>
      <c r="R31" s="28">
        <v>1.1226673840199726</v>
      </c>
      <c r="S31" s="25">
        <v>0.16850906154775605</v>
      </c>
    </row>
    <row r="32" spans="2:19" s="36" customFormat="1">
      <c r="B32" s="30" t="s">
        <v>0</v>
      </c>
      <c r="C32" s="35">
        <v>55206227</v>
      </c>
      <c r="D32" s="84">
        <v>1</v>
      </c>
      <c r="E32" s="31">
        <v>44399188</v>
      </c>
      <c r="F32" s="33">
        <v>0.80424239098969763</v>
      </c>
      <c r="G32" s="84">
        <v>1</v>
      </c>
      <c r="H32" s="31">
        <v>10807039</v>
      </c>
      <c r="I32" s="38">
        <v>0.1957576090103024</v>
      </c>
      <c r="J32" s="38">
        <v>1</v>
      </c>
      <c r="K32" s="34">
        <v>1</v>
      </c>
      <c r="L32" s="31">
        <v>7748066</v>
      </c>
      <c r="M32" s="38">
        <v>1</v>
      </c>
      <c r="N32" s="34">
        <v>1</v>
      </c>
      <c r="O32" s="84">
        <v>0.71694624216679514</v>
      </c>
      <c r="P32" s="31">
        <v>3058973</v>
      </c>
      <c r="Q32" s="38">
        <v>1</v>
      </c>
      <c r="R32" s="34">
        <v>1</v>
      </c>
      <c r="S32" s="84">
        <v>0.28305375783320486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1421817</v>
      </c>
      <c r="D34" s="25">
        <v>2.5754649018126161E-2</v>
      </c>
      <c r="E34" s="93">
        <v>0</v>
      </c>
      <c r="F34" s="26">
        <v>0</v>
      </c>
      <c r="G34" s="25">
        <v>0</v>
      </c>
      <c r="H34" s="93">
        <v>1421817</v>
      </c>
      <c r="I34" s="27">
        <v>2.5754649018126161E-2</v>
      </c>
      <c r="J34" s="40">
        <v>0.13156397418386295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1421817</v>
      </c>
      <c r="Q34" s="26">
        <v>0.4648020757293379</v>
      </c>
      <c r="R34" s="28" t="s">
        <v>51</v>
      </c>
      <c r="S34" s="25">
        <v>0.13156397418386295</v>
      </c>
    </row>
    <row r="35" spans="2:19">
      <c r="B35" s="23" t="s">
        <v>37</v>
      </c>
      <c r="C35" s="92">
        <v>5508159</v>
      </c>
      <c r="D35" s="25">
        <v>9.97742338015601E-2</v>
      </c>
      <c r="E35" s="93">
        <v>0</v>
      </c>
      <c r="F35" s="26">
        <v>0</v>
      </c>
      <c r="G35" s="25">
        <v>0</v>
      </c>
      <c r="H35" s="93">
        <v>5508159</v>
      </c>
      <c r="I35" s="27">
        <v>9.97742338015601E-2</v>
      </c>
      <c r="J35" s="40">
        <v>0.50968253191276536</v>
      </c>
      <c r="K35" s="28" t="s">
        <v>51</v>
      </c>
      <c r="L35" s="97">
        <v>5508159</v>
      </c>
      <c r="M35" s="26">
        <v>0.71090759939319048</v>
      </c>
      <c r="N35" s="28" t="s">
        <v>51</v>
      </c>
      <c r="O35" s="25">
        <v>0.50968253191276536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1031732</v>
      </c>
      <c r="D36" s="25">
        <v>1.8688688868377112E-2</v>
      </c>
      <c r="E36" s="93">
        <v>0</v>
      </c>
      <c r="F36" s="26">
        <v>0</v>
      </c>
      <c r="G36" s="25">
        <v>0</v>
      </c>
      <c r="H36" s="93">
        <v>1031732</v>
      </c>
      <c r="I36" s="27">
        <v>1.8688688868377112E-2</v>
      </c>
      <c r="J36" s="40">
        <v>9.5468518250003534E-2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1031732</v>
      </c>
      <c r="Q36" s="26">
        <v>0.33728051865773251</v>
      </c>
      <c r="R36" s="28" t="s">
        <v>51</v>
      </c>
      <c r="S36" s="25">
        <v>9.5468518250003534E-2</v>
      </c>
    </row>
    <row r="37" spans="2:19">
      <c r="B37" s="23" t="s">
        <v>39</v>
      </c>
      <c r="C37" s="92">
        <v>285584</v>
      </c>
      <c r="D37" s="25">
        <v>5.173039628301351E-3</v>
      </c>
      <c r="E37" s="93">
        <v>0</v>
      </c>
      <c r="F37" s="26">
        <v>0</v>
      </c>
      <c r="G37" s="25">
        <v>0</v>
      </c>
      <c r="H37" s="93">
        <v>285584</v>
      </c>
      <c r="I37" s="27">
        <v>5.173039628301351E-3</v>
      </c>
      <c r="J37" s="40">
        <v>2.6425739742403077E-2</v>
      </c>
      <c r="K37" s="28" t="s">
        <v>51</v>
      </c>
      <c r="L37" s="97">
        <v>285584</v>
      </c>
      <c r="M37" s="26">
        <v>3.6858746427818244E-2</v>
      </c>
      <c r="N37" s="28" t="s">
        <v>51</v>
      </c>
      <c r="O37" s="25">
        <v>2.6425739742403077E-2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106</v>
      </c>
      <c r="D38" s="25">
        <v>1.9200732555043113E-6</v>
      </c>
      <c r="E38" s="93">
        <v>0</v>
      </c>
      <c r="F38" s="26">
        <v>0</v>
      </c>
      <c r="G38" s="25">
        <v>0</v>
      </c>
      <c r="H38" s="93">
        <v>106</v>
      </c>
      <c r="I38" s="27">
        <v>1.9200732555043113E-6</v>
      </c>
      <c r="J38" s="40">
        <v>9.808422084902257E-6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106</v>
      </c>
      <c r="Q38" s="26">
        <v>3.4652152863068747E-5</v>
      </c>
      <c r="R38" s="28" t="s">
        <v>51</v>
      </c>
      <c r="S38" s="25">
        <v>9.808422084902257E-6</v>
      </c>
    </row>
    <row r="39" spans="2:19" ht="15" customHeight="1">
      <c r="B39" s="23" t="s">
        <v>41</v>
      </c>
      <c r="C39" s="92">
        <v>605318</v>
      </c>
      <c r="D39" s="25">
        <v>1.0964668895050553E-2</v>
      </c>
      <c r="E39" s="93">
        <v>0</v>
      </c>
      <c r="F39" s="26">
        <v>0</v>
      </c>
      <c r="G39" s="25">
        <v>0</v>
      </c>
      <c r="H39" s="93">
        <v>605318</v>
      </c>
      <c r="I39" s="27">
        <v>1.0964668895050553E-2</v>
      </c>
      <c r="J39" s="40">
        <v>5.6011456977253439E-2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605318</v>
      </c>
      <c r="Q39" s="26">
        <v>0.19788275346006651</v>
      </c>
      <c r="R39" s="28" t="s">
        <v>51</v>
      </c>
      <c r="S39" s="25">
        <v>5.6011456977253439E-2</v>
      </c>
    </row>
    <row r="40" spans="2:19" ht="45">
      <c r="B40" s="23" t="s">
        <v>42</v>
      </c>
      <c r="C40" s="92">
        <v>1954323</v>
      </c>
      <c r="D40" s="25">
        <v>3.5400408725631619E-2</v>
      </c>
      <c r="E40" s="93">
        <v>0</v>
      </c>
      <c r="F40" s="26">
        <v>0</v>
      </c>
      <c r="G40" s="25"/>
      <c r="H40" s="93">
        <v>1954323</v>
      </c>
      <c r="I40" s="27"/>
      <c r="J40" s="40"/>
      <c r="K40" s="28" t="s">
        <v>51</v>
      </c>
      <c r="L40" s="97">
        <v>1954323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45627</v>
      </c>
      <c r="D41" s="25">
        <v>8.2648285310278494E-4</v>
      </c>
      <c r="E41" s="93">
        <v>45627</v>
      </c>
      <c r="F41" s="26">
        <v>8.2648285310278494E-4</v>
      </c>
      <c r="G41" s="25">
        <v>1.0276539291664522E-3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44353561</v>
      </c>
      <c r="D42" s="25">
        <v>0.8034159081365948</v>
      </c>
      <c r="E42" s="93">
        <v>44353561</v>
      </c>
      <c r="F42" s="26">
        <v>0.8034159081365948</v>
      </c>
      <c r="G42" s="25">
        <v>0.99897234607083352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55206227</v>
      </c>
      <c r="D43" s="84">
        <v>1</v>
      </c>
      <c r="E43" s="31">
        <v>44399188</v>
      </c>
      <c r="F43" s="38">
        <v>0.80424239098969763</v>
      </c>
      <c r="G43" s="84">
        <v>1</v>
      </c>
      <c r="H43" s="31">
        <v>10807039</v>
      </c>
      <c r="I43" s="38">
        <v>0.16035720028467076</v>
      </c>
      <c r="J43" s="38">
        <v>0.81916202948837324</v>
      </c>
      <c r="K43" s="34">
        <v>0.81916202948837324</v>
      </c>
      <c r="L43" s="31">
        <v>7748066</v>
      </c>
      <c r="M43" s="38">
        <v>0.74776634582100876</v>
      </c>
      <c r="N43" s="34">
        <v>0.74776634582100876</v>
      </c>
      <c r="O43" s="84">
        <v>0.53610827165516839</v>
      </c>
      <c r="P43" s="31">
        <v>3058973</v>
      </c>
      <c r="Q43" s="38">
        <v>1</v>
      </c>
      <c r="R43" s="34">
        <v>1.2207597080941035</v>
      </c>
      <c r="S43" s="84">
        <v>0.2830537578332048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41674075</v>
      </c>
      <c r="D45" s="42">
        <v>0.7548799703337814</v>
      </c>
      <c r="E45" s="93">
        <v>36651836</v>
      </c>
      <c r="F45" s="43">
        <v>0.66390764215783127</v>
      </c>
      <c r="G45" s="42">
        <v>0.82550689890995299</v>
      </c>
      <c r="H45" s="93">
        <v>5022239</v>
      </c>
      <c r="I45" s="27">
        <v>9.0972328175950148E-2</v>
      </c>
      <c r="J45" s="43">
        <v>0.4647192445590323</v>
      </c>
      <c r="K45" s="44">
        <v>0.56295016452639512</v>
      </c>
      <c r="L45" s="96">
        <v>3682081</v>
      </c>
      <c r="M45" s="43">
        <v>0.47522581764275112</v>
      </c>
      <c r="N45" s="28">
        <v>0.57567758460924645</v>
      </c>
      <c r="O45" s="25">
        <v>0.34071136413961306</v>
      </c>
      <c r="P45" s="96">
        <v>1340158</v>
      </c>
      <c r="Q45" s="43">
        <v>0.43810716864777821</v>
      </c>
      <c r="R45" s="44">
        <v>0.53071291012380417</v>
      </c>
      <c r="S45" s="25">
        <v>0.12400788041941924</v>
      </c>
    </row>
    <row r="46" spans="2:19">
      <c r="B46" s="41" t="s">
        <v>47</v>
      </c>
      <c r="C46" s="92">
        <v>13191014</v>
      </c>
      <c r="D46" s="42">
        <v>0.23894069051304664</v>
      </c>
      <c r="E46" s="93">
        <v>7561159</v>
      </c>
      <c r="F46" s="26">
        <v>0.1369620677029785</v>
      </c>
      <c r="G46" s="25">
        <v>0.17029948836001235</v>
      </c>
      <c r="H46" s="93">
        <v>5629855</v>
      </c>
      <c r="I46" s="27">
        <v>0.10197862281006814</v>
      </c>
      <c r="J46" s="26">
        <v>0.52094334072450377</v>
      </c>
      <c r="K46" s="28">
        <v>3.0589835926179174</v>
      </c>
      <c r="L46" s="96">
        <v>3949916</v>
      </c>
      <c r="M46" s="26">
        <v>0.50979379886542009</v>
      </c>
      <c r="N46" s="28">
        <v>2.9935133908782996</v>
      </c>
      <c r="O46" s="25">
        <v>0.36549474837649792</v>
      </c>
      <c r="P46" s="96">
        <v>1679939</v>
      </c>
      <c r="Q46" s="26">
        <v>0.54918399083614011</v>
      </c>
      <c r="R46" s="28">
        <v>3.2248129229558673</v>
      </c>
      <c r="S46" s="25">
        <v>0.15544859234800579</v>
      </c>
    </row>
    <row r="47" spans="2:19" s="45" customFormat="1">
      <c r="B47" s="41" t="s">
        <v>48</v>
      </c>
      <c r="C47" s="92">
        <v>143052</v>
      </c>
      <c r="D47" s="42">
        <v>2.591229427796252E-3</v>
      </c>
      <c r="E47" s="93">
        <v>83962</v>
      </c>
      <c r="F47" s="26">
        <v>1.5208791573457828E-3</v>
      </c>
      <c r="G47" s="25">
        <v>1.8910706204807168E-3</v>
      </c>
      <c r="H47" s="93">
        <v>59090</v>
      </c>
      <c r="I47" s="27">
        <v>1.0703502704504694E-3</v>
      </c>
      <c r="J47" s="26">
        <v>5.467732650913909E-3</v>
      </c>
      <c r="K47" s="28">
        <v>2.8913423918161194</v>
      </c>
      <c r="L47" s="96">
        <v>52179</v>
      </c>
      <c r="M47" s="26">
        <v>6.7344547658731869E-3</v>
      </c>
      <c r="N47" s="28">
        <v>3.5611862893630408</v>
      </c>
      <c r="O47" s="25">
        <v>4.8282420374350455E-3</v>
      </c>
      <c r="P47" s="96">
        <v>6911</v>
      </c>
      <c r="Q47" s="26">
        <v>2.2592549852515861E-3</v>
      </c>
      <c r="R47" s="28">
        <v>1.1946962534256258</v>
      </c>
      <c r="S47" s="25">
        <v>6.3949061347886313E-4</v>
      </c>
    </row>
    <row r="48" spans="2:19" s="45" customFormat="1" ht="30">
      <c r="B48" s="46" t="s">
        <v>49</v>
      </c>
      <c r="C48" s="92">
        <v>198086</v>
      </c>
      <c r="D48" s="42">
        <v>3.588109725375726E-3</v>
      </c>
      <c r="E48" s="93">
        <v>102231</v>
      </c>
      <c r="F48" s="26">
        <v>1.8518019715420872E-3</v>
      </c>
      <c r="G48" s="25">
        <v>2.3025421095538953E-3</v>
      </c>
      <c r="H48" s="93">
        <v>95855</v>
      </c>
      <c r="I48" s="27">
        <v>1.736307753833639E-3</v>
      </c>
      <c r="J48" s="26">
        <v>8.8696820655500552E-3</v>
      </c>
      <c r="K48" s="28">
        <v>3.8521258867524062</v>
      </c>
      <c r="L48" s="96">
        <v>63890</v>
      </c>
      <c r="M48" s="26">
        <v>8.2459287259556129E-3</v>
      </c>
      <c r="N48" s="28">
        <v>3.5812281963230697</v>
      </c>
      <c r="O48" s="25">
        <v>5.9118876132491054E-3</v>
      </c>
      <c r="P48" s="96">
        <v>31965</v>
      </c>
      <c r="Q48" s="26">
        <v>1.0449585530830119E-2</v>
      </c>
      <c r="R48" s="28">
        <v>4.5382820524635994</v>
      </c>
      <c r="S48" s="25">
        <v>2.9577944523009494E-3</v>
      </c>
    </row>
    <row r="49" spans="2:27" s="36" customFormat="1">
      <c r="B49" s="30" t="s">
        <v>0</v>
      </c>
      <c r="C49" s="35">
        <v>55206227</v>
      </c>
      <c r="D49" s="84">
        <v>1</v>
      </c>
      <c r="E49" s="31">
        <v>44399188</v>
      </c>
      <c r="F49" s="38">
        <v>0.80424239098969763</v>
      </c>
      <c r="G49" s="84">
        <v>1</v>
      </c>
      <c r="H49" s="31">
        <v>10807039</v>
      </c>
      <c r="I49" s="38">
        <v>0.19575760901030237</v>
      </c>
      <c r="J49" s="38">
        <v>1</v>
      </c>
      <c r="K49" s="34">
        <v>1</v>
      </c>
      <c r="L49" s="31">
        <v>7748066</v>
      </c>
      <c r="M49" s="38">
        <v>1</v>
      </c>
      <c r="N49" s="48">
        <v>1</v>
      </c>
      <c r="O49" s="84">
        <v>0.71694624216679514</v>
      </c>
      <c r="P49" s="31">
        <v>3058973</v>
      </c>
      <c r="Q49" s="38">
        <v>1</v>
      </c>
      <c r="R49" s="48">
        <v>1</v>
      </c>
      <c r="S49" s="84">
        <v>0.2830537578332048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46028432</v>
      </c>
      <c r="D51" s="25">
        <v>0.83375435166036616</v>
      </c>
      <c r="E51" s="93">
        <v>39708942</v>
      </c>
      <c r="F51" s="26">
        <v>0.71928375036388559</v>
      </c>
      <c r="G51" s="25">
        <v>0.8943618968887449</v>
      </c>
      <c r="H51" s="93">
        <v>6319490</v>
      </c>
      <c r="I51" s="27">
        <v>0.11447060129648055</v>
      </c>
      <c r="J51" s="26">
        <v>0.58475684227659397</v>
      </c>
      <c r="K51" s="28">
        <v>0.65382575477646432</v>
      </c>
      <c r="L51" s="96">
        <v>4562119</v>
      </c>
      <c r="M51" s="26">
        <v>0.58880745207900909</v>
      </c>
      <c r="N51" s="28">
        <v>0.65835480483607234</v>
      </c>
      <c r="O51" s="25">
        <v>0.42214329012785096</v>
      </c>
      <c r="P51" s="96">
        <v>1757371</v>
      </c>
      <c r="Q51" s="26">
        <v>0.5744970615955094</v>
      </c>
      <c r="R51" s="28">
        <v>0.64235413381768269</v>
      </c>
      <c r="S51" s="25">
        <v>0.16261355214874307</v>
      </c>
    </row>
    <row r="52" spans="2:27">
      <c r="B52" s="41" t="s">
        <v>47</v>
      </c>
      <c r="C52" s="92">
        <v>8934262</v>
      </c>
      <c r="D52" s="25">
        <v>0.16183431626290998</v>
      </c>
      <c r="E52" s="93">
        <v>4569863</v>
      </c>
      <c r="F52" s="26">
        <v>8.2778035166214126E-2</v>
      </c>
      <c r="G52" s="25">
        <v>0.10292672469595615</v>
      </c>
      <c r="H52" s="93">
        <v>4364399</v>
      </c>
      <c r="I52" s="27">
        <v>7.9056281096695852E-2</v>
      </c>
      <c r="J52" s="26">
        <v>0.40384780697099365</v>
      </c>
      <c r="K52" s="28">
        <v>3.9236438171325614</v>
      </c>
      <c r="L52" s="96">
        <v>3092397</v>
      </c>
      <c r="M52" s="26">
        <v>0.3991185671366248</v>
      </c>
      <c r="N52" s="28">
        <v>3.8776961796425029</v>
      </c>
      <c r="O52" s="25">
        <v>0.28614655688759888</v>
      </c>
      <c r="P52" s="96">
        <v>1272002</v>
      </c>
      <c r="Q52" s="26">
        <v>0.41582648817102996</v>
      </c>
      <c r="R52" s="28">
        <v>4.0400244873173081</v>
      </c>
      <c r="S52" s="25">
        <v>0.11770125008339472</v>
      </c>
    </row>
    <row r="53" spans="2:27" s="45" customFormat="1">
      <c r="B53" s="41" t="s">
        <v>48</v>
      </c>
      <c r="C53" s="92">
        <v>108772</v>
      </c>
      <c r="D53" s="25">
        <v>1.9702849825256126E-3</v>
      </c>
      <c r="E53" s="93">
        <v>59447</v>
      </c>
      <c r="F53" s="26">
        <v>1.0768169322638186E-3</v>
      </c>
      <c r="G53" s="25">
        <v>1.3389208829674994E-3</v>
      </c>
      <c r="H53" s="93">
        <v>49325</v>
      </c>
      <c r="I53" s="27">
        <v>8.9346805026179388E-4</v>
      </c>
      <c r="J53" s="26">
        <v>4.5641548994132435E-3</v>
      </c>
      <c r="K53" s="28">
        <v>3.4088309156083514</v>
      </c>
      <c r="L53" s="96">
        <v>44874</v>
      </c>
      <c r="M53" s="26">
        <v>5.7916388425188941E-3</v>
      </c>
      <c r="N53" s="28">
        <v>4.3256019950056146</v>
      </c>
      <c r="O53" s="25">
        <v>4.1522937041311688E-3</v>
      </c>
      <c r="P53" s="96">
        <v>4451</v>
      </c>
      <c r="Q53" s="26">
        <v>1.4550635131464057E-3</v>
      </c>
      <c r="R53" s="28">
        <v>1.0867434600926495</v>
      </c>
      <c r="S53" s="25">
        <v>4.1186119528207493E-4</v>
      </c>
    </row>
    <row r="54" spans="2:27" ht="30.75" customHeight="1">
      <c r="B54" s="46" t="s">
        <v>49</v>
      </c>
      <c r="C54" s="92">
        <v>134761</v>
      </c>
      <c r="D54" s="25">
        <v>2.4410470941982686E-3</v>
      </c>
      <c r="E54" s="93">
        <v>60936</v>
      </c>
      <c r="F54" s="26">
        <v>1.1037885273340632E-3</v>
      </c>
      <c r="G54" s="25">
        <v>1.372457532331447E-3</v>
      </c>
      <c r="H54" s="93">
        <v>73825</v>
      </c>
      <c r="I54" s="27">
        <v>1.3372585668642053E-3</v>
      </c>
      <c r="J54" s="26">
        <v>6.8311958529991426E-3</v>
      </c>
      <c r="K54" s="28">
        <v>4.9773458865388163</v>
      </c>
      <c r="L54" s="96">
        <v>48676</v>
      </c>
      <c r="M54" s="26">
        <v>6.2823419418471657E-3</v>
      </c>
      <c r="N54" s="28">
        <v>4.5774399526775209</v>
      </c>
      <c r="O54" s="25">
        <v>4.5041014472141719E-3</v>
      </c>
      <c r="P54" s="96">
        <v>25149</v>
      </c>
      <c r="Q54" s="26">
        <v>8.2213867203143019E-3</v>
      </c>
      <c r="R54" s="28">
        <v>5.990266748981524</v>
      </c>
      <c r="S54" s="25">
        <v>2.3270944057849703E-3</v>
      </c>
    </row>
    <row r="55" spans="2:27" s="36" customFormat="1" ht="15.75" thickBot="1">
      <c r="B55" s="49" t="s">
        <v>0</v>
      </c>
      <c r="C55" s="52">
        <v>55206227</v>
      </c>
      <c r="D55" s="85">
        <v>1</v>
      </c>
      <c r="E55" s="50">
        <v>44399188</v>
      </c>
      <c r="F55" s="86">
        <v>0.80424239098969763</v>
      </c>
      <c r="G55" s="85">
        <v>0.99999999999999989</v>
      </c>
      <c r="H55" s="50">
        <v>10807039</v>
      </c>
      <c r="I55" s="86">
        <v>0.1957576090103024</v>
      </c>
      <c r="J55" s="86">
        <v>1</v>
      </c>
      <c r="K55" s="79">
        <v>1.0000000000000002</v>
      </c>
      <c r="L55" s="50">
        <v>7748066</v>
      </c>
      <c r="M55" s="86">
        <v>0.99999999999999989</v>
      </c>
      <c r="N55" s="51">
        <v>1</v>
      </c>
      <c r="O55" s="85">
        <v>0.71694624216679514</v>
      </c>
      <c r="P55" s="50">
        <v>3058973</v>
      </c>
      <c r="Q55" s="86">
        <v>1</v>
      </c>
      <c r="R55" s="79">
        <v>0.99999999999999978</v>
      </c>
      <c r="S55" s="85">
        <v>0.28305375783320486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Gcrd79gkufwQ+1achiSqd1I559t2riLht5/9eUSkrxzsS/GayqURtTF0HVtvnTjihmCwXbD4mjLGus2S/KtTaA==" saltValue="QmRMtOJ7E40aPnHDKo3SX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"/>
  <sheetViews>
    <sheetView zoomScale="80" zoomScaleNormal="80" workbookViewId="0">
      <pane xSplit="2" ySplit="1" topLeftCell="C2" activePane="bottomRight" state="frozen"/>
      <selection activeCell="F48" sqref="F48"/>
      <selection pane="topRight" activeCell="F48" sqref="F48"/>
      <selection pane="bottomLeft" activeCell="F48" sqref="F48"/>
      <selection pane="bottomRight"/>
    </sheetView>
  </sheetViews>
  <sheetFormatPr defaultColWidth="9.140625" defaultRowHeight="15"/>
  <cols>
    <col min="1" max="1" width="9.140625" style="15"/>
    <col min="2" max="2" width="24.28515625" style="73" customWidth="1"/>
    <col min="3" max="3" width="14.28515625" style="74" customWidth="1"/>
    <col min="4" max="4" width="15.5703125" style="77" customWidth="1"/>
    <col min="5" max="5" width="15.140625" style="74" customWidth="1"/>
    <col min="6" max="6" width="13.28515625" style="77" customWidth="1"/>
    <col min="7" max="7" width="11.42578125" style="77" customWidth="1"/>
    <col min="8" max="8" width="13" style="74" customWidth="1"/>
    <col min="9" max="9" width="12.28515625" style="76" customWidth="1"/>
    <col min="10" max="10" width="10.28515625" style="77" customWidth="1"/>
    <col min="11" max="11" width="11.85546875" style="78" customWidth="1"/>
    <col min="12" max="12" width="13.85546875" style="74" customWidth="1"/>
    <col min="13" max="13" width="10.5703125" style="77" customWidth="1"/>
    <col min="14" max="14" width="15.28515625" style="78" customWidth="1"/>
    <col min="15" max="15" width="12" style="77" customWidth="1"/>
    <col min="16" max="16" width="14.7109375" style="74" customWidth="1"/>
    <col min="17" max="17" width="10.42578125" style="77" customWidth="1"/>
    <col min="18" max="18" width="14.7109375" style="78" customWidth="1"/>
    <col min="19" max="19" width="10.85546875" style="77" customWidth="1"/>
    <col min="20" max="16384" width="9.140625" style="15"/>
  </cols>
  <sheetData>
    <row r="1" spans="2:19" s="8" customFormat="1" ht="75.75" thickBot="1">
      <c r="B1" s="1"/>
      <c r="C1" s="2" t="s">
        <v>16</v>
      </c>
      <c r="D1" s="3" t="s">
        <v>17</v>
      </c>
      <c r="E1" s="4" t="s">
        <v>15</v>
      </c>
      <c r="F1" s="3" t="s">
        <v>19</v>
      </c>
      <c r="G1" s="5" t="s">
        <v>20</v>
      </c>
      <c r="H1" s="2" t="s">
        <v>34</v>
      </c>
      <c r="I1" s="6" t="s">
        <v>19</v>
      </c>
      <c r="J1" s="3" t="s">
        <v>20</v>
      </c>
      <c r="K1" s="7" t="s">
        <v>21</v>
      </c>
      <c r="L1" s="4" t="s">
        <v>35</v>
      </c>
      <c r="M1" s="3" t="s">
        <v>26</v>
      </c>
      <c r="N1" s="7" t="s">
        <v>22</v>
      </c>
      <c r="O1" s="5" t="s">
        <v>23</v>
      </c>
      <c r="P1" s="2" t="s">
        <v>18</v>
      </c>
      <c r="Q1" s="3" t="s">
        <v>27</v>
      </c>
      <c r="R1" s="7" t="s">
        <v>24</v>
      </c>
      <c r="S1" s="5" t="s">
        <v>25</v>
      </c>
    </row>
    <row r="2" spans="2:19" ht="15.75" thickBot="1">
      <c r="B2" s="9" t="s">
        <v>0</v>
      </c>
      <c r="C2" s="10">
        <v>56767778</v>
      </c>
      <c r="D2" s="11">
        <v>1</v>
      </c>
      <c r="E2" s="10">
        <v>45607720</v>
      </c>
      <c r="F2" s="12">
        <v>0.8034085815372235</v>
      </c>
      <c r="G2" s="11">
        <v>1</v>
      </c>
      <c r="H2" s="13">
        <v>11160058</v>
      </c>
      <c r="I2" s="12">
        <v>0.19659141846277653</v>
      </c>
      <c r="J2" s="12">
        <v>1</v>
      </c>
      <c r="K2" s="14">
        <v>1</v>
      </c>
      <c r="L2" s="10">
        <v>8016044</v>
      </c>
      <c r="M2" s="12">
        <v>1</v>
      </c>
      <c r="N2" s="14">
        <v>1</v>
      </c>
      <c r="O2" s="11">
        <v>0.71827977954953282</v>
      </c>
      <c r="P2" s="13">
        <v>3144014</v>
      </c>
      <c r="Q2" s="12">
        <v>1</v>
      </c>
      <c r="R2" s="14">
        <v>1</v>
      </c>
      <c r="S2" s="11">
        <v>0.28172022045046718</v>
      </c>
    </row>
    <row r="3" spans="2:19">
      <c r="B3" s="16" t="s">
        <v>1</v>
      </c>
      <c r="C3" s="22"/>
      <c r="D3" s="18"/>
      <c r="E3" s="17"/>
      <c r="F3" s="19"/>
      <c r="G3" s="18"/>
      <c r="H3" s="17"/>
      <c r="I3" s="20"/>
      <c r="J3" s="19"/>
      <c r="K3" s="21"/>
      <c r="L3" s="17"/>
      <c r="M3" s="19"/>
      <c r="N3" s="21"/>
      <c r="O3" s="18"/>
      <c r="P3" s="17"/>
      <c r="Q3" s="19"/>
      <c r="R3" s="21"/>
      <c r="S3" s="18"/>
    </row>
    <row r="4" spans="2:19">
      <c r="B4" s="23" t="s">
        <v>2</v>
      </c>
      <c r="C4" s="92">
        <v>17948</v>
      </c>
      <c r="D4" s="25">
        <v>3.1616527248961549E-4</v>
      </c>
      <c r="E4" s="93">
        <v>4138</v>
      </c>
      <c r="F4" s="26">
        <v>7.2893464317028573E-5</v>
      </c>
      <c r="G4" s="25">
        <v>9.0730253562335496E-5</v>
      </c>
      <c r="H4" s="93">
        <v>13810</v>
      </c>
      <c r="I4" s="27">
        <v>2.4327180817258691E-4</v>
      </c>
      <c r="J4" s="26">
        <v>1.2374487659472739E-3</v>
      </c>
      <c r="K4" s="28">
        <v>13.638766754874046</v>
      </c>
      <c r="L4" s="96">
        <v>13405</v>
      </c>
      <c r="M4" s="26">
        <v>1.6722712599880939E-3</v>
      </c>
      <c r="N4" s="28">
        <v>18.43124199844954</v>
      </c>
      <c r="O4" s="25">
        <v>1.2011586319712675E-3</v>
      </c>
      <c r="P4" s="96">
        <v>405</v>
      </c>
      <c r="Q4" s="26">
        <v>1.2881622028400636E-4</v>
      </c>
      <c r="R4" s="28">
        <v>1.41977141280118</v>
      </c>
      <c r="S4" s="25">
        <v>3.6290133976006219E-5</v>
      </c>
    </row>
    <row r="5" spans="2:19">
      <c r="B5" s="23" t="s">
        <v>3</v>
      </c>
      <c r="C5" s="92">
        <v>2020093</v>
      </c>
      <c r="D5" s="25">
        <v>3.5585204691295121E-2</v>
      </c>
      <c r="E5" s="93">
        <v>616112</v>
      </c>
      <c r="F5" s="26">
        <v>1.0853199151109983E-2</v>
      </c>
      <c r="G5" s="25">
        <v>1.3508941030158929E-2</v>
      </c>
      <c r="H5" s="93">
        <v>1403981</v>
      </c>
      <c r="I5" s="27">
        <v>2.4732005540185138E-2</v>
      </c>
      <c r="J5" s="26">
        <v>0.12580409528337577</v>
      </c>
      <c r="K5" s="28">
        <v>9.3126541157087068</v>
      </c>
      <c r="L5" s="96">
        <v>1129281</v>
      </c>
      <c r="M5" s="26">
        <v>0.14087759498326108</v>
      </c>
      <c r="N5" s="28">
        <v>10.428470645385865</v>
      </c>
      <c r="O5" s="25">
        <v>0.10118952786804514</v>
      </c>
      <c r="P5" s="96">
        <v>274700</v>
      </c>
      <c r="Q5" s="26">
        <v>8.7372384474114939E-2</v>
      </c>
      <c r="R5" s="28">
        <v>6.4677449016214279</v>
      </c>
      <c r="S5" s="25">
        <v>2.4614567415330638E-2</v>
      </c>
    </row>
    <row r="6" spans="2:19">
      <c r="B6" s="23" t="s">
        <v>4</v>
      </c>
      <c r="C6" s="92">
        <v>2597965</v>
      </c>
      <c r="D6" s="25">
        <v>4.5764782267856248E-2</v>
      </c>
      <c r="E6" s="93">
        <v>1186304</v>
      </c>
      <c r="F6" s="26">
        <v>2.0897488712698954E-2</v>
      </c>
      <c r="G6" s="25">
        <v>2.601103497390354E-2</v>
      </c>
      <c r="H6" s="93">
        <v>1411661</v>
      </c>
      <c r="I6" s="27">
        <v>2.4867293555157294E-2</v>
      </c>
      <c r="J6" s="26">
        <v>0.12649226374988373</v>
      </c>
      <c r="K6" s="28">
        <v>4.8630230929600229</v>
      </c>
      <c r="L6" s="96">
        <v>987017</v>
      </c>
      <c r="M6" s="26">
        <v>0.12313018740915095</v>
      </c>
      <c r="N6" s="28">
        <v>4.7337673234719615</v>
      </c>
      <c r="O6" s="25">
        <v>8.8441923868137609E-2</v>
      </c>
      <c r="P6" s="96">
        <v>424644</v>
      </c>
      <c r="Q6" s="26">
        <v>0.13506428406489285</v>
      </c>
      <c r="R6" s="28">
        <v>5.1925763123382325</v>
      </c>
      <c r="S6" s="25">
        <v>3.8050339881746137E-2</v>
      </c>
    </row>
    <row r="7" spans="2:19">
      <c r="B7" s="23" t="s">
        <v>5</v>
      </c>
      <c r="C7" s="92">
        <v>4650831</v>
      </c>
      <c r="D7" s="25">
        <v>8.1927303901167314E-2</v>
      </c>
      <c r="E7" s="93">
        <v>2842558</v>
      </c>
      <c r="F7" s="26">
        <v>5.0073441310315159E-2</v>
      </c>
      <c r="G7" s="25">
        <v>6.2326246521422247E-2</v>
      </c>
      <c r="H7" s="93">
        <v>1808273</v>
      </c>
      <c r="I7" s="27">
        <v>3.1853862590852156E-2</v>
      </c>
      <c r="J7" s="26">
        <v>0.16203078872887577</v>
      </c>
      <c r="K7" s="28">
        <v>2.5997199859161086</v>
      </c>
      <c r="L7" s="96">
        <v>1183628</v>
      </c>
      <c r="M7" s="26">
        <v>0.1476573731381714</v>
      </c>
      <c r="N7" s="28">
        <v>2.3691042117772945</v>
      </c>
      <c r="O7" s="25">
        <v>0.10605930542654886</v>
      </c>
      <c r="P7" s="96">
        <v>624645</v>
      </c>
      <c r="Q7" s="26">
        <v>0.19867755041803248</v>
      </c>
      <c r="R7" s="28">
        <v>3.1877027978853936</v>
      </c>
      <c r="S7" s="25">
        <v>5.5971483302326923E-2</v>
      </c>
    </row>
    <row r="8" spans="2:19">
      <c r="B8" s="23" t="s">
        <v>6</v>
      </c>
      <c r="C8" s="92">
        <v>26663031</v>
      </c>
      <c r="D8" s="25">
        <v>0.46968600743893835</v>
      </c>
      <c r="E8" s="93">
        <v>23540221</v>
      </c>
      <c r="F8" s="26">
        <v>0.41467575144477209</v>
      </c>
      <c r="G8" s="25">
        <v>0.51614553413325637</v>
      </c>
      <c r="H8" s="93">
        <v>3122810</v>
      </c>
      <c r="I8" s="27">
        <v>5.5010255994166271E-2</v>
      </c>
      <c r="J8" s="26">
        <v>0.27982023032496783</v>
      </c>
      <c r="K8" s="28">
        <v>0.54213436292703632</v>
      </c>
      <c r="L8" s="96">
        <v>2110883</v>
      </c>
      <c r="M8" s="26">
        <v>0.26333226214826166</v>
      </c>
      <c r="N8" s="28">
        <v>0.51018994592380917</v>
      </c>
      <c r="O8" s="25">
        <v>0.18914623920413318</v>
      </c>
      <c r="P8" s="96">
        <v>1011927</v>
      </c>
      <c r="Q8" s="26">
        <v>0.32185829961316964</v>
      </c>
      <c r="R8" s="28">
        <v>0.62358051814524385</v>
      </c>
      <c r="S8" s="25">
        <v>9.0673991120834671E-2</v>
      </c>
    </row>
    <row r="9" spans="2:19">
      <c r="B9" s="23" t="s">
        <v>7</v>
      </c>
      <c r="C9" s="92">
        <v>14020587</v>
      </c>
      <c r="D9" s="25">
        <v>0.24698143020500116</v>
      </c>
      <c r="E9" s="93">
        <v>11939026</v>
      </c>
      <c r="F9" s="26">
        <v>0.21031342815637422</v>
      </c>
      <c r="G9" s="25">
        <v>0.26177642732414602</v>
      </c>
      <c r="H9" s="93">
        <v>2081561</v>
      </c>
      <c r="I9" s="27">
        <v>3.6668002048626955E-2</v>
      </c>
      <c r="J9" s="26">
        <v>0.18651883350427031</v>
      </c>
      <c r="K9" s="28">
        <v>0.71251195308473059</v>
      </c>
      <c r="L9" s="96">
        <v>1500593</v>
      </c>
      <c r="M9" s="26">
        <v>0.18719869801113867</v>
      </c>
      <c r="N9" s="28">
        <v>0.71510907198431162</v>
      </c>
      <c r="O9" s="25">
        <v>0.13446103953940025</v>
      </c>
      <c r="P9" s="96">
        <v>580968</v>
      </c>
      <c r="Q9" s="26">
        <v>0.18478543670607064</v>
      </c>
      <c r="R9" s="28">
        <v>0.70589028429690925</v>
      </c>
      <c r="S9" s="25">
        <v>5.2057793964870078E-2</v>
      </c>
    </row>
    <row r="10" spans="2:19">
      <c r="B10" s="23" t="s">
        <v>8</v>
      </c>
      <c r="C10" s="92">
        <v>6797323</v>
      </c>
      <c r="D10" s="25">
        <v>0.11973910622325221</v>
      </c>
      <c r="E10" s="93">
        <v>5479361</v>
      </c>
      <c r="F10" s="26">
        <v>9.652237929763606E-2</v>
      </c>
      <c r="G10" s="25">
        <v>0.12014108576355055</v>
      </c>
      <c r="H10" s="93">
        <v>1317962</v>
      </c>
      <c r="I10" s="27">
        <v>2.3216726925616146E-2</v>
      </c>
      <c r="J10" s="26">
        <v>0.11809633964267928</v>
      </c>
      <c r="K10" s="28">
        <v>0.98298045911707899</v>
      </c>
      <c r="L10" s="96">
        <v>1091237</v>
      </c>
      <c r="M10" s="26">
        <v>0.13613161305002816</v>
      </c>
      <c r="N10" s="28">
        <v>1.1330979088864614</v>
      </c>
      <c r="O10" s="25">
        <v>9.7780585011296536E-2</v>
      </c>
      <c r="P10" s="96">
        <v>226725</v>
      </c>
      <c r="Q10" s="26">
        <v>7.211322850343542E-2</v>
      </c>
      <c r="R10" s="28">
        <v>0.60023786238590626</v>
      </c>
      <c r="S10" s="25">
        <v>2.031575463138274E-2</v>
      </c>
    </row>
    <row r="11" spans="2:19" s="36" customFormat="1">
      <c r="B11" s="30" t="s">
        <v>0</v>
      </c>
      <c r="C11" s="35">
        <v>56767778</v>
      </c>
      <c r="D11" s="84">
        <v>1</v>
      </c>
      <c r="E11" s="31">
        <v>45607720</v>
      </c>
      <c r="F11" s="38">
        <v>0.8034085815372235</v>
      </c>
      <c r="G11" s="84">
        <v>1</v>
      </c>
      <c r="H11" s="31">
        <v>11160058</v>
      </c>
      <c r="I11" s="38">
        <v>0.19659141846277656</v>
      </c>
      <c r="J11" s="38">
        <v>1</v>
      </c>
      <c r="K11" s="34">
        <v>1</v>
      </c>
      <c r="L11" s="31">
        <v>8016044</v>
      </c>
      <c r="M11" s="38">
        <v>1</v>
      </c>
      <c r="N11" s="34">
        <v>1</v>
      </c>
      <c r="O11" s="84">
        <v>0.71827977954953282</v>
      </c>
      <c r="P11" s="31">
        <v>3144014</v>
      </c>
      <c r="Q11" s="38">
        <v>0.99999999999999989</v>
      </c>
      <c r="R11" s="34">
        <v>0.99999999999999989</v>
      </c>
      <c r="S11" s="84">
        <v>0.28172022045046718</v>
      </c>
    </row>
    <row r="12" spans="2:19">
      <c r="B12" s="37" t="s">
        <v>9</v>
      </c>
      <c r="C12" s="29"/>
      <c r="D12" s="25"/>
      <c r="E12" s="24"/>
      <c r="F12" s="26"/>
      <c r="G12" s="25"/>
      <c r="H12" s="24"/>
      <c r="I12" s="27"/>
      <c r="J12" s="26"/>
      <c r="K12" s="28"/>
      <c r="L12" s="24"/>
      <c r="M12" s="26"/>
      <c r="N12" s="28"/>
      <c r="O12" s="25"/>
      <c r="P12" s="24"/>
      <c r="Q12" s="26"/>
      <c r="R12" s="28"/>
      <c r="S12" s="25"/>
    </row>
    <row r="13" spans="2:19">
      <c r="B13" s="23" t="s">
        <v>10</v>
      </c>
      <c r="C13" s="92">
        <v>9286837</v>
      </c>
      <c r="D13" s="25">
        <v>0.16359345613280829</v>
      </c>
      <c r="E13" s="93">
        <v>4649112</v>
      </c>
      <c r="F13" s="26">
        <v>8.1897022638441119E-2</v>
      </c>
      <c r="G13" s="25">
        <v>0.10193695277904706</v>
      </c>
      <c r="H13" s="93">
        <v>4637725</v>
      </c>
      <c r="I13" s="27">
        <v>8.1696433494367171E-2</v>
      </c>
      <c r="J13" s="26">
        <v>0.41556459652808259</v>
      </c>
      <c r="K13" s="28">
        <v>4.0766825493482974</v>
      </c>
      <c r="L13" s="96">
        <v>3313331</v>
      </c>
      <c r="M13" s="26">
        <v>0.4133374267905715</v>
      </c>
      <c r="N13" s="28">
        <v>4.0548340471438165</v>
      </c>
      <c r="O13" s="25">
        <v>0.29689191579470287</v>
      </c>
      <c r="P13" s="96">
        <v>1324394</v>
      </c>
      <c r="Q13" s="26">
        <v>0.42124303517732425</v>
      </c>
      <c r="R13" s="28">
        <v>4.1323879485625543</v>
      </c>
      <c r="S13" s="25">
        <v>0.11867268073337971</v>
      </c>
    </row>
    <row r="14" spans="2:19">
      <c r="B14" s="23" t="s">
        <v>11</v>
      </c>
      <c r="C14" s="92">
        <v>47480941</v>
      </c>
      <c r="D14" s="25">
        <v>0.83640654386719171</v>
      </c>
      <c r="E14" s="93">
        <v>40958608</v>
      </c>
      <c r="F14" s="26">
        <v>0.72151155889878238</v>
      </c>
      <c r="G14" s="25">
        <v>0.89806304722095298</v>
      </c>
      <c r="H14" s="93">
        <v>6522333</v>
      </c>
      <c r="I14" s="27">
        <v>0.11489498496840937</v>
      </c>
      <c r="J14" s="26">
        <v>0.58443540347191747</v>
      </c>
      <c r="K14" s="28">
        <v>0.65077324501931899</v>
      </c>
      <c r="L14" s="96">
        <v>4702713</v>
      </c>
      <c r="M14" s="26">
        <v>0.5866625732094285</v>
      </c>
      <c r="N14" s="28">
        <v>0.65325321537819636</v>
      </c>
      <c r="O14" s="25">
        <v>0.42138786375482995</v>
      </c>
      <c r="P14" s="96">
        <v>1819620</v>
      </c>
      <c r="Q14" s="26">
        <v>0.57875696482267569</v>
      </c>
      <c r="R14" s="28">
        <v>0.6444502606065724</v>
      </c>
      <c r="S14" s="25">
        <v>0.16304753971708749</v>
      </c>
    </row>
    <row r="15" spans="2:19" s="36" customFormat="1">
      <c r="B15" s="30" t="s">
        <v>0</v>
      </c>
      <c r="C15" s="35">
        <v>56767778</v>
      </c>
      <c r="D15" s="84">
        <v>1</v>
      </c>
      <c r="E15" s="31">
        <v>45607720</v>
      </c>
      <c r="F15" s="38">
        <v>0.8034085815372235</v>
      </c>
      <c r="G15" s="84">
        <v>1</v>
      </c>
      <c r="H15" s="31">
        <v>11160058</v>
      </c>
      <c r="I15" s="38">
        <v>0.19659141846277656</v>
      </c>
      <c r="J15" s="38">
        <v>1</v>
      </c>
      <c r="K15" s="34">
        <v>1</v>
      </c>
      <c r="L15" s="31">
        <v>8016044</v>
      </c>
      <c r="M15" s="38">
        <v>1</v>
      </c>
      <c r="N15" s="34">
        <v>1</v>
      </c>
      <c r="O15" s="84">
        <v>0.71827977954953282</v>
      </c>
      <c r="P15" s="31">
        <v>3144014</v>
      </c>
      <c r="Q15" s="38">
        <v>1</v>
      </c>
      <c r="R15" s="34">
        <v>1</v>
      </c>
      <c r="S15" s="84">
        <v>0.28172022045046718</v>
      </c>
    </row>
    <row r="16" spans="2:19">
      <c r="B16" s="37" t="s">
        <v>12</v>
      </c>
      <c r="C16" s="29"/>
      <c r="D16" s="25"/>
      <c r="E16" s="24"/>
      <c r="F16" s="26"/>
      <c r="G16" s="25"/>
      <c r="H16" s="24"/>
      <c r="I16" s="27"/>
      <c r="J16" s="26"/>
      <c r="K16" s="28"/>
      <c r="L16" s="24"/>
      <c r="M16" s="26"/>
      <c r="N16" s="28"/>
      <c r="O16" s="25"/>
      <c r="P16" s="24"/>
      <c r="Q16" s="26"/>
      <c r="R16" s="28"/>
      <c r="S16" s="25"/>
    </row>
    <row r="17" spans="2:19">
      <c r="B17" s="95" t="s">
        <v>29</v>
      </c>
      <c r="C17" s="92">
        <v>571000</v>
      </c>
      <c r="D17" s="25">
        <v>1.0058522988164165E-2</v>
      </c>
      <c r="E17" s="93">
        <v>497023</v>
      </c>
      <c r="F17" s="26">
        <v>8.7553717533210475E-3</v>
      </c>
      <c r="G17" s="25">
        <v>1.0897782217571938E-2</v>
      </c>
      <c r="H17" s="93">
        <v>73977</v>
      </c>
      <c r="I17" s="27">
        <v>1.3031512348431183E-3</v>
      </c>
      <c r="J17" s="26">
        <v>6.6287289904765727E-3</v>
      </c>
      <c r="K17" s="28">
        <v>0.60826403557488928</v>
      </c>
      <c r="L17" s="96">
        <v>62081</v>
      </c>
      <c r="M17" s="26">
        <v>7.744593218300698E-3</v>
      </c>
      <c r="N17" s="28">
        <v>0.71065773417760769</v>
      </c>
      <c r="O17" s="25">
        <v>5.5627847095418318E-3</v>
      </c>
      <c r="P17" s="96">
        <v>11896</v>
      </c>
      <c r="Q17" s="26">
        <v>3.7836981641939252E-3</v>
      </c>
      <c r="R17" s="28">
        <v>0.34719891521533319</v>
      </c>
      <c r="S17" s="25">
        <v>1.0659442809347406E-3</v>
      </c>
    </row>
    <row r="18" spans="2:19">
      <c r="B18" s="95" t="s">
        <v>99</v>
      </c>
      <c r="C18" s="92">
        <v>42888633</v>
      </c>
      <c r="D18" s="25">
        <v>0.75551015930198995</v>
      </c>
      <c r="E18" s="93">
        <v>36752174</v>
      </c>
      <c r="F18" s="26">
        <v>0.64741258676709168</v>
      </c>
      <c r="G18" s="25">
        <v>0.80583230207517498</v>
      </c>
      <c r="H18" s="93">
        <v>6136459</v>
      </c>
      <c r="I18" s="27">
        <v>0.10809757253489823</v>
      </c>
      <c r="J18" s="26">
        <v>0.54985905987226946</v>
      </c>
      <c r="K18" s="28">
        <v>0.68234924122087859</v>
      </c>
      <c r="L18" s="96">
        <v>4240724</v>
      </c>
      <c r="M18" s="26">
        <v>0.52902953127502794</v>
      </c>
      <c r="N18" s="28">
        <v>0.6565007755492972</v>
      </c>
      <c r="O18" s="25">
        <v>0.37999121509941974</v>
      </c>
      <c r="P18" s="96">
        <v>1895735</v>
      </c>
      <c r="Q18" s="26">
        <v>0.60296646261753284</v>
      </c>
      <c r="R18" s="28">
        <v>0.74825303113908048</v>
      </c>
      <c r="S18" s="25">
        <v>0.16986784477284975</v>
      </c>
    </row>
    <row r="19" spans="2:19">
      <c r="B19" s="95" t="s">
        <v>100</v>
      </c>
      <c r="C19" s="92">
        <v>5852369</v>
      </c>
      <c r="D19" s="25">
        <v>0.10309314907481494</v>
      </c>
      <c r="E19" s="93">
        <v>3586936</v>
      </c>
      <c r="F19" s="26">
        <v>6.3186126467729628E-2</v>
      </c>
      <c r="G19" s="25">
        <v>7.8647562298663473E-2</v>
      </c>
      <c r="H19" s="93">
        <v>2265433</v>
      </c>
      <c r="I19" s="27">
        <v>3.9907022607085306E-2</v>
      </c>
      <c r="J19" s="26">
        <v>0.20299473353991529</v>
      </c>
      <c r="K19" s="28">
        <v>2.5810683460098161</v>
      </c>
      <c r="L19" s="96">
        <v>1557395</v>
      </c>
      <c r="M19" s="26">
        <v>0.19428473696002665</v>
      </c>
      <c r="N19" s="28">
        <v>2.4703211553109803</v>
      </c>
      <c r="O19" s="25">
        <v>0.13955079803348691</v>
      </c>
      <c r="P19" s="96">
        <v>708038</v>
      </c>
      <c r="Q19" s="26">
        <v>0.22520192340110445</v>
      </c>
      <c r="R19" s="28">
        <v>2.8634317049256022</v>
      </c>
      <c r="S19" s="25">
        <v>6.3443935506428378E-2</v>
      </c>
    </row>
    <row r="20" spans="2:19">
      <c r="B20" s="95" t="s">
        <v>101</v>
      </c>
      <c r="C20" s="92">
        <v>470332</v>
      </c>
      <c r="D20" s="25">
        <v>8.285193054411959E-3</v>
      </c>
      <c r="E20" s="93">
        <v>384177</v>
      </c>
      <c r="F20" s="26">
        <v>6.7675187145778372E-3</v>
      </c>
      <c r="G20" s="25">
        <v>8.423508125378773E-3</v>
      </c>
      <c r="H20" s="93">
        <v>86155</v>
      </c>
      <c r="I20" s="27">
        <v>1.5176743398341221E-3</v>
      </c>
      <c r="J20" s="26">
        <v>7.7199419572909029E-3</v>
      </c>
      <c r="K20" s="28">
        <v>0.91647587233065875</v>
      </c>
      <c r="L20" s="96">
        <v>69057</v>
      </c>
      <c r="M20" s="26">
        <v>8.6148479224914427E-3</v>
      </c>
      <c r="N20" s="28">
        <v>1.0227149774493827</v>
      </c>
      <c r="O20" s="25">
        <v>6.1878710666199051E-3</v>
      </c>
      <c r="P20" s="96">
        <v>17098</v>
      </c>
      <c r="Q20" s="26">
        <v>5.4382709491751623E-3</v>
      </c>
      <c r="R20" s="28">
        <v>0.64560642290953141</v>
      </c>
      <c r="S20" s="25">
        <v>1.5320708906709983E-3</v>
      </c>
    </row>
    <row r="21" spans="2:19">
      <c r="B21" s="95" t="s">
        <v>102</v>
      </c>
      <c r="C21" s="92">
        <v>1710403</v>
      </c>
      <c r="D21" s="25">
        <v>3.0129821181304649E-2</v>
      </c>
      <c r="E21" s="93">
        <v>1044392</v>
      </c>
      <c r="F21" s="26">
        <v>1.8397619861041593E-2</v>
      </c>
      <c r="G21" s="25">
        <v>2.2899456495523128E-2</v>
      </c>
      <c r="H21" s="93">
        <v>666011</v>
      </c>
      <c r="I21" s="27">
        <v>1.1732201320263055E-2</v>
      </c>
      <c r="J21" s="26">
        <v>5.9678094862947846E-2</v>
      </c>
      <c r="K21" s="28">
        <v>2.6060921958831202</v>
      </c>
      <c r="L21" s="96">
        <v>603824</v>
      </c>
      <c r="M21" s="26">
        <v>7.5326931838198496E-2</v>
      </c>
      <c r="N21" s="28">
        <v>3.2894637413304988</v>
      </c>
      <c r="O21" s="25">
        <v>5.4105811994883894E-2</v>
      </c>
      <c r="P21" s="96">
        <v>62187</v>
      </c>
      <c r="Q21" s="26">
        <v>1.9779492076053097E-2</v>
      </c>
      <c r="R21" s="28">
        <v>0.86375377860692948</v>
      </c>
      <c r="S21" s="25">
        <v>5.5722828680639476E-3</v>
      </c>
    </row>
    <row r="22" spans="2:19">
      <c r="B22" s="95" t="s">
        <v>103</v>
      </c>
      <c r="C22" s="92">
        <v>5016855</v>
      </c>
      <c r="D22" s="25">
        <v>8.8375046139730892E-2</v>
      </c>
      <c r="E22" s="93">
        <v>3183579</v>
      </c>
      <c r="F22" s="26">
        <v>5.6080740028260398E-2</v>
      </c>
      <c r="G22" s="25">
        <v>6.980351133536164E-2</v>
      </c>
      <c r="H22" s="93">
        <v>1833276</v>
      </c>
      <c r="I22" s="27">
        <v>3.2294306111470487E-2</v>
      </c>
      <c r="J22" s="26">
        <v>0.16427118927159698</v>
      </c>
      <c r="K22" s="28">
        <v>2.3533370475072237</v>
      </c>
      <c r="L22" s="96">
        <v>1404783</v>
      </c>
      <c r="M22" s="26">
        <v>0.17524641830808313</v>
      </c>
      <c r="N22" s="28">
        <v>2.5105673762761751</v>
      </c>
      <c r="O22" s="25">
        <v>0.12587595870917517</v>
      </c>
      <c r="P22" s="96">
        <v>428493</v>
      </c>
      <c r="Q22" s="26">
        <v>0.13628851525470306</v>
      </c>
      <c r="R22" s="28">
        <v>1.9524593053768184</v>
      </c>
      <c r="S22" s="25">
        <v>3.8395230562421806E-2</v>
      </c>
    </row>
    <row r="23" spans="2:19">
      <c r="B23" s="95" t="s">
        <v>104</v>
      </c>
      <c r="C23" s="92">
        <v>258186</v>
      </c>
      <c r="D23" s="25">
        <v>4.5481082595834558E-3</v>
      </c>
      <c r="E23" s="93">
        <v>159439</v>
      </c>
      <c r="F23" s="26">
        <v>2.8086179452012374E-3</v>
      </c>
      <c r="G23" s="25">
        <v>3.4958774523260534E-3</v>
      </c>
      <c r="H23" s="93">
        <v>98747</v>
      </c>
      <c r="I23" s="27">
        <v>1.7394903143822188E-3</v>
      </c>
      <c r="J23" s="26">
        <v>8.8482515055029291E-3</v>
      </c>
      <c r="K23" s="28">
        <v>2.5310531121780495</v>
      </c>
      <c r="L23" s="96">
        <v>78180</v>
      </c>
      <c r="M23" s="26">
        <v>9.7529404778716293E-3</v>
      </c>
      <c r="N23" s="28">
        <v>2.7898404938028682</v>
      </c>
      <c r="O23" s="25">
        <v>7.0053399364053484E-3</v>
      </c>
      <c r="P23" s="96">
        <v>20567</v>
      </c>
      <c r="Q23" s="26">
        <v>6.5416375372374293E-3</v>
      </c>
      <c r="R23" s="28">
        <v>1.8712433792222372</v>
      </c>
      <c r="S23" s="25">
        <v>1.8429115690975799E-3</v>
      </c>
    </row>
    <row r="24" spans="2:19" s="36" customFormat="1">
      <c r="B24" s="30" t="s">
        <v>0</v>
      </c>
      <c r="C24" s="35">
        <v>56767778</v>
      </c>
      <c r="D24" s="84">
        <v>1</v>
      </c>
      <c r="E24" s="31">
        <v>45607720</v>
      </c>
      <c r="F24" s="38">
        <v>0.80340858153722339</v>
      </c>
      <c r="G24" s="84">
        <v>1</v>
      </c>
      <c r="H24" s="31">
        <v>11160058</v>
      </c>
      <c r="I24" s="38">
        <v>0.19659141846277656</v>
      </c>
      <c r="J24" s="38">
        <v>1</v>
      </c>
      <c r="K24" s="34">
        <v>1</v>
      </c>
      <c r="L24" s="31">
        <v>8016044</v>
      </c>
      <c r="M24" s="38">
        <v>1</v>
      </c>
      <c r="N24" s="34">
        <v>1</v>
      </c>
      <c r="O24" s="84">
        <v>0.71827977954953282</v>
      </c>
      <c r="P24" s="31">
        <v>3144014</v>
      </c>
      <c r="Q24" s="38">
        <v>1</v>
      </c>
      <c r="R24" s="34">
        <v>1</v>
      </c>
      <c r="S24" s="84">
        <v>0.28172022045046724</v>
      </c>
    </row>
    <row r="25" spans="2:19">
      <c r="B25" s="37" t="s">
        <v>13</v>
      </c>
      <c r="C25" s="29"/>
      <c r="D25" s="15"/>
      <c r="E25" s="24"/>
      <c r="F25" s="26"/>
      <c r="G25" s="25"/>
      <c r="H25" s="24"/>
      <c r="I25" s="27"/>
      <c r="J25" s="26"/>
      <c r="K25" s="28"/>
      <c r="L25" s="24"/>
      <c r="M25" s="26"/>
      <c r="N25" s="28"/>
      <c r="O25" s="25"/>
      <c r="P25" s="24"/>
      <c r="Q25" s="26"/>
      <c r="R25" s="28"/>
      <c r="S25" s="25"/>
    </row>
    <row r="26" spans="2:19">
      <c r="B26" s="23" t="s">
        <v>28</v>
      </c>
      <c r="C26" s="29">
        <v>5016855</v>
      </c>
      <c r="D26" s="25">
        <v>8.8375046139730892E-2</v>
      </c>
      <c r="E26" s="24">
        <v>3183579</v>
      </c>
      <c r="F26" s="26">
        <v>5.6080740028260398E-2</v>
      </c>
      <c r="G26" s="25">
        <v>6.980351133536164E-2</v>
      </c>
      <c r="H26" s="24">
        <v>1833276</v>
      </c>
      <c r="I26" s="27">
        <v>3.2294306111470487E-2</v>
      </c>
      <c r="J26" s="26">
        <v>0.16427118927159698</v>
      </c>
      <c r="K26" s="28">
        <v>2.3533370475072237</v>
      </c>
      <c r="L26" s="24">
        <v>1404783</v>
      </c>
      <c r="M26" s="26">
        <v>0.17524641830808313</v>
      </c>
      <c r="N26" s="28">
        <v>2.5105673762761751</v>
      </c>
      <c r="O26" s="25">
        <v>0.12587595870917517</v>
      </c>
      <c r="P26" s="24">
        <v>428493</v>
      </c>
      <c r="Q26" s="26">
        <v>0.13628851525470306</v>
      </c>
      <c r="R26" s="28">
        <v>1.9524593053768184</v>
      </c>
      <c r="S26" s="25">
        <v>3.8395230562421806E-2</v>
      </c>
    </row>
    <row r="27" spans="2:19" ht="15" customHeight="1">
      <c r="B27" s="23" t="s">
        <v>30</v>
      </c>
      <c r="C27" s="29">
        <v>51750923</v>
      </c>
      <c r="D27" s="25">
        <v>0.91162495386026909</v>
      </c>
      <c r="E27" s="24">
        <v>42424141</v>
      </c>
      <c r="F27" s="26">
        <v>0.74732784150896303</v>
      </c>
      <c r="G27" s="25">
        <v>0.93019648866463833</v>
      </c>
      <c r="H27" s="24">
        <v>9326782</v>
      </c>
      <c r="I27" s="27">
        <v>0.16429711235130606</v>
      </c>
      <c r="J27" s="26">
        <v>0.83572881072840299</v>
      </c>
      <c r="K27" s="28">
        <v>0.89844330838976805</v>
      </c>
      <c r="L27" s="24">
        <v>6611261</v>
      </c>
      <c r="M27" s="26">
        <v>0.82475358169191682</v>
      </c>
      <c r="N27" s="28">
        <v>0.88664447967967275</v>
      </c>
      <c r="O27" s="25">
        <v>0.59240382084035759</v>
      </c>
      <c r="P27" s="24">
        <v>2715521</v>
      </c>
      <c r="Q27" s="26">
        <v>0.86371148474529691</v>
      </c>
      <c r="R27" s="28">
        <v>0.92852584939899607</v>
      </c>
      <c r="S27" s="25">
        <v>0.24332498988804538</v>
      </c>
    </row>
    <row r="28" spans="2:19" s="36" customFormat="1">
      <c r="B28" s="30" t="s">
        <v>0</v>
      </c>
      <c r="C28" s="35">
        <v>56767778</v>
      </c>
      <c r="D28" s="84">
        <v>1</v>
      </c>
      <c r="E28" s="31">
        <v>45607720</v>
      </c>
      <c r="F28" s="33">
        <v>0.8034085815372235</v>
      </c>
      <c r="G28" s="84">
        <v>1</v>
      </c>
      <c r="H28" s="31">
        <v>11160058</v>
      </c>
      <c r="I28" s="38">
        <v>0.19659141846277656</v>
      </c>
      <c r="J28" s="38">
        <v>1</v>
      </c>
      <c r="K28" s="34">
        <v>1</v>
      </c>
      <c r="L28" s="31">
        <v>8016044</v>
      </c>
      <c r="M28" s="38">
        <v>1</v>
      </c>
      <c r="N28" s="34">
        <v>1</v>
      </c>
      <c r="O28" s="84">
        <v>0.71827977954953282</v>
      </c>
      <c r="P28" s="31">
        <v>3144014</v>
      </c>
      <c r="Q28" s="38">
        <v>1</v>
      </c>
      <c r="R28" s="34">
        <v>1</v>
      </c>
      <c r="S28" s="84">
        <v>0.28172022045046718</v>
      </c>
    </row>
    <row r="29" spans="2:19">
      <c r="B29" s="39" t="s">
        <v>33</v>
      </c>
      <c r="C29" s="29"/>
      <c r="D29" s="25"/>
      <c r="E29" s="24"/>
      <c r="F29" s="26"/>
      <c r="G29" s="25"/>
      <c r="H29" s="24"/>
      <c r="I29" s="27"/>
      <c r="J29" s="26"/>
      <c r="K29" s="28"/>
      <c r="L29" s="24"/>
      <c r="M29" s="26"/>
      <c r="N29" s="28"/>
      <c r="O29" s="25"/>
      <c r="P29" s="24"/>
      <c r="Q29" s="26"/>
      <c r="R29" s="28"/>
      <c r="S29" s="25"/>
    </row>
    <row r="30" spans="2:19">
      <c r="B30" s="23" t="s">
        <v>31</v>
      </c>
      <c r="C30" s="92">
        <v>25860542</v>
      </c>
      <c r="D30" s="25">
        <v>0.45554966058386148</v>
      </c>
      <c r="E30" s="93">
        <v>21437282</v>
      </c>
      <c r="F30" s="26">
        <v>0.37763116252321871</v>
      </c>
      <c r="G30" s="25">
        <v>0.47003625701964491</v>
      </c>
      <c r="H30" s="93">
        <v>4423260</v>
      </c>
      <c r="I30" s="27">
        <v>7.7918498060642785E-2</v>
      </c>
      <c r="J30" s="26">
        <v>0.39634740249557843</v>
      </c>
      <c r="K30" s="28">
        <v>0.84322729699341747</v>
      </c>
      <c r="L30" s="96">
        <v>3144298</v>
      </c>
      <c r="M30" s="26">
        <v>0.39225059143886937</v>
      </c>
      <c r="N30" s="28">
        <v>0.83451135009458532</v>
      </c>
      <c r="O30" s="25">
        <v>0.28174566834688491</v>
      </c>
      <c r="P30" s="96">
        <v>1278962</v>
      </c>
      <c r="Q30" s="26">
        <v>0.40679271784413173</v>
      </c>
      <c r="R30" s="28">
        <v>0.86544965791251727</v>
      </c>
      <c r="S30" s="25">
        <v>0.1146017341486935</v>
      </c>
    </row>
    <row r="31" spans="2:19">
      <c r="B31" s="23" t="s">
        <v>32</v>
      </c>
      <c r="C31" s="92">
        <v>30907236</v>
      </c>
      <c r="D31" s="25">
        <v>0.54445033941613852</v>
      </c>
      <c r="E31" s="93">
        <v>24170438</v>
      </c>
      <c r="F31" s="26">
        <v>0.42577741901400473</v>
      </c>
      <c r="G31" s="25">
        <v>0.52996374298035509</v>
      </c>
      <c r="H31" s="93">
        <v>6736798</v>
      </c>
      <c r="I31" s="27">
        <v>0.11867292040213376</v>
      </c>
      <c r="J31" s="26">
        <v>0.60365259750442157</v>
      </c>
      <c r="K31" s="28">
        <v>1.1390450865745321</v>
      </c>
      <c r="L31" s="96">
        <v>4871746</v>
      </c>
      <c r="M31" s="26">
        <v>0.60774940856113069</v>
      </c>
      <c r="N31" s="28">
        <v>1.1467754475869096</v>
      </c>
      <c r="O31" s="25">
        <v>0.43653411120264785</v>
      </c>
      <c r="P31" s="96">
        <v>1865052</v>
      </c>
      <c r="Q31" s="26">
        <v>0.59320728215586827</v>
      </c>
      <c r="R31" s="28">
        <v>1.119335596091632</v>
      </c>
      <c r="S31" s="25">
        <v>0.1671184863017737</v>
      </c>
    </row>
    <row r="32" spans="2:19" s="36" customFormat="1">
      <c r="B32" s="30" t="s">
        <v>0</v>
      </c>
      <c r="C32" s="35">
        <v>56767778</v>
      </c>
      <c r="D32" s="84">
        <v>1</v>
      </c>
      <c r="E32" s="31">
        <v>45607720</v>
      </c>
      <c r="F32" s="33">
        <v>0.8034085815372235</v>
      </c>
      <c r="G32" s="84">
        <v>1</v>
      </c>
      <c r="H32" s="31">
        <v>11160058</v>
      </c>
      <c r="I32" s="38">
        <v>0.19659141846277656</v>
      </c>
      <c r="J32" s="38">
        <v>1</v>
      </c>
      <c r="K32" s="34">
        <v>1</v>
      </c>
      <c r="L32" s="31">
        <v>8016044</v>
      </c>
      <c r="M32" s="38">
        <v>1</v>
      </c>
      <c r="N32" s="34">
        <v>1</v>
      </c>
      <c r="O32" s="84">
        <v>0.71827977954953282</v>
      </c>
      <c r="P32" s="31">
        <v>3144014</v>
      </c>
      <c r="Q32" s="38">
        <v>1</v>
      </c>
      <c r="R32" s="34">
        <v>1</v>
      </c>
      <c r="S32" s="84">
        <v>0.28172022045046718</v>
      </c>
    </row>
    <row r="33" spans="2:19">
      <c r="B33" s="37" t="s">
        <v>14</v>
      </c>
      <c r="C33" s="29"/>
      <c r="D33" s="25"/>
      <c r="E33" s="24"/>
      <c r="F33" s="26"/>
      <c r="G33" s="25"/>
      <c r="H33" s="24"/>
      <c r="I33" s="27"/>
      <c r="J33" s="26"/>
      <c r="K33" s="28"/>
      <c r="L33" s="24"/>
      <c r="M33" s="26"/>
      <c r="N33" s="28"/>
      <c r="O33" s="25"/>
      <c r="P33" s="24"/>
      <c r="Q33" s="26"/>
      <c r="R33" s="28"/>
      <c r="S33" s="25"/>
    </row>
    <row r="34" spans="2:19">
      <c r="B34" s="23" t="s">
        <v>36</v>
      </c>
      <c r="C34" s="92">
        <v>1496306</v>
      </c>
      <c r="D34" s="25">
        <v>2.6358368298297671E-2</v>
      </c>
      <c r="E34" s="93">
        <v>0</v>
      </c>
      <c r="F34" s="26">
        <v>0</v>
      </c>
      <c r="G34" s="25">
        <v>0</v>
      </c>
      <c r="H34" s="93">
        <v>1496306</v>
      </c>
      <c r="I34" s="27">
        <v>2.6358368298297671E-2</v>
      </c>
      <c r="J34" s="40">
        <v>0.13407690175086903</v>
      </c>
      <c r="K34" s="28" t="s">
        <v>51</v>
      </c>
      <c r="L34" s="24">
        <v>0</v>
      </c>
      <c r="M34" s="26">
        <v>0</v>
      </c>
      <c r="N34" s="28" t="s">
        <v>51</v>
      </c>
      <c r="O34" s="25">
        <v>0</v>
      </c>
      <c r="P34" s="97">
        <v>1496306</v>
      </c>
      <c r="Q34" s="26">
        <v>0.47592218100809985</v>
      </c>
      <c r="R34" s="28" t="s">
        <v>51</v>
      </c>
      <c r="S34" s="25">
        <v>0.13407690175086903</v>
      </c>
    </row>
    <row r="35" spans="2:19">
      <c r="B35" s="23" t="s">
        <v>37</v>
      </c>
      <c r="C35" s="92">
        <v>5619517</v>
      </c>
      <c r="D35" s="25">
        <v>9.8991315108370101E-2</v>
      </c>
      <c r="E35" s="93">
        <v>0</v>
      </c>
      <c r="F35" s="26">
        <v>0</v>
      </c>
      <c r="G35" s="25">
        <v>0</v>
      </c>
      <c r="H35" s="93">
        <v>5619517</v>
      </c>
      <c r="I35" s="27">
        <v>9.8991315108370101E-2</v>
      </c>
      <c r="J35" s="40">
        <v>0.50353833286529515</v>
      </c>
      <c r="K35" s="28" t="s">
        <v>51</v>
      </c>
      <c r="L35" s="97">
        <v>5619517</v>
      </c>
      <c r="M35" s="26">
        <v>0.70103370191081782</v>
      </c>
      <c r="N35" s="28" t="s">
        <v>51</v>
      </c>
      <c r="O35" s="25">
        <v>0.50353833286529515</v>
      </c>
      <c r="P35" s="97">
        <v>0</v>
      </c>
      <c r="Q35" s="26">
        <v>0</v>
      </c>
      <c r="R35" s="28" t="s">
        <v>51</v>
      </c>
      <c r="S35" s="25">
        <v>0</v>
      </c>
    </row>
    <row r="36" spans="2:19">
      <c r="B36" s="23" t="s">
        <v>38</v>
      </c>
      <c r="C36" s="92">
        <v>1030341</v>
      </c>
      <c r="D36" s="25">
        <v>1.8150102686774177E-2</v>
      </c>
      <c r="E36" s="93">
        <v>0</v>
      </c>
      <c r="F36" s="26">
        <v>0</v>
      </c>
      <c r="G36" s="25">
        <v>0</v>
      </c>
      <c r="H36" s="93">
        <v>1030341</v>
      </c>
      <c r="I36" s="27">
        <v>1.8150102686774177E-2</v>
      </c>
      <c r="J36" s="40">
        <v>9.2323982545610431E-2</v>
      </c>
      <c r="K36" s="28" t="s">
        <v>51</v>
      </c>
      <c r="L36" s="97">
        <v>0</v>
      </c>
      <c r="M36" s="26">
        <v>0</v>
      </c>
      <c r="N36" s="28" t="s">
        <v>51</v>
      </c>
      <c r="O36" s="25">
        <v>0</v>
      </c>
      <c r="P36" s="97">
        <v>1030341</v>
      </c>
      <c r="Q36" s="26">
        <v>0.32771514376208249</v>
      </c>
      <c r="R36" s="28" t="s">
        <v>51</v>
      </c>
      <c r="S36" s="25">
        <v>9.2323982545610431E-2</v>
      </c>
    </row>
    <row r="37" spans="2:19">
      <c r="B37" s="23" t="s">
        <v>39</v>
      </c>
      <c r="C37" s="92">
        <v>289929</v>
      </c>
      <c r="D37" s="25">
        <v>5.1072811058414155E-3</v>
      </c>
      <c r="E37" s="93">
        <v>0</v>
      </c>
      <c r="F37" s="26">
        <v>0</v>
      </c>
      <c r="G37" s="25">
        <v>0</v>
      </c>
      <c r="H37" s="93">
        <v>289929</v>
      </c>
      <c r="I37" s="27">
        <v>5.1072811058414155E-3</v>
      </c>
      <c r="J37" s="40">
        <v>2.5979166058097549E-2</v>
      </c>
      <c r="K37" s="28" t="s">
        <v>51</v>
      </c>
      <c r="L37" s="97">
        <v>289929</v>
      </c>
      <c r="M37" s="26">
        <v>3.6168588894971133E-2</v>
      </c>
      <c r="N37" s="28" t="s">
        <v>51</v>
      </c>
      <c r="O37" s="25">
        <v>2.5979166058097549E-2</v>
      </c>
      <c r="P37" s="97">
        <v>0</v>
      </c>
      <c r="Q37" s="26">
        <v>0</v>
      </c>
      <c r="R37" s="28" t="s">
        <v>51</v>
      </c>
      <c r="S37" s="25">
        <v>0</v>
      </c>
    </row>
    <row r="38" spans="2:19">
      <c r="B38" s="23" t="s">
        <v>40</v>
      </c>
      <c r="C38" s="92">
        <v>122</v>
      </c>
      <c r="D38" s="25">
        <v>2.1491064878389288E-6</v>
      </c>
      <c r="E38" s="93">
        <v>0</v>
      </c>
      <c r="F38" s="26">
        <v>0</v>
      </c>
      <c r="G38" s="25">
        <v>0</v>
      </c>
      <c r="H38" s="93">
        <v>122</v>
      </c>
      <c r="I38" s="27">
        <v>2.1491064878389288E-6</v>
      </c>
      <c r="J38" s="40">
        <v>1.0931842827340145E-5</v>
      </c>
      <c r="K38" s="28" t="s">
        <v>51</v>
      </c>
      <c r="L38" s="97">
        <v>0</v>
      </c>
      <c r="M38" s="26">
        <v>0</v>
      </c>
      <c r="N38" s="28" t="s">
        <v>51</v>
      </c>
      <c r="O38" s="25">
        <v>0</v>
      </c>
      <c r="P38" s="97">
        <v>122</v>
      </c>
      <c r="Q38" s="26">
        <v>3.8803898455922908E-5</v>
      </c>
      <c r="R38" s="28" t="s">
        <v>51</v>
      </c>
      <c r="S38" s="25">
        <v>1.0931842827340145E-5</v>
      </c>
    </row>
    <row r="39" spans="2:19" ht="15" customHeight="1">
      <c r="B39" s="23" t="s">
        <v>41</v>
      </c>
      <c r="C39" s="92">
        <v>617245</v>
      </c>
      <c r="D39" s="25">
        <v>1.0873157656443767E-2</v>
      </c>
      <c r="E39" s="93">
        <v>0</v>
      </c>
      <c r="F39" s="26">
        <v>0</v>
      </c>
      <c r="G39" s="25">
        <v>0</v>
      </c>
      <c r="H39" s="93">
        <v>617245</v>
      </c>
      <c r="I39" s="27">
        <v>1.0873157656443767E-2</v>
      </c>
      <c r="J39" s="40">
        <v>5.5308404311160388E-2</v>
      </c>
      <c r="K39" s="28" t="s">
        <v>51</v>
      </c>
      <c r="L39" s="97">
        <v>0</v>
      </c>
      <c r="M39" s="26">
        <v>0</v>
      </c>
      <c r="N39" s="28" t="s">
        <v>51</v>
      </c>
      <c r="O39" s="25">
        <v>0</v>
      </c>
      <c r="P39" s="97">
        <v>617245</v>
      </c>
      <c r="Q39" s="26">
        <v>0.19632387133136175</v>
      </c>
      <c r="R39" s="28" t="s">
        <v>51</v>
      </c>
      <c r="S39" s="25">
        <v>5.5308404311160388E-2</v>
      </c>
    </row>
    <row r="40" spans="2:19" ht="45">
      <c r="B40" s="23" t="s">
        <v>42</v>
      </c>
      <c r="C40" s="92">
        <v>2106598</v>
      </c>
      <c r="D40" s="25">
        <v>3.7109044500561565E-2</v>
      </c>
      <c r="E40" s="93">
        <v>0</v>
      </c>
      <c r="F40" s="26">
        <v>0</v>
      </c>
      <c r="G40" s="25"/>
      <c r="H40" s="93">
        <v>2106598</v>
      </c>
      <c r="I40" s="27"/>
      <c r="J40" s="40"/>
      <c r="K40" s="28" t="s">
        <v>51</v>
      </c>
      <c r="L40" s="97">
        <v>2106598</v>
      </c>
      <c r="M40" s="26"/>
      <c r="N40" s="28" t="s">
        <v>51</v>
      </c>
      <c r="O40" s="25"/>
      <c r="P40" s="24">
        <v>0</v>
      </c>
      <c r="Q40" s="26"/>
      <c r="R40" s="28" t="s">
        <v>51</v>
      </c>
      <c r="S40" s="25"/>
    </row>
    <row r="41" spans="2:19" ht="17.25">
      <c r="B41" s="23" t="s">
        <v>43</v>
      </c>
      <c r="C41" s="92">
        <v>25318</v>
      </c>
      <c r="D41" s="25">
        <v>4.4599244310742617E-4</v>
      </c>
      <c r="E41" s="93">
        <v>25318</v>
      </c>
      <c r="F41" s="26">
        <v>4.4599244310742617E-4</v>
      </c>
      <c r="G41" s="25">
        <v>5.5512531650343409E-4</v>
      </c>
      <c r="H41" s="93">
        <v>0</v>
      </c>
      <c r="I41" s="27">
        <v>0</v>
      </c>
      <c r="J41" s="40">
        <v>0</v>
      </c>
      <c r="K41" s="28" t="s">
        <v>51</v>
      </c>
      <c r="L41" s="31">
        <v>0</v>
      </c>
      <c r="M41" s="26">
        <v>0</v>
      </c>
      <c r="N41" s="28" t="s">
        <v>51</v>
      </c>
      <c r="O41" s="25">
        <v>0</v>
      </c>
      <c r="P41" s="31">
        <v>0</v>
      </c>
      <c r="Q41" s="26">
        <v>0</v>
      </c>
      <c r="R41" s="28" t="s">
        <v>51</v>
      </c>
      <c r="S41" s="25">
        <v>0</v>
      </c>
    </row>
    <row r="42" spans="2:19" ht="30">
      <c r="B42" s="23" t="s">
        <v>44</v>
      </c>
      <c r="C42" s="92">
        <v>45582402</v>
      </c>
      <c r="D42" s="25">
        <v>0.802962589094116</v>
      </c>
      <c r="E42" s="93">
        <v>45582402</v>
      </c>
      <c r="F42" s="26">
        <v>0.802962589094116</v>
      </c>
      <c r="G42" s="25">
        <v>0.99944487468349652</v>
      </c>
      <c r="H42" s="93">
        <v>0</v>
      </c>
      <c r="I42" s="27">
        <v>0</v>
      </c>
      <c r="J42" s="40">
        <v>0</v>
      </c>
      <c r="K42" s="28" t="s">
        <v>51</v>
      </c>
      <c r="L42" s="24">
        <v>0</v>
      </c>
      <c r="M42" s="26">
        <v>0</v>
      </c>
      <c r="N42" s="28" t="s">
        <v>51</v>
      </c>
      <c r="O42" s="25">
        <v>0</v>
      </c>
      <c r="P42" s="24">
        <v>0</v>
      </c>
      <c r="Q42" s="26">
        <v>0</v>
      </c>
      <c r="R42" s="28" t="s">
        <v>51</v>
      </c>
      <c r="S42" s="25">
        <v>0</v>
      </c>
    </row>
    <row r="43" spans="2:19" s="36" customFormat="1">
      <c r="B43" s="30" t="s">
        <v>0</v>
      </c>
      <c r="C43" s="35">
        <v>56767778</v>
      </c>
      <c r="D43" s="84">
        <v>0.99999999999999989</v>
      </c>
      <c r="E43" s="31">
        <v>45607720</v>
      </c>
      <c r="F43" s="38">
        <v>0.80340858153722339</v>
      </c>
      <c r="G43" s="84">
        <v>1</v>
      </c>
      <c r="H43" s="31">
        <v>11160058</v>
      </c>
      <c r="I43" s="38">
        <v>0.15948237396221493</v>
      </c>
      <c r="J43" s="38">
        <v>0.81123771937385991</v>
      </c>
      <c r="K43" s="34">
        <v>0.81123771937385991</v>
      </c>
      <c r="L43" s="31">
        <v>8016044</v>
      </c>
      <c r="M43" s="38">
        <v>0.73720229080578892</v>
      </c>
      <c r="N43" s="34">
        <v>0.73720229080578892</v>
      </c>
      <c r="O43" s="84">
        <v>0.52951749892339273</v>
      </c>
      <c r="P43" s="31">
        <v>3144014</v>
      </c>
      <c r="Q43" s="38">
        <v>1</v>
      </c>
      <c r="R43" s="34">
        <v>1.2326842997042013</v>
      </c>
      <c r="S43" s="84">
        <v>0.28172022045046718</v>
      </c>
    </row>
    <row r="44" spans="2:19" ht="30">
      <c r="B44" s="37" t="s">
        <v>45</v>
      </c>
      <c r="C44" s="29"/>
      <c r="D44" s="25"/>
      <c r="E44" s="24"/>
      <c r="F44" s="26"/>
      <c r="G44" s="25"/>
      <c r="H44" s="24"/>
      <c r="I44" s="27"/>
      <c r="J44" s="26"/>
      <c r="K44" s="28"/>
      <c r="L44" s="24"/>
      <c r="M44" s="26"/>
      <c r="N44" s="28"/>
      <c r="O44" s="25"/>
      <c r="P44" s="24"/>
      <c r="Q44" s="26"/>
      <c r="R44" s="28"/>
      <c r="S44" s="25"/>
    </row>
    <row r="45" spans="2:19">
      <c r="B45" s="41" t="s">
        <v>46</v>
      </c>
      <c r="C45" s="92">
        <v>42886362</v>
      </c>
      <c r="D45" s="42">
        <v>0.75547015421318764</v>
      </c>
      <c r="E45" s="93">
        <v>37734275</v>
      </c>
      <c r="F45" s="43">
        <v>0.66471291160982204</v>
      </c>
      <c r="G45" s="42">
        <v>0.82736595909639854</v>
      </c>
      <c r="H45" s="93">
        <v>5152087</v>
      </c>
      <c r="I45" s="27">
        <v>9.0757242603365595E-2</v>
      </c>
      <c r="J45" s="43">
        <v>0.46165414194083937</v>
      </c>
      <c r="K45" s="44">
        <v>0.55798058509082415</v>
      </c>
      <c r="L45" s="96">
        <v>3778087</v>
      </c>
      <c r="M45" s="43">
        <v>0.47131565146099497</v>
      </c>
      <c r="N45" s="28">
        <v>0.56965801684146977</v>
      </c>
      <c r="O45" s="25">
        <v>0.33853650222964793</v>
      </c>
      <c r="P45" s="96">
        <v>1374000</v>
      </c>
      <c r="Q45" s="43">
        <v>0.43702095474129571</v>
      </c>
      <c r="R45" s="44">
        <v>0.52820756031416238</v>
      </c>
      <c r="S45" s="25">
        <v>0.12311763971119147</v>
      </c>
    </row>
    <row r="46" spans="2:19">
      <c r="B46" s="41" t="s">
        <v>47</v>
      </c>
      <c r="C46" s="92">
        <v>13539750</v>
      </c>
      <c r="D46" s="42">
        <v>0.2385111849894847</v>
      </c>
      <c r="E46" s="93">
        <v>7688036</v>
      </c>
      <c r="F46" s="26">
        <v>0.1354295741503217</v>
      </c>
      <c r="G46" s="25">
        <v>0.16856874230941604</v>
      </c>
      <c r="H46" s="93">
        <v>5851714</v>
      </c>
      <c r="I46" s="27">
        <v>0.10308161083916302</v>
      </c>
      <c r="J46" s="26">
        <v>0.52434440752906486</v>
      </c>
      <c r="K46" s="28">
        <v>3.1105672400794533</v>
      </c>
      <c r="L46" s="96">
        <v>4121220</v>
      </c>
      <c r="M46" s="26">
        <v>0.5141214294731915</v>
      </c>
      <c r="N46" s="28">
        <v>3.0499214885847392</v>
      </c>
      <c r="O46" s="25">
        <v>0.3692830270236947</v>
      </c>
      <c r="P46" s="96">
        <v>1730494</v>
      </c>
      <c r="Q46" s="26">
        <v>0.55040912667691688</v>
      </c>
      <c r="R46" s="28">
        <v>3.2651909193616362</v>
      </c>
      <c r="S46" s="25">
        <v>0.15506138050537013</v>
      </c>
    </row>
    <row r="47" spans="2:19" s="45" customFormat="1">
      <c r="B47" s="41" t="s">
        <v>48</v>
      </c>
      <c r="C47" s="92">
        <v>156920</v>
      </c>
      <c r="D47" s="42">
        <v>2.7642441809154483E-3</v>
      </c>
      <c r="E47" s="93">
        <v>90503</v>
      </c>
      <c r="F47" s="26">
        <v>1.5942670858105456E-3</v>
      </c>
      <c r="G47" s="25">
        <v>1.984378960404072E-3</v>
      </c>
      <c r="H47" s="93">
        <v>66417</v>
      </c>
      <c r="I47" s="27">
        <v>1.1699770951049027E-3</v>
      </c>
      <c r="J47" s="26">
        <v>5.9513131562577903E-3</v>
      </c>
      <c r="K47" s="28">
        <v>2.9990809593374976</v>
      </c>
      <c r="L47" s="96">
        <v>57535</v>
      </c>
      <c r="M47" s="26">
        <v>7.1774805627314421E-3</v>
      </c>
      <c r="N47" s="28">
        <v>3.6169908600874892</v>
      </c>
      <c r="O47" s="25">
        <v>5.1554391563197969E-3</v>
      </c>
      <c r="P47" s="96">
        <v>8882</v>
      </c>
      <c r="Q47" s="26">
        <v>2.8250510334877645E-3</v>
      </c>
      <c r="R47" s="28">
        <v>1.4236449236049697</v>
      </c>
      <c r="S47" s="25">
        <v>7.9587399993799319E-4</v>
      </c>
    </row>
    <row r="48" spans="2:19" s="45" customFormat="1" ht="30">
      <c r="B48" s="46" t="s">
        <v>49</v>
      </c>
      <c r="C48" s="92">
        <v>184746</v>
      </c>
      <c r="D48" s="42">
        <v>3.254416616412219E-3</v>
      </c>
      <c r="E48" s="93">
        <v>94906</v>
      </c>
      <c r="F48" s="26">
        <v>1.6718286912691914E-3</v>
      </c>
      <c r="G48" s="25">
        <v>2.0809196337812984E-3</v>
      </c>
      <c r="H48" s="93">
        <v>89840</v>
      </c>
      <c r="I48" s="27">
        <v>1.5825879251430274E-3</v>
      </c>
      <c r="J48" s="26">
        <v>8.0501373738380219E-3</v>
      </c>
      <c r="K48" s="28">
        <v>3.8685479454148299</v>
      </c>
      <c r="L48" s="96">
        <v>59202</v>
      </c>
      <c r="M48" s="26">
        <v>7.3854385030820693E-3</v>
      </c>
      <c r="N48" s="28">
        <v>3.549122408760101</v>
      </c>
      <c r="O48" s="25">
        <v>5.3048111398704204E-3</v>
      </c>
      <c r="P48" s="96">
        <v>30638</v>
      </c>
      <c r="Q48" s="26">
        <v>9.7448675482997207E-3</v>
      </c>
      <c r="R48" s="28">
        <v>4.6829619895469214</v>
      </c>
      <c r="S48" s="25">
        <v>2.7453262339676011E-3</v>
      </c>
    </row>
    <row r="49" spans="2:27" s="36" customFormat="1">
      <c r="B49" s="30" t="s">
        <v>0</v>
      </c>
      <c r="C49" s="35">
        <v>56767778</v>
      </c>
      <c r="D49" s="84">
        <v>1</v>
      </c>
      <c r="E49" s="31">
        <v>45607720</v>
      </c>
      <c r="F49" s="38">
        <v>0.8034085815372235</v>
      </c>
      <c r="G49" s="84">
        <v>1</v>
      </c>
      <c r="H49" s="31">
        <v>11160058</v>
      </c>
      <c r="I49" s="38">
        <v>0.19659141846277653</v>
      </c>
      <c r="J49" s="38">
        <v>0.99999999999999989</v>
      </c>
      <c r="K49" s="34">
        <v>0.99999999999999989</v>
      </c>
      <c r="L49" s="31">
        <v>8016044</v>
      </c>
      <c r="M49" s="38">
        <v>1</v>
      </c>
      <c r="N49" s="48">
        <v>1</v>
      </c>
      <c r="O49" s="84">
        <v>0.71827977954953293</v>
      </c>
      <c r="P49" s="31">
        <v>3144014</v>
      </c>
      <c r="Q49" s="38">
        <v>1</v>
      </c>
      <c r="R49" s="48">
        <v>1.0000000000000002</v>
      </c>
      <c r="S49" s="84">
        <v>0.28172022045046718</v>
      </c>
    </row>
    <row r="50" spans="2:27">
      <c r="B50" s="37" t="s">
        <v>50</v>
      </c>
      <c r="C50" s="29"/>
      <c r="D50" s="32"/>
      <c r="E50" s="24"/>
      <c r="F50" s="33"/>
      <c r="G50" s="32"/>
      <c r="H50" s="24"/>
      <c r="I50" s="47"/>
      <c r="J50" s="33"/>
      <c r="K50" s="34"/>
      <c r="L50" s="24"/>
      <c r="M50" s="33"/>
      <c r="N50" s="48"/>
      <c r="O50" s="32"/>
      <c r="P50" s="24"/>
      <c r="Q50" s="33"/>
      <c r="R50" s="48"/>
      <c r="S50" s="32"/>
    </row>
    <row r="51" spans="2:27">
      <c r="B51" s="41" t="s">
        <v>46</v>
      </c>
      <c r="C51" s="92">
        <v>47482882</v>
      </c>
      <c r="D51" s="25">
        <v>0.83644073579910072</v>
      </c>
      <c r="E51" s="93">
        <v>40961895</v>
      </c>
      <c r="F51" s="26">
        <v>0.72156946146456535</v>
      </c>
      <c r="G51" s="25">
        <v>0.89813511835277016</v>
      </c>
      <c r="H51" s="93">
        <v>6520987</v>
      </c>
      <c r="I51" s="27">
        <v>0.11487127433453534</v>
      </c>
      <c r="J51" s="26">
        <v>0.58431479477974035</v>
      </c>
      <c r="K51" s="28">
        <v>0.65058673560322</v>
      </c>
      <c r="L51" s="96">
        <v>4701670</v>
      </c>
      <c r="M51" s="26">
        <v>0.58653245915316832</v>
      </c>
      <c r="N51" s="28">
        <v>0.65305592351059771</v>
      </c>
      <c r="O51" s="25">
        <v>0.42129440545918312</v>
      </c>
      <c r="P51" s="96">
        <v>1819317</v>
      </c>
      <c r="Q51" s="26">
        <v>0.57866059120601876</v>
      </c>
      <c r="R51" s="28">
        <v>0.64429124235484136</v>
      </c>
      <c r="S51" s="25">
        <v>0.16302038932055729</v>
      </c>
    </row>
    <row r="52" spans="2:27">
      <c r="B52" s="41" t="s">
        <v>47</v>
      </c>
      <c r="C52" s="92">
        <v>9045784</v>
      </c>
      <c r="D52" s="25">
        <v>0.15934715640975061</v>
      </c>
      <c r="E52" s="93">
        <v>4529144</v>
      </c>
      <c r="F52" s="26">
        <v>7.9783711104563573E-2</v>
      </c>
      <c r="G52" s="25">
        <v>9.9306520913564636E-2</v>
      </c>
      <c r="H52" s="93">
        <v>4516640</v>
      </c>
      <c r="I52" s="27">
        <v>7.9563445305187039E-2</v>
      </c>
      <c r="J52" s="26">
        <v>0.40471474252194745</v>
      </c>
      <c r="K52" s="28">
        <v>4.07540953805246</v>
      </c>
      <c r="L52" s="96">
        <v>3221446</v>
      </c>
      <c r="M52" s="26">
        <v>0.40187479010843752</v>
      </c>
      <c r="N52" s="28">
        <v>4.0468116938486363</v>
      </c>
      <c r="O52" s="25">
        <v>0.28865853564560329</v>
      </c>
      <c r="P52" s="96">
        <v>1295194</v>
      </c>
      <c r="Q52" s="26">
        <v>0.41195554472721813</v>
      </c>
      <c r="R52" s="28">
        <v>4.1483232011096227</v>
      </c>
      <c r="S52" s="25">
        <v>0.11605620687634419</v>
      </c>
    </row>
    <row r="53" spans="2:27" s="45" customFormat="1">
      <c r="B53" s="41" t="s">
        <v>48</v>
      </c>
      <c r="C53" s="92">
        <v>122194</v>
      </c>
      <c r="D53" s="25">
        <v>2.1525239194671317E-3</v>
      </c>
      <c r="E53" s="93">
        <v>65386</v>
      </c>
      <c r="F53" s="26">
        <v>1.1518153837199688E-3</v>
      </c>
      <c r="G53" s="25">
        <v>1.4336607925149515E-3</v>
      </c>
      <c r="H53" s="93">
        <v>56808</v>
      </c>
      <c r="I53" s="27">
        <v>1.0007085357471627E-3</v>
      </c>
      <c r="J53" s="26">
        <v>5.090296125701139E-3</v>
      </c>
      <c r="K53" s="28">
        <v>3.5505582298666738</v>
      </c>
      <c r="L53" s="96">
        <v>50370</v>
      </c>
      <c r="M53" s="26">
        <v>6.2836481436479141E-3</v>
      </c>
      <c r="N53" s="28">
        <v>4.382939239501022</v>
      </c>
      <c r="O53" s="25">
        <v>4.5134174033862546E-3</v>
      </c>
      <c r="P53" s="96">
        <v>6438</v>
      </c>
      <c r="Q53" s="26">
        <v>2.0477008054035381E-3</v>
      </c>
      <c r="R53" s="28">
        <v>1.428302159126098</v>
      </c>
      <c r="S53" s="25">
        <v>5.7687872231488397E-4</v>
      </c>
    </row>
    <row r="54" spans="2:27" ht="30.75" customHeight="1">
      <c r="B54" s="46" t="s">
        <v>49</v>
      </c>
      <c r="C54" s="92">
        <v>116918</v>
      </c>
      <c r="D54" s="25">
        <v>2.0595838716815727E-3</v>
      </c>
      <c r="E54" s="93">
        <v>51295</v>
      </c>
      <c r="F54" s="26">
        <v>9.0359358437457245E-4</v>
      </c>
      <c r="G54" s="25">
        <v>1.124699941150314E-3</v>
      </c>
      <c r="H54" s="93">
        <v>65623</v>
      </c>
      <c r="I54" s="27">
        <v>1.1559902873070002E-3</v>
      </c>
      <c r="J54" s="26">
        <v>5.8801665726110029E-3</v>
      </c>
      <c r="K54" s="28">
        <v>5.2282091938201054</v>
      </c>
      <c r="L54" s="96">
        <v>42558</v>
      </c>
      <c r="M54" s="26">
        <v>5.3091025947462362E-3</v>
      </c>
      <c r="N54" s="28">
        <v>4.7204613430638425</v>
      </c>
      <c r="O54" s="25">
        <v>3.8134210413601792E-3</v>
      </c>
      <c r="P54" s="96">
        <v>23065</v>
      </c>
      <c r="Q54" s="26">
        <v>7.3361632613595231E-3</v>
      </c>
      <c r="R54" s="28">
        <v>6.5227737576444484</v>
      </c>
      <c r="S54" s="25">
        <v>2.0667455312508233E-3</v>
      </c>
    </row>
    <row r="55" spans="2:27" s="36" customFormat="1" ht="15.75" thickBot="1">
      <c r="B55" s="49" t="s">
        <v>0</v>
      </c>
      <c r="C55" s="52">
        <v>56767778</v>
      </c>
      <c r="D55" s="85">
        <v>1</v>
      </c>
      <c r="E55" s="50">
        <v>45607720</v>
      </c>
      <c r="F55" s="86">
        <v>0.8034085815372235</v>
      </c>
      <c r="G55" s="85">
        <v>1</v>
      </c>
      <c r="H55" s="50">
        <v>11160058</v>
      </c>
      <c r="I55" s="86">
        <v>0.19659141846277653</v>
      </c>
      <c r="J55" s="86">
        <v>0.99999999999999989</v>
      </c>
      <c r="K55" s="79">
        <v>0.99999999999999989</v>
      </c>
      <c r="L55" s="50">
        <v>8016044</v>
      </c>
      <c r="M55" s="86">
        <v>1</v>
      </c>
      <c r="N55" s="51">
        <v>1</v>
      </c>
      <c r="O55" s="85">
        <v>0.71827977954953293</v>
      </c>
      <c r="P55" s="50">
        <v>3144014</v>
      </c>
      <c r="Q55" s="86">
        <v>0.99999999999999989</v>
      </c>
      <c r="R55" s="79">
        <v>1</v>
      </c>
      <c r="S55" s="85">
        <v>0.28172022045046718</v>
      </c>
    </row>
    <row r="56" spans="2:27" s="53" customFormat="1">
      <c r="C56" s="54"/>
      <c r="D56" s="55"/>
      <c r="E56" s="55"/>
      <c r="F56" s="55"/>
      <c r="G56" s="55"/>
      <c r="H56" s="56"/>
      <c r="I56" s="57"/>
      <c r="J56" s="58"/>
      <c r="K56" s="59"/>
      <c r="L56" s="54"/>
      <c r="M56" s="55"/>
      <c r="N56" s="59"/>
      <c r="O56" s="60"/>
      <c r="Q56" s="55"/>
      <c r="R56" s="59"/>
      <c r="S56" s="60"/>
      <c r="U56" s="61"/>
      <c r="V56" s="61"/>
      <c r="W56" s="61"/>
      <c r="X56" s="61"/>
      <c r="Y56" s="61"/>
      <c r="Z56" s="61"/>
      <c r="AA56" s="61"/>
    </row>
    <row r="57" spans="2:27" s="53" customFormat="1">
      <c r="D57" s="55"/>
      <c r="E57" s="62"/>
      <c r="F57" s="55"/>
      <c r="G57" s="55"/>
      <c r="I57" s="57"/>
      <c r="J57" s="58"/>
      <c r="K57" s="58"/>
      <c r="M57" s="55"/>
      <c r="N57" s="58"/>
      <c r="O57" s="63"/>
      <c r="P57" s="64"/>
      <c r="Q57" s="65"/>
      <c r="R57" s="66"/>
      <c r="S57" s="67"/>
      <c r="U57" s="61"/>
      <c r="V57" s="61"/>
      <c r="W57" s="61"/>
      <c r="X57" s="61"/>
      <c r="Y57" s="61"/>
      <c r="Z57" s="61"/>
      <c r="AA57" s="61"/>
    </row>
    <row r="58" spans="2:27" s="53" customFormat="1">
      <c r="C58" s="64"/>
      <c r="D58" s="65"/>
      <c r="E58" s="64"/>
      <c r="F58" s="67"/>
      <c r="G58" s="67"/>
      <c r="H58" s="64"/>
      <c r="I58" s="68"/>
      <c r="J58" s="66"/>
      <c r="K58" s="66"/>
      <c r="L58" s="64"/>
      <c r="M58" s="65"/>
      <c r="N58" s="66"/>
      <c r="O58" s="63"/>
      <c r="P58" s="64"/>
      <c r="Q58" s="65"/>
      <c r="R58" s="66"/>
      <c r="S58" s="67"/>
      <c r="U58" s="61"/>
      <c r="V58" s="61"/>
      <c r="W58" s="61"/>
      <c r="X58" s="61"/>
      <c r="Y58" s="61"/>
      <c r="Z58" s="61"/>
      <c r="AA58" s="61"/>
    </row>
    <row r="59" spans="2:27" s="53" customFormat="1">
      <c r="C59" s="64"/>
      <c r="D59" s="65"/>
      <c r="E59" s="64"/>
      <c r="F59" s="67"/>
      <c r="G59" s="67"/>
      <c r="H59" s="64"/>
      <c r="I59" s="68"/>
      <c r="J59" s="66"/>
      <c r="K59" s="66"/>
      <c r="L59" s="64"/>
      <c r="M59" s="65"/>
      <c r="N59" s="66"/>
      <c r="O59" s="63"/>
      <c r="P59" s="64"/>
      <c r="Q59" s="65"/>
      <c r="R59" s="66"/>
      <c r="S59" s="67"/>
      <c r="U59" s="61"/>
      <c r="V59" s="61"/>
      <c r="W59" s="61"/>
      <c r="X59" s="61"/>
      <c r="Y59" s="61"/>
      <c r="Z59" s="61"/>
      <c r="AA59" s="61"/>
    </row>
    <row r="60" spans="2:27" s="61" customFormat="1" ht="13.5" customHeight="1">
      <c r="B60" s="69"/>
      <c r="I60" s="70"/>
      <c r="O60" s="71"/>
      <c r="R60" s="72"/>
      <c r="S60" s="71"/>
    </row>
    <row r="61" spans="2:27" s="61" customFormat="1" ht="13.5" customHeight="1">
      <c r="B61" s="53"/>
      <c r="I61" s="70"/>
      <c r="O61" s="71"/>
      <c r="R61" s="72"/>
      <c r="S61" s="71"/>
    </row>
    <row r="62" spans="2:27" s="61" customFormat="1" ht="15" customHeight="1">
      <c r="B62" s="53"/>
      <c r="I62" s="70"/>
      <c r="O62" s="71"/>
      <c r="R62" s="72"/>
      <c r="S62" s="71"/>
    </row>
    <row r="65" spans="4:18">
      <c r="D65" s="75"/>
      <c r="F65" s="75"/>
      <c r="G65" s="75"/>
      <c r="J65" s="75"/>
      <c r="K65" s="75"/>
      <c r="M65" s="75"/>
      <c r="N65" s="75"/>
      <c r="Q65" s="75"/>
      <c r="R65" s="75"/>
    </row>
    <row r="66" spans="4:18">
      <c r="D66" s="75"/>
      <c r="F66" s="75"/>
      <c r="G66" s="75"/>
      <c r="J66" s="75"/>
      <c r="K66" s="75"/>
      <c r="M66" s="75"/>
      <c r="N66" s="75"/>
      <c r="Q66" s="75"/>
      <c r="R66" s="75"/>
    </row>
    <row r="67" spans="4:18">
      <c r="D67" s="75"/>
      <c r="F67" s="75"/>
      <c r="G67" s="75"/>
      <c r="J67" s="75"/>
      <c r="K67" s="75"/>
      <c r="M67" s="75"/>
      <c r="N67" s="75"/>
      <c r="Q67" s="75"/>
      <c r="R67" s="75"/>
    </row>
    <row r="69" spans="4:18">
      <c r="F69" s="94"/>
    </row>
    <row r="70" spans="4:18">
      <c r="F70" s="94"/>
    </row>
    <row r="71" spans="4:18">
      <c r="F71" s="94"/>
    </row>
    <row r="72" spans="4:18">
      <c r="F72" s="94"/>
    </row>
    <row r="73" spans="4:18">
      <c r="F73" s="94"/>
    </row>
    <row r="74" spans="4:18">
      <c r="F74" s="94"/>
    </row>
    <row r="75" spans="4:18">
      <c r="F75" s="94"/>
    </row>
    <row r="76" spans="4:18">
      <c r="F76" s="94"/>
    </row>
    <row r="77" spans="4:18">
      <c r="F77" s="94"/>
    </row>
    <row r="78" spans="4:18">
      <c r="F78" s="94"/>
    </row>
    <row r="79" spans="4:18">
      <c r="F79" s="94"/>
    </row>
    <row r="80" spans="4:18">
      <c r="F80" s="94"/>
    </row>
    <row r="81" spans="6:6">
      <c r="F81" s="94"/>
    </row>
    <row r="82" spans="6:6">
      <c r="F82" s="94"/>
    </row>
    <row r="83" spans="6:6">
      <c r="F83" s="94"/>
    </row>
    <row r="84" spans="6:6">
      <c r="F84" s="94"/>
    </row>
    <row r="85" spans="6:6">
      <c r="F85" s="94"/>
    </row>
  </sheetData>
  <sheetProtection algorithmName="SHA-512" hashValue="vX4QlkRKRHkSabJHRWlJOShJJFT2r75EglPspvn81WjL85lRsWRGI1FcveJeMKVUdHH4idxewZp3DHk05nvuBQ==" saltValue="VUMQNaz9PGHzBmc3vx19S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Trends</vt:lpstr>
      <vt:lpstr>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Medicare-Medicaid Dual Enrollment Trends (Twelve-Year Ever-Enrolled) Data 2006-2018</dc:title>
  <dc:subject>Medicare-Medicaid Dual Enrollment Trends Data 2006-2018</dc:subject>
  <dc:creator>CMS MMCO</dc:creator>
  <cp:keywords>Twelve-Year Ever-Enrolled, Data, 2006-2018, Medicare-Medicaid, Duals, Enrollment, Trends</cp:keywords>
  <cp:lastModifiedBy>Christina Stillwell-Deaner</cp:lastModifiedBy>
  <dcterms:created xsi:type="dcterms:W3CDTF">2017-05-05T15:17:33Z</dcterms:created>
  <dcterms:modified xsi:type="dcterms:W3CDTF">2019-09-23T21:28:32Z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-288046125</vt:i4>
  </property>
  <property fmtid="{D5CDD505-2E9C-101B-9397-08002B2CF9AE}" pid="3" name="_NewReviewCycle">
    <vt:lpwstr/>
  </property>
  <property fmtid="{D5CDD505-2E9C-101B-9397-08002B2CF9AE}" pid="4" name="_EmailSubject">
    <vt:lpwstr>508 &amp; SWIFT</vt:lpwstr>
  </property>
  <property fmtid="{D5CDD505-2E9C-101B-9397-08002B2CF9AE}" pid="5" name="_AuthorEmail">
    <vt:lpwstr>Karyn.Anderson@cms.hhs.gov</vt:lpwstr>
  </property>
  <property fmtid="{D5CDD505-2E9C-101B-9397-08002B2CF9AE}" pid="6" name="_AuthorEmailDisplayName">
    <vt:lpwstr>Anderson, Karyn (CMS/FCHCO)</vt:lpwstr>
  </property>
  <property fmtid="{D5CDD505-2E9C-101B-9397-08002B2CF9AE}" pid="7" name="_ReviewingToolsShownOnce">
    <vt:lpwstr/>
  </property>
</Properties>
</file>