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July 2018_DataandReports_Page\"/>
    </mc:Choice>
  </mc:AlternateContent>
  <bookViews>
    <workbookView xWindow="0" yWindow="0" windowWidth="23040" windowHeight="8820" tabRatio="818" activeTab="1"/>
  </bookViews>
  <sheets>
    <sheet name="Pymt Summary JULY 2018 &amp; PTD " sheetId="80" r:id="rId1"/>
    <sheet name="Public Payments by State" sheetId="3" r:id="rId2"/>
    <sheet name="Public Payments by State Graph" sheetId="4" r:id="rId3"/>
    <sheet name="Public Payments by State and PT" sheetId="82" r:id="rId4"/>
    <sheet name="Unique Providers by State" sheetId="19" r:id="rId5"/>
    <sheet name="State Graph Data" sheetId="6" r:id="rId6"/>
  </sheets>
  <externalReferences>
    <externalReference r:id="rId7"/>
  </externalReference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JULY 2018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O239" i="82" l="1"/>
  <c r="N239" i="82"/>
  <c r="M239" i="82"/>
  <c r="L239" i="82"/>
  <c r="K239" i="82"/>
  <c r="J239" i="82"/>
  <c r="I239" i="82"/>
  <c r="H239" i="82"/>
  <c r="E239" i="82"/>
  <c r="D239" i="82"/>
  <c r="G13" i="80" l="1"/>
  <c r="G14" i="80" s="1"/>
  <c r="F13" i="80"/>
  <c r="F14" i="80" s="1"/>
  <c r="E13" i="80"/>
  <c r="E14" i="80" s="1"/>
  <c r="D13" i="80"/>
  <c r="D14" i="80" s="1"/>
  <c r="G11" i="80"/>
  <c r="G15" i="80" s="1"/>
  <c r="F11" i="80"/>
  <c r="E11" i="80"/>
  <c r="E15" i="80" s="1"/>
  <c r="D11" i="80"/>
  <c r="D15" i="80" s="1"/>
  <c r="G10" i="80"/>
  <c r="G16" i="80" s="1"/>
  <c r="F10" i="80"/>
  <c r="E10" i="80"/>
  <c r="D10" i="80"/>
  <c r="G6" i="80"/>
  <c r="G7" i="80" s="1"/>
  <c r="F6" i="80"/>
  <c r="F7" i="80" s="1"/>
  <c r="E6" i="80"/>
  <c r="E7" i="80" s="1"/>
  <c r="D6" i="80"/>
  <c r="D7" i="80" s="1"/>
  <c r="G4" i="80"/>
  <c r="G8" i="80" s="1"/>
  <c r="F4" i="80"/>
  <c r="E4" i="80"/>
  <c r="E8" i="80" s="1"/>
  <c r="D4" i="80"/>
  <c r="D8" i="80" s="1"/>
  <c r="G3" i="80"/>
  <c r="G9" i="80" s="1"/>
  <c r="G17" i="80" s="1"/>
  <c r="F3" i="80"/>
  <c r="F9" i="80" s="1"/>
  <c r="E3" i="80"/>
  <c r="E9" i="80" s="1"/>
  <c r="D3" i="80"/>
  <c r="D9" i="80" s="1"/>
  <c r="E16" i="80" l="1"/>
  <c r="E17" i="80" s="1"/>
  <c r="F15" i="80"/>
  <c r="F16" i="80" s="1"/>
  <c r="F17" i="80" s="1"/>
  <c r="D16" i="80"/>
  <c r="D17" i="80" s="1"/>
  <c r="F8" i="80"/>
  <c r="G5" i="80"/>
  <c r="G12" i="80"/>
  <c r="D5" i="80"/>
  <c r="D12" i="80"/>
  <c r="E5" i="80"/>
  <c r="E12" i="80"/>
  <c r="F5" i="80"/>
  <c r="F12" i="80"/>
  <c r="D238" i="19" l="1"/>
  <c r="C238" i="19"/>
  <c r="C45" i="19" l="1"/>
  <c r="D45" i="19"/>
  <c r="G62" i="3" l="1"/>
  <c r="F62" i="3"/>
  <c r="E62" i="3"/>
  <c r="D62" i="3"/>
  <c r="C62" i="3"/>
  <c r="B62" i="3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<sst xmlns="http://schemas.openxmlformats.org/spreadsheetml/2006/main" count="1321" uniqueCount="110">
  <si>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</si>
  <si>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</si>
  <si>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</si>
  <si>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</si>
  <si>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</si>
  <si>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</si>
  <si>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</si>
  <si>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</si>
  <si>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</si>
  <si>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</si>
  <si>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</si>
  <si>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</si>
  <si>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</si>
  <si>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</si>
  <si>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</si>
  <si>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</si>
  <si>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</si>
  <si>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</si>
  <si>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</si>
  <si>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</si>
  <si>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</si>
  <si>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</si>
  <si>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</si>
  <si>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</si>
  <si>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</si>
  <si>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</si>
  <si>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</si>
  <si>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</si>
  <si>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</si>
  <si>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</si>
  <si>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</si>
  <si>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</si>
  <si>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</si>
  <si>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</si>
  <si>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</si>
  <si>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</si>
  <si>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</si>
  <si>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</si>
  <si>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</si>
  <si>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</si>
  <si>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</si>
  <si>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</si>
  <si>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</si>
  <si>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</si>
  <si>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</si>
  <si>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</si>
  <si>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</si>
  <si>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</si>
  <si>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</si>
  <si>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</si>
  <si>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</si>
  <si>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</si>
  <si>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</si>
  <si>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</si>
  <si>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</si>
  <si>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</si>
  <si>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</si>
  <si>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</si>
  <si>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</si>
  <si>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</si>
  <si>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</si>
  <si>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</si>
  <si>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</si>
  <si>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</si>
  <si>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</si>
  <si>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</si>
  <si>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</si>
  <si>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</si>
  <si>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</si>
  <si>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</si>
  <si>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</si>
  <si>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</si>
  <si>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</si>
  <si>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</si>
  <si>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</si>
  <si>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</si>
  <si>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</si>
  <si>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</si>
  <si>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</si>
  <si>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</si>
  <si>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</si>
  <si>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</si>
  <si>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</si>
  <si>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</si>
  <si>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</si>
  <si>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</si>
  <si>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</si>
  <si>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</si>
  <si>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</si>
  <si>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</si>
  <si>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</si>
  <si>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</si>
  <si>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</si>
  <si>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</si>
  <si>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</si>
  <si>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</si>
  <si>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</si>
  <si>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</si>
  <si>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</si>
  <si>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</si>
  <si>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</si>
  <si>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</si>
  <si>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</si>
  <si>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</si>
  <si>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</si>
  <si>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t xml:space="preserve"> (includes 2011, 2012, 2013, 2014, 2015 and 2016 payments)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</si>
  <si>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>2014, 2015  and 2016 payments)</t>
    </r>
  </si>
  <si>
    <t># 16,049</t>
  </si>
  <si>
    <t xml:space="preserve">  JULY 2018</t>
  </si>
  <si>
    <t>#196,275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</si>
</sst>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3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38" xfId="2" applyFont="1" applyBorder="1" applyAlignment="1">
      <alignment wrapText="1"/>
    </xf>
    <xf numFmtId="0" fontId="23" fillId="7" borderId="38" xfId="2" applyFont="1" applyFill="1" applyBorder="1" applyAlignment="1">
      <alignment wrapText="1"/>
    </xf>
    <xf numFmtId="0" fontId="19" fillId="0" borderId="38" xfId="2" applyFont="1" applyFill="1" applyBorder="1" applyAlignment="1">
      <alignment wrapText="1"/>
    </xf>
    <xf numFmtId="0" fontId="23" fillId="0" borderId="38" xfId="2" applyFont="1" applyFill="1" applyBorder="1" applyAlignment="1">
      <alignment wrapText="1"/>
    </xf>
    <xf numFmtId="0" fontId="19" fillId="0" borderId="38" xfId="2" applyFont="1" applyBorder="1" applyAlignment="1"/>
    <xf numFmtId="0" fontId="23" fillId="7" borderId="38" xfId="2" applyFont="1" applyFill="1" applyBorder="1" applyAlignment="1"/>
    <xf numFmtId="0" fontId="6" fillId="2" borderId="39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0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0" xfId="0" applyFont="1" applyFill="1" applyBorder="1" applyAlignment="1">
      <alignment horizontal="left"/>
    </xf>
    <xf numFmtId="0" fontId="45" fillId="0" borderId="40" xfId="0" applyFont="1" applyBorder="1"/>
    <xf numFmtId="0" fontId="45" fillId="7" borderId="40" xfId="0" applyFont="1" applyFill="1" applyBorder="1" applyAlignment="1">
      <alignment horizontal="left"/>
    </xf>
    <xf numFmtId="0" fontId="45" fillId="7" borderId="40" xfId="0" applyFont="1" applyFill="1" applyBorder="1"/>
    <xf numFmtId="3" fontId="45" fillId="7" borderId="40" xfId="0" applyNumberFormat="1" applyFont="1" applyFill="1" applyBorder="1" applyAlignment="1">
      <alignment horizontal="right"/>
    </xf>
    <xf numFmtId="0" fontId="44" fillId="7" borderId="40" xfId="0" applyFont="1" applyFill="1" applyBorder="1"/>
    <xf numFmtId="0" fontId="45" fillId="0" borderId="40" xfId="0" applyFont="1" applyFill="1" applyBorder="1" applyAlignment="1">
      <alignment horizontal="left"/>
    </xf>
    <xf numFmtId="3" fontId="19" fillId="0" borderId="0" xfId="0" applyNumberFormat="1" applyFont="1"/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9" fillId="3" borderId="5" xfId="0" applyNumberFormat="1" applyFont="1" applyFill="1" applyBorder="1"/>
    <xf numFmtId="164" fontId="9" fillId="3" borderId="43" xfId="1" applyNumberFormat="1" applyFont="1" applyFill="1" applyBorder="1"/>
    <xf numFmtId="3" fontId="9" fillId="3" borderId="20" xfId="0" applyNumberFormat="1" applyFont="1" applyFill="1" applyBorder="1"/>
    <xf numFmtId="0" fontId="7" fillId="0" borderId="45" xfId="2" applyFont="1" applyFill="1" applyBorder="1"/>
    <xf numFmtId="0" fontId="7" fillId="0" borderId="46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4" fontId="23" fillId="7" borderId="36" xfId="1" applyFont="1" applyFill="1" applyBorder="1" applyAlignment="1"/>
    <xf numFmtId="44" fontId="6" fillId="2" borderId="37" xfId="1" applyFont="1" applyFill="1" applyBorder="1" applyAlignment="1"/>
    <xf numFmtId="0" fontId="21" fillId="3" borderId="24" xfId="2" applyFont="1" applyFill="1" applyBorder="1" applyAlignment="1">
      <alignment horizontal="center"/>
    </xf>
    <xf numFmtId="0" fontId="7" fillId="0" borderId="51" xfId="2" applyFont="1" applyFill="1" applyBorder="1"/>
    <xf numFmtId="0" fontId="7" fillId="0" borderId="45" xfId="2" applyFont="1" applyFill="1" applyBorder="1" applyAlignment="1">
      <alignment wrapText="1"/>
    </xf>
    <xf numFmtId="3" fontId="47" fillId="8" borderId="52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4" xfId="2" applyNumberFormat="1" applyFont="1" applyFill="1" applyBorder="1" applyAlignment="1"/>
    <xf numFmtId="3" fontId="12" fillId="8" borderId="52" xfId="2" applyNumberFormat="1" applyFont="1" applyFill="1" applyBorder="1" applyAlignment="1"/>
    <xf numFmtId="44" fontId="12" fillId="8" borderId="48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47" xfId="1" applyFont="1" applyFill="1" applyBorder="1" applyAlignment="1"/>
    <xf numFmtId="44" fontId="21" fillId="3" borderId="49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48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54" xfId="2" applyNumberFormat="1" applyFont="1" applyFill="1" applyBorder="1" applyAlignment="1"/>
    <xf numFmtId="44" fontId="47" fillId="8" borderId="47" xfId="1" applyNumberFormat="1" applyFont="1" applyFill="1" applyBorder="1" applyAlignment="1"/>
    <xf numFmtId="3" fontId="12" fillId="8" borderId="54" xfId="2" applyNumberFormat="1" applyFont="1" applyFill="1" applyBorder="1" applyAlignment="1"/>
    <xf numFmtId="3" fontId="47" fillId="0" borderId="55" xfId="2" applyNumberFormat="1" applyFont="1" applyFill="1" applyBorder="1" applyAlignment="1"/>
    <xf numFmtId="44" fontId="47" fillId="0" borderId="56" xfId="1" applyFont="1" applyFill="1" applyBorder="1" applyAlignment="1"/>
    <xf numFmtId="44" fontId="47" fillId="0" borderId="57" xfId="1" applyFont="1" applyFill="1" applyBorder="1" applyAlignment="1"/>
    <xf numFmtId="3" fontId="47" fillId="0" borderId="58" xfId="2" applyNumberFormat="1" applyFont="1" applyFill="1" applyBorder="1" applyAlignment="1"/>
    <xf numFmtId="44" fontId="47" fillId="0" borderId="59" xfId="1" applyFont="1" applyFill="1" applyBorder="1" applyAlignment="1"/>
    <xf numFmtId="3" fontId="48" fillId="7" borderId="40" xfId="0" applyNumberFormat="1" applyFont="1" applyFill="1" applyBorder="1" applyAlignment="1">
      <alignment horizontal="right"/>
    </xf>
    <xf numFmtId="3" fontId="49" fillId="0" borderId="40" xfId="0" applyNumberFormat="1" applyFont="1" applyFill="1" applyBorder="1" applyAlignment="1">
      <alignment horizontal="right"/>
    </xf>
    <xf numFmtId="3" fontId="49" fillId="0" borderId="40" xfId="0" applyNumberFormat="1" applyFont="1" applyBorder="1"/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2" xfId="0" applyNumberFormat="1" applyFont="1" applyBorder="1" applyAlignment="1">
      <alignment horizontal="right" vertical="center"/>
    </xf>
    <xf numFmtId="3" fontId="22" fillId="0" borderId="33" xfId="2" applyNumberFormat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6" xfId="1" applyFont="1" applyBorder="1" applyAlignment="1"/>
    <xf numFmtId="44" fontId="24" fillId="7" borderId="36" xfId="1" applyFont="1" applyFill="1" applyBorder="1" applyAlignment="1"/>
    <xf numFmtId="44" fontId="22" fillId="0" borderId="42" xfId="1" applyFont="1" applyBorder="1" applyAlignment="1">
      <alignment vertical="center"/>
    </xf>
    <xf numFmtId="44" fontId="22" fillId="0" borderId="41" xfId="1" applyFont="1" applyBorder="1" applyAlignment="1"/>
    <xf numFmtId="3" fontId="22" fillId="0" borderId="42" xfId="0" applyNumberFormat="1" applyFont="1" applyFill="1" applyBorder="1" applyAlignment="1">
      <alignment horizontal="right" vertical="center"/>
    </xf>
    <xf numFmtId="44" fontId="22" fillId="0" borderId="42" xfId="1" applyFont="1" applyFill="1" applyBorder="1" applyAlignment="1">
      <alignment vertical="center"/>
    </xf>
    <xf numFmtId="44" fontId="22" fillId="0" borderId="41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0" xfId="47" applyNumberFormat="1" applyFont="1"/>
    <xf numFmtId="166" fontId="22" fillId="0" borderId="0" xfId="47" applyNumberFormat="1" applyFont="1"/>
    <xf numFmtId="167" fontId="0" fillId="0" borderId="0" xfId="1" applyNumberFormat="1" applyFont="1"/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9" fillId="0" borderId="40" xfId="46" applyNumberFormat="1" applyFont="1" applyBorder="1"/>
    <xf numFmtId="3" fontId="49" fillId="0" borderId="40" xfId="46" applyNumberFormat="1" applyFont="1" applyFill="1" applyBorder="1" applyAlignment="1">
      <alignment horizontal="right" wrapText="1"/>
    </xf>
    <xf numFmtId="3" fontId="49" fillId="0" borderId="40" xfId="46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6" xfId="1" applyFont="1" applyFill="1" applyBorder="1" applyAlignment="1"/>
    <xf numFmtId="0" fontId="23" fillId="7" borderId="50" xfId="2" applyFont="1" applyFill="1" applyBorder="1"/>
    <xf numFmtId="3" fontId="24" fillId="7" borderId="60" xfId="2" applyNumberFormat="1" applyFont="1" applyFill="1" applyBorder="1" applyAlignment="1"/>
    <xf numFmtId="44" fontId="24" fillId="7" borderId="61" xfId="1" applyFont="1" applyFill="1" applyBorder="1" applyAlignment="1"/>
    <xf numFmtId="3" fontId="24" fillId="7" borderId="33" xfId="2" applyNumberFormat="1" applyFont="1" applyFill="1" applyBorder="1" applyAlignment="1"/>
    <xf numFmtId="164" fontId="12" fillId="4" borderId="64" xfId="1" applyNumberFormat="1" applyFont="1" applyFill="1" applyBorder="1" applyAlignment="1">
      <alignment horizontal="right"/>
    </xf>
    <xf numFmtId="164" fontId="11" fillId="5" borderId="63" xfId="1" applyNumberFormat="1" applyFont="1" applyFill="1" applyBorder="1" applyAlignment="1">
      <alignment horizontal="right" wrapText="1"/>
    </xf>
    <xf numFmtId="164" fontId="13" fillId="4" borderId="64" xfId="1" applyNumberFormat="1" applyFont="1" applyFill="1" applyBorder="1" applyAlignment="1">
      <alignment horizontal="right" wrapText="1"/>
    </xf>
    <xf numFmtId="164" fontId="13" fillId="6" borderId="64" xfId="1" applyNumberFormat="1" applyFont="1" applyFill="1" applyBorder="1" applyAlignment="1">
      <alignment horizontal="right" wrapText="1"/>
    </xf>
    <xf numFmtId="164" fontId="5" fillId="5" borderId="63" xfId="1" applyNumberFormat="1" applyFont="1" applyFill="1" applyBorder="1" applyAlignment="1">
      <alignment horizontal="right" wrapText="1"/>
    </xf>
    <xf numFmtId="164" fontId="5" fillId="0" borderId="63" xfId="1" applyNumberFormat="1" applyFont="1" applyBorder="1" applyAlignment="1">
      <alignment horizontal="right" wrapText="1"/>
    </xf>
    <xf numFmtId="164" fontId="12" fillId="6" borderId="64" xfId="1" applyNumberFormat="1" applyFont="1" applyFill="1" applyBorder="1" applyAlignment="1">
      <alignment horizontal="right"/>
    </xf>
    <xf numFmtId="3" fontId="3" fillId="3" borderId="63" xfId="0" applyNumberFormat="1" applyFont="1" applyFill="1" applyBorder="1" applyAlignment="1"/>
    <xf numFmtId="7" fontId="3" fillId="3" borderId="63" xfId="1" applyNumberFormat="1" applyFont="1" applyFill="1" applyBorder="1" applyAlignment="1"/>
    <xf numFmtId="164" fontId="11" fillId="0" borderId="63" xfId="1" applyNumberFormat="1" applyFont="1" applyBorder="1" applyAlignment="1">
      <alignment horizontal="right" wrapText="1"/>
    </xf>
    <xf numFmtId="3" fontId="43" fillId="2" borderId="40" xfId="0" applyNumberFormat="1" applyFont="1" applyFill="1" applyBorder="1" applyAlignment="1">
      <alignment horizontal="right"/>
    </xf>
    <xf numFmtId="0" fontId="43" fillId="2" borderId="40" xfId="0" applyFont="1" applyFill="1" applyBorder="1"/>
    <xf numFmtId="0" fontId="44" fillId="2" borderId="40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3" fontId="53" fillId="0" borderId="53" xfId="4" applyNumberFormat="1" applyFont="1" applyFill="1" applyBorder="1" applyAlignment="1">
      <alignment horizontal="right" wrapText="1"/>
    </xf>
    <xf numFmtId="166" fontId="53" fillId="0" borderId="53" xfId="1" applyNumberFormat="1" applyFont="1" applyFill="1" applyBorder="1" applyAlignment="1">
      <alignment horizontal="right" wrapText="1"/>
    </xf>
    <xf numFmtId="3" fontId="53" fillId="0" borderId="62" xfId="4" applyNumberFormat="1" applyFont="1" applyFill="1" applyBorder="1" applyAlignment="1">
      <alignment horizontal="right" wrapText="1"/>
    </xf>
    <xf numFmtId="166" fontId="53" fillId="0" borderId="62" xfId="4" applyNumberFormat="1" applyFont="1" applyFill="1" applyBorder="1" applyAlignment="1">
      <alignment horizontal="right" wrapText="1"/>
    </xf>
    <xf numFmtId="3" fontId="54" fillId="4" borderId="63" xfId="0" applyNumberFormat="1" applyFont="1" applyFill="1" applyBorder="1" applyAlignment="1"/>
    <xf numFmtId="166" fontId="54" fillId="4" borderId="63" xfId="1" applyNumberFormat="1" applyFont="1" applyFill="1" applyBorder="1" applyAlignment="1"/>
    <xf numFmtId="166" fontId="53" fillId="0" borderId="62" xfId="1" applyNumberFormat="1" applyFont="1" applyFill="1" applyBorder="1" applyAlignment="1">
      <alignment horizontal="right" wrapText="1"/>
    </xf>
    <xf numFmtId="3" fontId="54" fillId="6" borderId="63" xfId="0" applyNumberFormat="1" applyFont="1" applyFill="1" applyBorder="1" applyAlignment="1"/>
    <xf numFmtId="166" fontId="54" fillId="6" borderId="63" xfId="1" applyNumberFormat="1" applyFont="1" applyFill="1" applyBorder="1" applyAlignment="1"/>
    <xf numFmtId="3" fontId="55" fillId="7" borderId="63" xfId="0" applyNumberFormat="1" applyFont="1" applyFill="1" applyBorder="1" applyAlignment="1"/>
    <xf numFmtId="166" fontId="55" fillId="7" borderId="63" xfId="1" applyNumberFormat="1" applyFont="1" applyFill="1" applyBorder="1" applyAlignment="1"/>
    <xf numFmtId="3" fontId="54" fillId="7" borderId="63" xfId="0" applyNumberFormat="1" applyFont="1" applyFill="1" applyBorder="1" applyAlignment="1"/>
    <xf numFmtId="166" fontId="54" fillId="7" borderId="63" xfId="1" applyNumberFormat="1" applyFont="1" applyFill="1" applyBorder="1" applyAlignment="1"/>
    <xf numFmtId="3" fontId="56" fillId="0" borderId="63" xfId="0" applyNumberFormat="1" applyFont="1" applyBorder="1"/>
    <xf numFmtId="166" fontId="56" fillId="0" borderId="63" xfId="1" applyNumberFormat="1" applyFont="1" applyBorder="1"/>
    <xf numFmtId="166" fontId="56" fillId="0" borderId="0" xfId="1" applyNumberFormat="1" applyFont="1"/>
    <xf numFmtId="3" fontId="53" fillId="0" borderId="63" xfId="0" applyNumberFormat="1" applyFont="1" applyBorder="1" applyAlignment="1"/>
    <xf numFmtId="166" fontId="53" fillId="0" borderId="63" xfId="1" applyNumberFormat="1" applyFont="1" applyBorder="1" applyAlignment="1"/>
    <xf numFmtId="0" fontId="21" fillId="3" borderId="49" xfId="2" applyFont="1" applyFill="1" applyBorder="1" applyAlignment="1">
      <alignment horizontal="center"/>
    </xf>
    <xf numFmtId="3" fontId="21" fillId="3" borderId="49" xfId="2" applyNumberFormat="1" applyFont="1" applyFill="1" applyBorder="1" applyAlignment="1">
      <alignment horizontal="center"/>
    </xf>
    <xf numFmtId="42" fontId="21" fillId="3" borderId="49" xfId="1" applyNumberFormat="1" applyFont="1" applyFill="1" applyBorder="1" applyAlignment="1"/>
    <xf numFmtId="42" fontId="21" fillId="3" borderId="49" xfId="1" applyNumberFormat="1" applyFont="1" applyFill="1" applyBorder="1" applyAlignment="1">
      <alignment horizontal="center"/>
    </xf>
    <xf numFmtId="164" fontId="21" fillId="3" borderId="49" xfId="1" applyNumberFormat="1" applyFont="1" applyFill="1" applyBorder="1" applyAlignment="1">
      <alignment horizontal="center"/>
    </xf>
    <xf numFmtId="0" fontId="19" fillId="0" borderId="66" xfId="2" applyFont="1" applyBorder="1" applyAlignment="1">
      <alignment wrapText="1"/>
    </xf>
    <xf numFmtId="3" fontId="46" fillId="0" borderId="67" xfId="46" applyNumberFormat="1" applyFont="1" applyFill="1" applyBorder="1" applyAlignment="1">
      <alignment horizontal="right" wrapText="1"/>
    </xf>
    <xf numFmtId="44" fontId="46" fillId="0" borderId="68" xfId="46" applyNumberFormat="1" applyFont="1" applyFill="1" applyBorder="1" applyAlignment="1">
      <alignment horizontal="right" wrapText="1"/>
    </xf>
    <xf numFmtId="44" fontId="22" fillId="0" borderId="69" xfId="1" applyFont="1" applyBorder="1" applyAlignment="1"/>
    <xf numFmtId="44" fontId="22" fillId="0" borderId="70" xfId="1" applyFont="1" applyBorder="1" applyAlignment="1"/>
    <xf numFmtId="3" fontId="22" fillId="0" borderId="67" xfId="47" applyNumberFormat="1" applyFont="1" applyFill="1" applyBorder="1" applyAlignment="1">
      <alignment horizontal="right" wrapText="1"/>
    </xf>
    <xf numFmtId="166" fontId="22" fillId="0" borderId="67" xfId="47" applyNumberFormat="1" applyFont="1" applyFill="1" applyBorder="1" applyAlignment="1">
      <alignment horizontal="right" wrapText="1"/>
    </xf>
    <xf numFmtId="3" fontId="46" fillId="0" borderId="67" xfId="46" applyNumberFormat="1" applyFont="1" applyFill="1" applyBorder="1" applyAlignment="1">
      <alignment wrapText="1"/>
    </xf>
    <xf numFmtId="0" fontId="3" fillId="3" borderId="63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3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3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65" xfId="2" applyFont="1" applyFill="1" applyBorder="1" applyAlignment="1">
      <alignment horizontal="center" vertical="center" wrapText="1"/>
    </xf>
    <xf numFmtId="0" fontId="20" fillId="3" borderId="49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Currency" xfId="1" builtinId="4"/>
    <cellStyle name="Explanatory Text" xfId="20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3"/>
    <cellStyle name="Normal 3" xfId="2"/>
    <cellStyle name="Normal_Medicare Payment July 2011" xfId="4"/>
    <cellStyle name="Normal_Sheet1" xfId="46"/>
    <cellStyle name="Normal_Sheet2" xfId="47"/>
    <cellStyle name="Note" xfId="19" builtinId="10" customBuiltin="1"/>
    <cellStyle name="Output" xfId="14" builtinId="21" customBuiltin="1"/>
    <cellStyle name="Title" xfId="5" builtinId="15" customBuiltin="1"/>
    <cellStyle name="Total" xfId="21" builtinId="25" customBuiltin="1"/>
    <cellStyle name="Warning Text" xfId="18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479412404</c:v>
                </c:pt>
                <c:pt idx="1">
                  <c:v>28893992.100000001</c:v>
                </c:pt>
                <c:pt idx="2">
                  <c:v>0</c:v>
                </c:pt>
                <c:pt idx="3">
                  <c:v>414210580.26999998</c:v>
                </c:pt>
                <c:pt idx="4">
                  <c:v>288476408.62</c:v>
                </c:pt>
                <c:pt idx="5">
                  <c:v>1850416222.6500001</c:v>
                </c:pt>
                <c:pt idx="6">
                  <c:v>346012769.87</c:v>
                </c:pt>
                <c:pt idx="7">
                  <c:v>279262674.95999998</c:v>
                </c:pt>
                <c:pt idx="8">
                  <c:v>62663777.32</c:v>
                </c:pt>
                <c:pt idx="9">
                  <c:v>53307153.770000003</c:v>
                </c:pt>
                <c:pt idx="10">
                  <c:v>382580</c:v>
                </c:pt>
                <c:pt idx="11">
                  <c:v>1573246324.3399999</c:v>
                </c:pt>
                <c:pt idx="12">
                  <c:v>681494871.88</c:v>
                </c:pt>
                <c:pt idx="13">
                  <c:v>1333236.31</c:v>
                </c:pt>
                <c:pt idx="14">
                  <c:v>75962868.150000006</c:v>
                </c:pt>
                <c:pt idx="15">
                  <c:v>95122643.659999996</c:v>
                </c:pt>
                <c:pt idx="16">
                  <c:v>1118654546.4300001</c:v>
                </c:pt>
                <c:pt idx="17">
                  <c:v>600652208.79999995</c:v>
                </c:pt>
                <c:pt idx="18">
                  <c:v>361593792.62</c:v>
                </c:pt>
                <c:pt idx="19">
                  <c:v>344122935.47000003</c:v>
                </c:pt>
                <c:pt idx="20">
                  <c:v>396447591.44</c:v>
                </c:pt>
                <c:pt idx="21">
                  <c:v>431038053.17000002</c:v>
                </c:pt>
                <c:pt idx="22">
                  <c:v>122884634.23</c:v>
                </c:pt>
                <c:pt idx="23">
                  <c:v>43720</c:v>
                </c:pt>
                <c:pt idx="24">
                  <c:v>443538304.64999998</c:v>
                </c:pt>
                <c:pt idx="25">
                  <c:v>654204656.09000003</c:v>
                </c:pt>
                <c:pt idx="26">
                  <c:v>901659002.19000006</c:v>
                </c:pt>
                <c:pt idx="27">
                  <c:v>561035946.29999995</c:v>
                </c:pt>
                <c:pt idx="28">
                  <c:v>308644667.23000002</c:v>
                </c:pt>
                <c:pt idx="29">
                  <c:v>622528008.07000005</c:v>
                </c:pt>
                <c:pt idx="30">
                  <c:v>105289625.75</c:v>
                </c:pt>
                <c:pt idx="31">
                  <c:v>224742820.22999999</c:v>
                </c:pt>
                <c:pt idx="32">
                  <c:v>138859757.15000001</c:v>
                </c:pt>
                <c:pt idx="33">
                  <c:v>143967333.83000001</c:v>
                </c:pt>
                <c:pt idx="34">
                  <c:v>677206236.12</c:v>
                </c:pt>
                <c:pt idx="35">
                  <c:v>126715146.13</c:v>
                </c:pt>
                <c:pt idx="36">
                  <c:v>1296885002.72</c:v>
                </c:pt>
                <c:pt idx="37">
                  <c:v>759892670.86000001</c:v>
                </c:pt>
                <c:pt idx="38">
                  <c:v>90221422.689999998</c:v>
                </c:pt>
                <c:pt idx="39">
                  <c:v>0</c:v>
                </c:pt>
                <c:pt idx="40">
                  <c:v>1091465365.95</c:v>
                </c:pt>
                <c:pt idx="41">
                  <c:v>381533407.69</c:v>
                </c:pt>
                <c:pt idx="42">
                  <c:v>309785056.74000001</c:v>
                </c:pt>
                <c:pt idx="43">
                  <c:v>150641.19</c:v>
                </c:pt>
                <c:pt idx="44">
                  <c:v>1258488336.26</c:v>
                </c:pt>
                <c:pt idx="45">
                  <c:v>23630066.949999999</c:v>
                </c:pt>
                <c:pt idx="46">
                  <c:v>74232553.819999993</c:v>
                </c:pt>
                <c:pt idx="47">
                  <c:v>388081290.41000003</c:v>
                </c:pt>
                <c:pt idx="48">
                  <c:v>112386240.34</c:v>
                </c:pt>
                <c:pt idx="49">
                  <c:v>601426610.76999998</c:v>
                </c:pt>
                <c:pt idx="50">
                  <c:v>1698477086.25</c:v>
                </c:pt>
                <c:pt idx="51">
                  <c:v>170527670.50999999</c:v>
                </c:pt>
                <c:pt idx="52">
                  <c:v>60473023.759999998</c:v>
                </c:pt>
                <c:pt idx="53">
                  <c:v>1086946.29</c:v>
                </c:pt>
                <c:pt idx="54">
                  <c:v>656973252.84000003</c:v>
                </c:pt>
                <c:pt idx="55">
                  <c:v>468743011.12</c:v>
                </c:pt>
                <c:pt idx="56">
                  <c:v>197419769.37</c:v>
                </c:pt>
                <c:pt idx="57">
                  <c:v>617778449.57000005</c:v>
                </c:pt>
                <c:pt idx="58">
                  <c:v>51208334.229999997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191324425.15000001</c:v>
                </c:pt>
                <c:pt idx="1">
                  <c:v>55258418</c:v>
                </c:pt>
                <c:pt idx="2">
                  <c:v>6135712.1200000001</c:v>
                </c:pt>
                <c:pt idx="3">
                  <c:v>275169895.60000002</c:v>
                </c:pt>
                <c:pt idx="4">
                  <c:v>125200626.13</c:v>
                </c:pt>
                <c:pt idx="5">
                  <c:v>1508073361.3199999</c:v>
                </c:pt>
                <c:pt idx="6">
                  <c:v>191328486.81</c:v>
                </c:pt>
                <c:pt idx="7">
                  <c:v>122818106.39</c:v>
                </c:pt>
                <c:pt idx="8">
                  <c:v>43168652.299999997</c:v>
                </c:pt>
                <c:pt idx="9">
                  <c:v>31545981</c:v>
                </c:pt>
                <c:pt idx="10">
                  <c:v>0</c:v>
                </c:pt>
                <c:pt idx="11">
                  <c:v>570005354.05999994</c:v>
                </c:pt>
                <c:pt idx="12">
                  <c:v>317998996.69</c:v>
                </c:pt>
                <c:pt idx="13">
                  <c:v>2789462.61</c:v>
                </c:pt>
                <c:pt idx="14">
                  <c:v>55949309</c:v>
                </c:pt>
                <c:pt idx="15">
                  <c:v>60948964</c:v>
                </c:pt>
                <c:pt idx="16">
                  <c:v>628084470.58000004</c:v>
                </c:pt>
                <c:pt idx="17">
                  <c:v>250033647.55000001</c:v>
                </c:pt>
                <c:pt idx="18">
                  <c:v>141466118.44999999</c:v>
                </c:pt>
                <c:pt idx="19">
                  <c:v>101849453.93000001</c:v>
                </c:pt>
                <c:pt idx="20">
                  <c:v>261438164.65000001</c:v>
                </c:pt>
                <c:pt idx="21">
                  <c:v>315966073.54000002</c:v>
                </c:pt>
                <c:pt idx="22">
                  <c:v>154012686.41</c:v>
                </c:pt>
                <c:pt idx="23">
                  <c:v>0</c:v>
                </c:pt>
                <c:pt idx="24">
                  <c:v>204725460.5</c:v>
                </c:pt>
                <c:pt idx="25">
                  <c:v>359068874.41000003</c:v>
                </c:pt>
                <c:pt idx="26">
                  <c:v>400120746</c:v>
                </c:pt>
                <c:pt idx="27">
                  <c:v>241818156.31999999</c:v>
                </c:pt>
                <c:pt idx="28">
                  <c:v>218134676</c:v>
                </c:pt>
                <c:pt idx="29">
                  <c:v>295310791</c:v>
                </c:pt>
                <c:pt idx="30">
                  <c:v>46631128</c:v>
                </c:pt>
                <c:pt idx="31">
                  <c:v>80772115.370000005</c:v>
                </c:pt>
                <c:pt idx="32">
                  <c:v>57953702.090000004</c:v>
                </c:pt>
                <c:pt idx="33">
                  <c:v>17291011.420000002</c:v>
                </c:pt>
                <c:pt idx="34">
                  <c:v>213713777.22999999</c:v>
                </c:pt>
                <c:pt idx="35">
                  <c:v>133224978</c:v>
                </c:pt>
                <c:pt idx="36">
                  <c:v>926790106.88999999</c:v>
                </c:pt>
                <c:pt idx="37">
                  <c:v>342687203.82999998</c:v>
                </c:pt>
                <c:pt idx="38">
                  <c:v>22630632.27</c:v>
                </c:pt>
                <c:pt idx="39">
                  <c:v>1764297.7</c:v>
                </c:pt>
                <c:pt idx="40">
                  <c:v>514721508.94</c:v>
                </c:pt>
                <c:pt idx="41">
                  <c:v>220989991.72999999</c:v>
                </c:pt>
                <c:pt idx="42">
                  <c:v>188648899.86000001</c:v>
                </c:pt>
                <c:pt idx="43">
                  <c:v>0</c:v>
                </c:pt>
                <c:pt idx="44">
                  <c:v>454740491.93000001</c:v>
                </c:pt>
                <c:pt idx="45">
                  <c:v>181656505</c:v>
                </c:pt>
                <c:pt idx="46">
                  <c:v>41389457.799999997</c:v>
                </c:pt>
                <c:pt idx="47">
                  <c:v>170174334.94</c:v>
                </c:pt>
                <c:pt idx="48">
                  <c:v>52313723.829999998</c:v>
                </c:pt>
                <c:pt idx="49">
                  <c:v>286175906.99000001</c:v>
                </c:pt>
                <c:pt idx="50">
                  <c:v>856504162.88999999</c:v>
                </c:pt>
                <c:pt idx="51">
                  <c:v>93005913</c:v>
                </c:pt>
                <c:pt idx="52">
                  <c:v>55945250.700000003</c:v>
                </c:pt>
                <c:pt idx="53">
                  <c:v>1785420.12</c:v>
                </c:pt>
                <c:pt idx="54">
                  <c:v>187469385.24000001</c:v>
                </c:pt>
                <c:pt idx="55">
                  <c:v>360376706</c:v>
                </c:pt>
                <c:pt idx="56">
                  <c:v>101974244.37</c:v>
                </c:pt>
                <c:pt idx="57">
                  <c:v>274427787.18000001</c:v>
                </c:pt>
                <c:pt idx="58">
                  <c:v>22164409.84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5429336"/>
        <c:axId val="235423848"/>
        <c:axId val="0"/>
      </c:bar3DChart>
      <c:catAx>
        <c:axId val="235429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35423848"/>
        <c:crosses val="autoZero"/>
        <c:auto val="1"/>
        <c:lblAlgn val="ctr"/>
        <c:lblOffset val="100"/>
        <c:noMultiLvlLbl val="0"/>
      </c:catAx>
      <c:valAx>
        <c:axId val="235423848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235429336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800" baseline="0"/>
            </a:pPr>
            <a:endParaRPr lang="en-US"/>
          </a:p>
        </c:txPr>
      </c:legendEntry>
      <c:layout>
        <c:manualLayout>
          <c:xMode val="edge"/>
          <c:yMode val="edge"/>
          <c:x val="0.39446290695951047"/>
          <c:y val="2.5953603981129583E-2"/>
          <c:w val="0.16715092172403329"/>
          <c:h val="9.2792783941464035E-2"/>
        </c:manualLayout>
      </c:layout>
      <c:overlay val="0"/>
    </c:legend>
    <c:plotVisOnly val="1"/>
    <c:dispBlanksAs val="gap"/>
    <c:showDLblsOverMax val="0"/>
  </c:chart>
  <c:printSettings>
    <c:headerFooter>
      <c:oddHeader>&amp;L&amp;"-,Bold"&amp;18&amp;K03+000
&amp;16Promoting Interoperability (PI) Program&amp;C&amp;"-,Bold"&amp;14&amp;U
Combined Medicare and Medicaid Payments by State Graph
&amp;"-,Regular"&amp;12&amp;UMedicare and Medicaid Provider Payments
Januaary 2011 to Julyy 2018&amp;R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50685\Documents\BIDMReportSwitchboard2018\BIDMReportsBook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ymt Summary NOV 2014 &amp; PTD "/>
      <sheetName val="Pymt Sum 2014 &amp; PTD "/>
      <sheetName val="3 MDCD Mo Pymt Estimates"/>
      <sheetName val="3 MDCR Mo Pymt Estimates"/>
      <sheetName val="3 MDCD CR TD Pymt Estimates"/>
      <sheetName val="Medicare PTD Pymt All Mos"/>
      <sheetName val="3 MDCR EP by Pymt Cycle Mo"/>
      <sheetName val="3 MDCR HP by Pymt Cycle Mo"/>
      <sheetName val="Medicare Pymt"/>
      <sheetName val="Medicare Pymt Orig Nov"/>
      <sheetName val="3 MDCR EP HP Mo Pymt by H-Tec"/>
      <sheetName val="3 MDCR EP HP TD Pymt by H-Tec"/>
      <sheetName val="Medicare PTD PECOS Specialty"/>
      <sheetName val="Medicare PTD Spec Orig Nov"/>
      <sheetName val="3 MDCR Dr of Med Cnts and Pymt"/>
      <sheetName val="3 MDCR Doctors of Med Pymt"/>
      <sheetName val="Sheet1"/>
    </sheetNames>
    <sheetDataSet>
      <sheetData sheetId="0"/>
      <sheetData sheetId="1"/>
      <sheetData sheetId="2">
        <row r="2">
          <cell r="D2" t="str">
            <v>Medicaid</v>
          </cell>
          <cell r="E2" t="str">
            <v>EP</v>
          </cell>
          <cell r="F2">
            <v>4391</v>
          </cell>
          <cell r="G2">
            <v>40689560.060000002</v>
          </cell>
        </row>
        <row r="3">
          <cell r="D3" t="str">
            <v>Medicaid</v>
          </cell>
          <cell r="E3" t="str">
            <v>Hospital</v>
          </cell>
          <cell r="F3">
            <v>2</v>
          </cell>
          <cell r="G3">
            <v>517458.81</v>
          </cell>
        </row>
        <row r="4">
          <cell r="D4" t="str">
            <v>Medicare/Medicaid</v>
          </cell>
          <cell r="E4" t="str">
            <v>Hospital</v>
          </cell>
          <cell r="F4">
            <v>48</v>
          </cell>
          <cell r="G4">
            <v>3567165.34</v>
          </cell>
        </row>
      </sheetData>
      <sheetData sheetId="3">
        <row r="2">
          <cell r="D2" t="str">
            <v>Medicare</v>
          </cell>
          <cell r="E2" t="str">
            <v>EP</v>
          </cell>
          <cell r="F2">
            <v>93</v>
          </cell>
          <cell r="G2">
            <v>611327.69999999995</v>
          </cell>
        </row>
        <row r="3">
          <cell r="G3">
            <v>0</v>
          </cell>
        </row>
      </sheetData>
      <sheetData sheetId="4">
        <row r="2">
          <cell r="A2" t="str">
            <v>Medicaid</v>
          </cell>
          <cell r="B2" t="str">
            <v>Medicaid</v>
          </cell>
          <cell r="C2" t="str">
            <v>EP</v>
          </cell>
          <cell r="D2">
            <v>451337</v>
          </cell>
          <cell r="E2">
            <v>6445669542.75</v>
          </cell>
        </row>
        <row r="3">
          <cell r="A3" t="str">
            <v>Medicaid</v>
          </cell>
          <cell r="B3" t="str">
            <v>Medicaid</v>
          </cell>
          <cell r="C3" t="str">
            <v>Hospital</v>
          </cell>
          <cell r="D3">
            <v>423</v>
          </cell>
          <cell r="E3">
            <v>522989063.83999997</v>
          </cell>
        </row>
        <row r="4">
          <cell r="A4" t="str">
            <v>Medicaid</v>
          </cell>
          <cell r="B4" t="str">
            <v>Medicare/Medicaid</v>
          </cell>
          <cell r="C4" t="str">
            <v>Hospital</v>
          </cell>
          <cell r="D4">
            <v>12602</v>
          </cell>
          <cell r="E4">
            <v>6069009517.0900002</v>
          </cell>
        </row>
        <row r="5">
          <cell r="A5" t="str">
            <v>Medicare</v>
          </cell>
          <cell r="B5" t="str">
            <v>Medicare</v>
          </cell>
          <cell r="C5" t="str">
            <v>EP</v>
          </cell>
          <cell r="D5">
            <v>1061416</v>
          </cell>
          <cell r="E5">
            <v>9640373216.6499996</v>
          </cell>
        </row>
        <row r="6">
          <cell r="A6" t="str">
            <v>Medicare</v>
          </cell>
          <cell r="B6" t="str">
            <v>Medicare</v>
          </cell>
          <cell r="C6" t="str">
            <v>Hospital</v>
          </cell>
          <cell r="D6">
            <v>892</v>
          </cell>
          <cell r="E6">
            <v>814934620.92999995</v>
          </cell>
        </row>
        <row r="7">
          <cell r="A7" t="str">
            <v>Medicare</v>
          </cell>
          <cell r="B7" t="str">
            <v>Medicare/Medicaid</v>
          </cell>
          <cell r="C7" t="str">
            <v>Hospital</v>
          </cell>
          <cell r="D7">
            <v>14457</v>
          </cell>
          <cell r="E7">
            <v>14369585866.549999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topLeftCell="B1" zoomScaleNormal="80" workbookViewId="0">
      <selection activeCell="G37" sqref="G37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21" t="s">
        <v>63</v>
      </c>
      <c r="B1" s="221" t="s">
        <v>64</v>
      </c>
      <c r="C1" s="222" t="s">
        <v>65</v>
      </c>
      <c r="D1" s="207" t="s">
        <v>108</v>
      </c>
      <c r="E1" s="207"/>
      <c r="F1" s="208" t="s">
        <v>66</v>
      </c>
      <c r="G1" s="208"/>
    </row>
    <row r="2" spans="1:10" x14ac:dyDescent="0.3">
      <c r="A2" s="221"/>
      <c r="B2" s="221"/>
      <c r="C2" s="222"/>
      <c r="D2" s="56" t="s">
        <v>67</v>
      </c>
      <c r="E2" s="55" t="s">
        <v>68</v>
      </c>
      <c r="F2" s="56" t="s">
        <v>67</v>
      </c>
      <c r="G2" s="55" t="s">
        <v>68</v>
      </c>
    </row>
    <row r="3" spans="1:10" ht="15.6" x14ac:dyDescent="0.3">
      <c r="A3" s="216" t="s">
        <v>69</v>
      </c>
      <c r="B3" s="217" t="s">
        <v>70</v>
      </c>
      <c r="C3" s="1" t="s">
        <v>3</v>
      </c>
      <c r="D3" s="175">
        <f>SUMPRODUCT(('[1]3 MDCR Mo Pymt Estimates'!$D$2:$D$299=$B$3)*('[1]3 MDCR Mo Pymt Estimates'!$E$2:$E$299=$C$3)*('[1]3 MDCR Mo Pymt Estimates'!$F$2:$F$299))</f>
        <v>93</v>
      </c>
      <c r="E3" s="176">
        <f>SUMPRODUCT(('[1]3 MDCR Mo Pymt Estimates'!$D$2:$D$299=$B$3)*('[1]3 MDCR Mo Pymt Estimates'!$E$2:$E$299=$C$3)*('[1]3 MDCR Mo Pymt Estimates'!$G$2:$G$299))</f>
        <v>611327.69999999995</v>
      </c>
      <c r="F3" s="175">
        <f>SUMPRODUCT(('[1]3 MDCD CR TD Pymt Estimates'!$A$2:$A$297=$A$3)*('[1]3 MDCD CR TD Pymt Estimates'!$B$2:$B$297=$B$3)*('[1]3 MDCD CR TD Pymt Estimates'!$C$2:$C$297=$C$3)*('[1]3 MDCD CR TD Pymt Estimates'!$D$2:$D$297))</f>
        <v>1061416</v>
      </c>
      <c r="G3" s="176">
        <f>SUMPRODUCT(('[1]3 MDCD CR TD Pymt Estimates'!$A$2:$A$297=$A$3)*('[1]3 MDCD CR TD Pymt Estimates'!$B$2:$B$297=$B$3)*('[1]3 MDCD CR TD Pymt Estimates'!$C$2:$C$297=$C$3)*('[1]3 MDCD CR TD Pymt Estimates'!$E$2:$E$297))</f>
        <v>9640373216.6499996</v>
      </c>
    </row>
    <row r="4" spans="1:10" ht="15.6" x14ac:dyDescent="0.3">
      <c r="A4" s="209"/>
      <c r="B4" s="217"/>
      <c r="C4" s="168" t="s">
        <v>4</v>
      </c>
      <c r="D4" s="177">
        <f>SUMPRODUCT(('[1]3 MDCR Mo Pymt Estimates'!$D$2:$D$299=$B$3)*('[1]3 MDCR Mo Pymt Estimates'!$E$2:$E$299=$C$4)*('[1]3 MDCR Mo Pymt Estimates'!$F$2:$F$299))</f>
        <v>0</v>
      </c>
      <c r="E4" s="178">
        <f>SUMPRODUCT(('[1]3 MDCR Mo Pymt Estimates'!$D$2:$D$299=$B$3)*('[1]3 MDCR Mo Pymt Estimates'!$E$2:$E$299=$C$4)*('[1]3 MDCR Mo Pymt Estimates'!$G$2:$G$299))</f>
        <v>0</v>
      </c>
      <c r="F4" s="175">
        <f>SUMPRODUCT(('[1]3 MDCD CR TD Pymt Estimates'!$A$2:$A$297=$A$3)*('[1]3 MDCD CR TD Pymt Estimates'!$B$2:$B$297=$B$3)*('[1]3 MDCD CR TD Pymt Estimates'!$C$2:$C$297=$C$4)*('[1]3 MDCD CR TD Pymt Estimates'!$D$2:$D$297))</f>
        <v>892</v>
      </c>
      <c r="G4" s="176">
        <f>SUMPRODUCT(('[1]3 MDCD CR TD Pymt Estimates'!$A$2:$A$297=$A$3)*('[1]3 MDCD CR TD Pymt Estimates'!$B$2:$B$297=$B$3)*('[1]3 MDCD CR TD Pymt Estimates'!$C$2:$C$297=$C$4)*('[1]3 MDCD CR TD Pymt Estimates'!$E$2:$E$297))</f>
        <v>814934620.92999995</v>
      </c>
    </row>
    <row r="5" spans="1:10" ht="15.6" x14ac:dyDescent="0.3">
      <c r="A5" s="209"/>
      <c r="B5" s="218"/>
      <c r="C5" s="159" t="s">
        <v>71</v>
      </c>
      <c r="D5" s="179">
        <f>SUM(D3:D4)</f>
        <v>93</v>
      </c>
      <c r="E5" s="180">
        <f>SUM(E3:E4)</f>
        <v>611327.69999999995</v>
      </c>
      <c r="F5" s="179">
        <f>SUM(F3:F4)</f>
        <v>1062308</v>
      </c>
      <c r="G5" s="180">
        <f>SUM(G3:G4)</f>
        <v>10455307837.58</v>
      </c>
    </row>
    <row r="6" spans="1:10" ht="15.6" x14ac:dyDescent="0.3">
      <c r="A6" s="209"/>
      <c r="B6" s="219" t="s">
        <v>72</v>
      </c>
      <c r="C6" s="160" t="s">
        <v>4</v>
      </c>
      <c r="D6" s="177">
        <f>SUMPRODUCT(('[1]3 MDCR Mo Pymt Estimates'!$D$2:$D$299=$B$6)*('[1]3 MDCR Mo Pymt Estimates'!$E$2:$E$299=$C$6)*('[1]3 MDCR Mo Pymt Estimates'!$F$2:$F$299))</f>
        <v>0</v>
      </c>
      <c r="E6" s="178">
        <f>SUMPRODUCT(('[1]3 MDCR Mo Pymt Estimates'!$D$2:$D$299=$B$6)*('[1]3 MDCR Mo Pymt Estimates'!$E$2:$E$299=$C$6)*('[1]3 MDCR Mo Pymt Estimates'!$G$2:$G$299))</f>
        <v>0</v>
      </c>
      <c r="F6" s="177">
        <f>SUMPRODUCT(('[1]3 MDCD CR TD Pymt Estimates'!$A$2:$A$297=$A$3)*('[1]3 MDCD CR TD Pymt Estimates'!$B$2:$B$297=$B$6)*('[1]3 MDCD CR TD Pymt Estimates'!$C$2:$C$297=$C$6)*('[1]3 MDCD CR TD Pymt Estimates'!$D$2:$D$297))</f>
        <v>14457</v>
      </c>
      <c r="G6" s="181">
        <f>SUMPRODUCT(('[1]3 MDCD CR TD Pymt Estimates'!$A$2:$A$297=$A$3)*('[1]3 MDCD CR TD Pymt Estimates'!$B$2:$B$297=$B$6)*('[1]3 MDCD CR TD Pymt Estimates'!$C$2:$C$297=$C$6)*('[1]3 MDCD CR TD Pymt Estimates'!$E$2:$E$297))</f>
        <v>14369585866.549999</v>
      </c>
    </row>
    <row r="7" spans="1:10" ht="15.6" x14ac:dyDescent="0.3">
      <c r="A7" s="209"/>
      <c r="B7" s="220"/>
      <c r="C7" s="161" t="s">
        <v>71</v>
      </c>
      <c r="D7" s="179">
        <f>SUM(D6)</f>
        <v>0</v>
      </c>
      <c r="E7" s="180">
        <f>SUM(E6)</f>
        <v>0</v>
      </c>
      <c r="F7" s="179">
        <f>SUM(F6)</f>
        <v>14457</v>
      </c>
      <c r="G7" s="180">
        <f>SUM(G6)</f>
        <v>14369585866.549999</v>
      </c>
    </row>
    <row r="8" spans="1:10" ht="15.6" x14ac:dyDescent="0.3">
      <c r="A8" s="209"/>
      <c r="B8" s="174"/>
      <c r="C8" s="162" t="s">
        <v>73</v>
      </c>
      <c r="D8" s="182">
        <f>SUM(D4,D6)</f>
        <v>0</v>
      </c>
      <c r="E8" s="183">
        <f>SUM(E4,E6)</f>
        <v>0</v>
      </c>
      <c r="F8" s="182">
        <f>SUM(F4,F6)</f>
        <v>15349</v>
      </c>
      <c r="G8" s="183">
        <f>SUM(G4,G6)</f>
        <v>15184520487.48</v>
      </c>
    </row>
    <row r="9" spans="1:10" ht="15.6" x14ac:dyDescent="0.3">
      <c r="A9" s="209"/>
      <c r="B9" s="215" t="s">
        <v>71</v>
      </c>
      <c r="C9" s="215"/>
      <c r="D9" s="184">
        <f>SUM(D3,D4,D6)</f>
        <v>93</v>
      </c>
      <c r="E9" s="185">
        <f>SUM(E3,E4, E6)</f>
        <v>611327.69999999995</v>
      </c>
      <c r="F9" s="186">
        <f>SUM(F3,F4,F6)</f>
        <v>1076765</v>
      </c>
      <c r="G9" s="187">
        <f>SUM(G3,G4,G6)</f>
        <v>24824893704.129997</v>
      </c>
    </row>
    <row r="10" spans="1:10" ht="15.6" x14ac:dyDescent="0.3">
      <c r="A10" s="209" t="s">
        <v>1</v>
      </c>
      <c r="B10" s="210" t="s">
        <v>74</v>
      </c>
      <c r="C10" s="163" t="s">
        <v>3</v>
      </c>
      <c r="D10" s="188">
        <f>SUMPRODUCT(('[1]3 MDCD Mo Pymt Estimates'!$D$2:$D$298=$B$10)*('[1]3 MDCD Mo Pymt Estimates'!$E$2:$E$298=$C$10)*('[1]3 MDCD Mo Pymt Estimates'!$F$2:$F$298))</f>
        <v>4391</v>
      </c>
      <c r="E10" s="189">
        <f>SUMPRODUCT(('[1]3 MDCD Mo Pymt Estimates'!$D$2:$D$298=$B$10)*('[1]3 MDCD Mo Pymt Estimates'!$E$2:$E$298=$C$10)*('[1]3 MDCD Mo Pymt Estimates'!$G$2:$G$298))</f>
        <v>40689560.060000002</v>
      </c>
      <c r="F10" s="175">
        <f>SUMPRODUCT(('[1]3 MDCD CR TD Pymt Estimates'!$A$2:$A$297=$A$10)*('[1]3 MDCD CR TD Pymt Estimates'!$B$2:$B$297=$B$10)*('[1]3 MDCD CR TD Pymt Estimates'!$C$2:$C$297=$C$10)*('[1]3 MDCD CR TD Pymt Estimates'!$D$2:$D$297))</f>
        <v>451337</v>
      </c>
      <c r="G10" s="176">
        <f>SUMPRODUCT(('[1]3 MDCD CR TD Pymt Estimates'!$A$2:$A$297=$A$10)*('[1]3 MDCD CR TD Pymt Estimates'!$B$2:$B$297=$B$10)*('[1]3 MDCD CR TD Pymt Estimates'!$C$2:$C$297=$C$10)*('[1]3 MDCD CR TD Pymt Estimates'!$E$2:$E$297))</f>
        <v>6445669542.75</v>
      </c>
      <c r="I10" s="147"/>
      <c r="J10" s="147"/>
    </row>
    <row r="11" spans="1:10" ht="15.6" x14ac:dyDescent="0.3">
      <c r="A11" s="209"/>
      <c r="B11" s="211"/>
      <c r="C11" s="163" t="s">
        <v>4</v>
      </c>
      <c r="D11" s="188">
        <f>SUMPRODUCT(('[1]3 MDCD Mo Pymt Estimates'!$D$2:$D$298=$B$10)*('[1]3 MDCD Mo Pymt Estimates'!$E$2:$E$298=$C$11)*('[1]3 MDCD Mo Pymt Estimates'!$F$2:$F$298))</f>
        <v>2</v>
      </c>
      <c r="E11" s="190">
        <f>SUMPRODUCT(('[1]3 MDCD Mo Pymt Estimates'!$D$2:$D$298=$B$10)*('[1]3 MDCD Mo Pymt Estimates'!$E$2:$E$298=$C$11)*('[1]3 MDCD Mo Pymt Estimates'!$G$2:$G$298))</f>
        <v>517458.81</v>
      </c>
      <c r="F11" s="175">
        <f>SUMPRODUCT(('[1]3 MDCD CR TD Pymt Estimates'!$A$2:$A$297=$A$10)*('[1]3 MDCD CR TD Pymt Estimates'!$B$2:$B$297=$B$10)*('[1]3 MDCD CR TD Pymt Estimates'!$C$2:$C$297=$C$11)*('[1]3 MDCD CR TD Pymt Estimates'!$D$2:$D$297))</f>
        <v>423</v>
      </c>
      <c r="G11" s="176">
        <f>SUMPRODUCT(('[1]3 MDCD CR TD Pymt Estimates'!$A$2:$A$297=$A$10)*('[1]3 MDCD CR TD Pymt Estimates'!$B$2:$B$297=$B$10)*('[1]3 MDCD CR TD Pymt Estimates'!$C$2:$C$297=$C$11)*('[1]3 MDCD CR TD Pymt Estimates'!$E$2:$E$297))</f>
        <v>522989063.83999997</v>
      </c>
    </row>
    <row r="12" spans="1:10" ht="15.6" x14ac:dyDescent="0.3">
      <c r="A12" s="209"/>
      <c r="B12" s="212"/>
      <c r="C12" s="159" t="s">
        <v>71</v>
      </c>
      <c r="D12" s="179">
        <f>SUM(D10:D11)</f>
        <v>4393</v>
      </c>
      <c r="E12" s="180">
        <f>SUM(E10:E11)</f>
        <v>41207018.870000005</v>
      </c>
      <c r="F12" s="179">
        <f>SUM(F10:F11)</f>
        <v>451760</v>
      </c>
      <c r="G12" s="180">
        <f>SUM(G10:G11)</f>
        <v>6968658606.5900002</v>
      </c>
    </row>
    <row r="13" spans="1:10" ht="15.6" x14ac:dyDescent="0.3">
      <c r="A13" s="209"/>
      <c r="B13" s="213" t="s">
        <v>72</v>
      </c>
      <c r="C13" s="164" t="s">
        <v>4</v>
      </c>
      <c r="D13" s="191">
        <f>SUMPRODUCT(('[1]3 MDCD Mo Pymt Estimates'!$D$2:$D$298=$B$13)*('[1]3 MDCD Mo Pymt Estimates'!$E$2:$E$298=$C$13)*('[1]3 MDCD Mo Pymt Estimates'!$F$2:$F$298))</f>
        <v>48</v>
      </c>
      <c r="E13" s="192">
        <f>SUMPRODUCT(('[1]3 MDCD Mo Pymt Estimates'!$D$2:$D$298=$B$13)*('[1]3 MDCD Mo Pymt Estimates'!$E$2:$E$298=$C$13)*('[1]3 MDCD Mo Pymt Estimates'!$G$2:$G$298))</f>
        <v>3567165.34</v>
      </c>
      <c r="F13" s="177">
        <f>SUMPRODUCT(('[1]3 MDCD CR TD Pymt Estimates'!$A$2:$A$297=$A$10)*('[1]3 MDCD CR TD Pymt Estimates'!$B$2:$B$297=$B$13)*('[1]3 MDCD CR TD Pymt Estimates'!$C$2:$C$297=$C$13)*('[1]3 MDCD CR TD Pymt Estimates'!$D$2:$D$297))</f>
        <v>12602</v>
      </c>
      <c r="G13" s="181">
        <f>SUMPRODUCT(('[1]3 MDCD CR TD Pymt Estimates'!$A$2:$A$297=$A$10)*('[1]3 MDCD CR TD Pymt Estimates'!$B$2:$B$297=$B$13)*('[1]3 MDCD CR TD Pymt Estimates'!$C$2:$C$297=$C$13)*('[1]3 MDCD CR TD Pymt Estimates'!$E$2:$E$297))</f>
        <v>6069009517.0900002</v>
      </c>
    </row>
    <row r="14" spans="1:10" ht="15.6" x14ac:dyDescent="0.3">
      <c r="A14" s="209"/>
      <c r="B14" s="214"/>
      <c r="C14" s="159" t="s">
        <v>71</v>
      </c>
      <c r="D14" s="179">
        <f>SUM(D13)</f>
        <v>48</v>
      </c>
      <c r="E14" s="180">
        <f>SUM(E13)</f>
        <v>3567165.34</v>
      </c>
      <c r="F14" s="179">
        <f>SUM(F13)</f>
        <v>12602</v>
      </c>
      <c r="G14" s="180">
        <f>SUM(G13)</f>
        <v>6069009517.0900002</v>
      </c>
    </row>
    <row r="15" spans="1:10" ht="15.6" x14ac:dyDescent="0.3">
      <c r="A15" s="209"/>
      <c r="B15" s="173"/>
      <c r="C15" s="165" t="s">
        <v>73</v>
      </c>
      <c r="D15" s="182">
        <f>SUM(D11,D13)</f>
        <v>50</v>
      </c>
      <c r="E15" s="183">
        <f>SUM(E11,E13)</f>
        <v>4084624.15</v>
      </c>
      <c r="F15" s="182">
        <f>SUM(F11,F13)</f>
        <v>13025</v>
      </c>
      <c r="G15" s="183">
        <f>SUM(G11,G13)</f>
        <v>6591998580.9300003</v>
      </c>
    </row>
    <row r="16" spans="1:10" ht="15.6" x14ac:dyDescent="0.3">
      <c r="A16" s="209"/>
      <c r="B16" s="215" t="s">
        <v>71</v>
      </c>
      <c r="C16" s="215"/>
      <c r="D16" s="184">
        <f>SUM(D10,D11,D13)</f>
        <v>4441</v>
      </c>
      <c r="E16" s="185">
        <f>SUM(E10,E11,E13)</f>
        <v>44774184.210000008</v>
      </c>
      <c r="F16" s="184">
        <f>SUM(F10,F15)</f>
        <v>464362</v>
      </c>
      <c r="G16" s="185">
        <f>SUM(G10,G11,G13)</f>
        <v>13037668123.68</v>
      </c>
    </row>
    <row r="17" spans="1:7" ht="25.2" customHeight="1" x14ac:dyDescent="0.3">
      <c r="A17" s="206" t="s">
        <v>75</v>
      </c>
      <c r="B17" s="206"/>
      <c r="C17" s="206"/>
      <c r="D17" s="166">
        <f>D9+D16</f>
        <v>4534</v>
      </c>
      <c r="E17" s="167">
        <f>E9+E16</f>
        <v>45385511.910000011</v>
      </c>
      <c r="F17" s="166">
        <f>F9+F16</f>
        <v>1541127</v>
      </c>
      <c r="G17" s="167">
        <f>G9+G16</f>
        <v>37862561827.809998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186186288</v>
      </c>
      <c r="E19" s="116" t="s">
        <v>105</v>
      </c>
      <c r="F19" s="117"/>
      <c r="G19" s="10"/>
    </row>
    <row r="20" spans="1:7" ht="15" customHeight="1" x14ac:dyDescent="0.4">
      <c r="A20" s="7" t="s">
        <v>96</v>
      </c>
      <c r="B20" s="8"/>
      <c r="C20" s="25" t="s">
        <v>107</v>
      </c>
      <c r="D20" s="26">
        <v>475018787</v>
      </c>
      <c r="E20" s="116" t="s">
        <v>106</v>
      </c>
      <c r="F20" s="11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5" fitToHeight="100" orientation="landscape" r:id="rId1"/>
  <headerFooter>
    <oddHeader xml:space="preserve">&amp;L&amp;"-,Bold"&amp;18&amp;K1C456A
Promoting Interoperability (PI) Program&amp;C&amp;"-,Bold"&amp;16&amp;UCombined Medicare and Medicaid Payment Summary&amp;14
&amp;"-,Regular"&amp;16&amp;UEstimate of Incentive Payments
July 2018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view="pageLayout" zoomScaleNormal="100" workbookViewId="0">
      <selection activeCell="G62" sqref="G62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7" style="18" customWidth="1"/>
    <col min="5" max="5" width="19.6640625" style="19" customWidth="1"/>
    <col min="6" max="6" width="18.6640625" customWidth="1"/>
    <col min="7" max="7" width="20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3" t="s">
        <v>0</v>
      </c>
      <c r="B1" s="225" t="s">
        <v>69</v>
      </c>
      <c r="C1" s="225"/>
      <c r="D1" s="225" t="s">
        <v>1</v>
      </c>
      <c r="E1" s="225"/>
      <c r="F1" s="225" t="s">
        <v>2</v>
      </c>
      <c r="G1" s="226"/>
    </row>
    <row r="2" spans="1:7" ht="28.2" customHeight="1" x14ac:dyDescent="0.3">
      <c r="A2" s="224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87" t="s">
        <v>5</v>
      </c>
      <c r="B3" s="89">
        <v>14335</v>
      </c>
      <c r="C3" s="99">
        <v>479412404</v>
      </c>
      <c r="D3" s="104">
        <v>4644</v>
      </c>
      <c r="E3" s="105">
        <v>191324425.15000001</v>
      </c>
      <c r="F3" s="92">
        <v>18979</v>
      </c>
      <c r="G3" s="93">
        <v>670736829.14999998</v>
      </c>
    </row>
    <row r="4" spans="1:7" ht="15.6" x14ac:dyDescent="0.3">
      <c r="A4" s="80" t="s">
        <v>6</v>
      </c>
      <c r="B4" s="90">
        <v>1030</v>
      </c>
      <c r="C4" s="100">
        <v>28893992.100000001</v>
      </c>
      <c r="D4" s="91">
        <v>2234</v>
      </c>
      <c r="E4" s="106">
        <v>55258418</v>
      </c>
      <c r="F4" s="94">
        <v>3264</v>
      </c>
      <c r="G4" s="95">
        <v>84152410.099999994</v>
      </c>
    </row>
    <row r="5" spans="1:7" ht="15.6" x14ac:dyDescent="0.3">
      <c r="A5" s="80" t="s">
        <v>104</v>
      </c>
      <c r="B5" s="90">
        <v>0</v>
      </c>
      <c r="C5" s="100">
        <v>0</v>
      </c>
      <c r="D5" s="91">
        <v>14</v>
      </c>
      <c r="E5" s="106">
        <v>6135712.1200000001</v>
      </c>
      <c r="F5" s="94">
        <v>14</v>
      </c>
      <c r="G5" s="95">
        <v>6135712.1200000001</v>
      </c>
    </row>
    <row r="6" spans="1:7" ht="15.6" x14ac:dyDescent="0.3">
      <c r="A6" s="80" t="s">
        <v>7</v>
      </c>
      <c r="B6" s="90">
        <v>17318</v>
      </c>
      <c r="C6" s="100">
        <v>414210580.26999998</v>
      </c>
      <c r="D6" s="91">
        <v>6557</v>
      </c>
      <c r="E6" s="106">
        <v>275169895.60000002</v>
      </c>
      <c r="F6" s="94">
        <v>23875</v>
      </c>
      <c r="G6" s="95">
        <v>689380475.87</v>
      </c>
    </row>
    <row r="7" spans="1:7" ht="15.6" x14ac:dyDescent="0.3">
      <c r="A7" s="80" t="s">
        <v>8</v>
      </c>
      <c r="B7" s="90">
        <v>8252</v>
      </c>
      <c r="C7" s="100">
        <v>288476408.62</v>
      </c>
      <c r="D7" s="91">
        <v>4677</v>
      </c>
      <c r="E7" s="106">
        <v>125200626.13</v>
      </c>
      <c r="F7" s="94">
        <v>12929</v>
      </c>
      <c r="G7" s="95">
        <v>413677034.75</v>
      </c>
    </row>
    <row r="8" spans="1:7" ht="15.6" x14ac:dyDescent="0.3">
      <c r="A8" s="80" t="s">
        <v>9</v>
      </c>
      <c r="B8" s="90">
        <v>81902</v>
      </c>
      <c r="C8" s="100">
        <v>1850416222.6500001</v>
      </c>
      <c r="D8" s="91">
        <v>49692</v>
      </c>
      <c r="E8" s="106">
        <v>1508073361.3199999</v>
      </c>
      <c r="F8" s="94">
        <v>131594</v>
      </c>
      <c r="G8" s="95">
        <v>3358489583.9700003</v>
      </c>
    </row>
    <row r="9" spans="1:7" ht="15.6" x14ac:dyDescent="0.3">
      <c r="A9" s="80" t="s">
        <v>10</v>
      </c>
      <c r="B9" s="90">
        <v>16973</v>
      </c>
      <c r="C9" s="100">
        <v>346012769.87</v>
      </c>
      <c r="D9" s="91">
        <v>7303</v>
      </c>
      <c r="E9" s="106">
        <v>191328486.81</v>
      </c>
      <c r="F9" s="94">
        <v>24276</v>
      </c>
      <c r="G9" s="95">
        <v>537341256.68000007</v>
      </c>
    </row>
    <row r="10" spans="1:7" ht="15.6" x14ac:dyDescent="0.3">
      <c r="A10" s="80" t="s">
        <v>11</v>
      </c>
      <c r="B10" s="90">
        <v>14638</v>
      </c>
      <c r="C10" s="100">
        <v>279262674.95999998</v>
      </c>
      <c r="D10" s="91">
        <v>5328</v>
      </c>
      <c r="E10" s="106">
        <v>122818106.39</v>
      </c>
      <c r="F10" s="94">
        <v>19966</v>
      </c>
      <c r="G10" s="95">
        <v>402080781.34999996</v>
      </c>
    </row>
    <row r="11" spans="1:7" ht="15.6" x14ac:dyDescent="0.3">
      <c r="A11" s="80" t="s">
        <v>12</v>
      </c>
      <c r="B11" s="90">
        <v>3885</v>
      </c>
      <c r="C11" s="100">
        <v>62663777.32</v>
      </c>
      <c r="D11" s="91">
        <v>2311</v>
      </c>
      <c r="E11" s="106">
        <v>43168652.299999997</v>
      </c>
      <c r="F11" s="94">
        <v>6196</v>
      </c>
      <c r="G11" s="95">
        <v>105832429.62</v>
      </c>
    </row>
    <row r="12" spans="1:7" ht="15.6" x14ac:dyDescent="0.3">
      <c r="A12" s="80" t="s">
        <v>13</v>
      </c>
      <c r="B12" s="90">
        <v>3432</v>
      </c>
      <c r="C12" s="100">
        <v>53307153.770000003</v>
      </c>
      <c r="D12" s="91">
        <v>466</v>
      </c>
      <c r="E12" s="106">
        <v>31545981</v>
      </c>
      <c r="F12" s="94">
        <v>3898</v>
      </c>
      <c r="G12" s="95">
        <v>84853134.770000011</v>
      </c>
    </row>
    <row r="13" spans="1:7" ht="15.6" x14ac:dyDescent="0.3">
      <c r="A13" s="88" t="s">
        <v>14</v>
      </c>
      <c r="B13" s="90">
        <v>42</v>
      </c>
      <c r="C13" s="100">
        <v>382580</v>
      </c>
      <c r="D13" s="91">
        <v>0</v>
      </c>
      <c r="E13" s="106">
        <v>0</v>
      </c>
      <c r="F13" s="94">
        <v>42</v>
      </c>
      <c r="G13" s="95">
        <v>382580</v>
      </c>
    </row>
    <row r="14" spans="1:7" ht="15.6" x14ac:dyDescent="0.3">
      <c r="A14" s="80" t="s">
        <v>15</v>
      </c>
      <c r="B14" s="90">
        <v>64980</v>
      </c>
      <c r="C14" s="100">
        <v>1573246324.3399999</v>
      </c>
      <c r="D14" s="91">
        <v>16857</v>
      </c>
      <c r="E14" s="106">
        <v>570005354.05999994</v>
      </c>
      <c r="F14" s="94">
        <v>81837</v>
      </c>
      <c r="G14" s="95">
        <v>2143251678.3999999</v>
      </c>
    </row>
    <row r="15" spans="1:7" ht="15.6" x14ac:dyDescent="0.3">
      <c r="A15" s="80" t="s">
        <v>16</v>
      </c>
      <c r="B15" s="90">
        <v>24871</v>
      </c>
      <c r="C15" s="100">
        <v>681494871.88</v>
      </c>
      <c r="D15" s="91">
        <v>9322</v>
      </c>
      <c r="E15" s="106">
        <v>317998996.69</v>
      </c>
      <c r="F15" s="94">
        <v>34193</v>
      </c>
      <c r="G15" s="95">
        <v>999493868.56999993</v>
      </c>
    </row>
    <row r="16" spans="1:7" ht="15.6" x14ac:dyDescent="0.3">
      <c r="A16" s="80" t="s">
        <v>17</v>
      </c>
      <c r="B16" s="90">
        <v>152</v>
      </c>
      <c r="C16" s="100">
        <v>1333236.31</v>
      </c>
      <c r="D16" s="91">
        <v>18</v>
      </c>
      <c r="E16" s="106">
        <v>2789462.61</v>
      </c>
      <c r="F16" s="94">
        <v>170</v>
      </c>
      <c r="G16" s="95">
        <v>4122698.92</v>
      </c>
    </row>
    <row r="17" spans="1:7" ht="15.6" x14ac:dyDescent="0.3">
      <c r="A17" s="80" t="s">
        <v>18</v>
      </c>
      <c r="B17" s="90">
        <v>3465</v>
      </c>
      <c r="C17" s="100">
        <v>75962868.150000006</v>
      </c>
      <c r="D17" s="91">
        <v>1558</v>
      </c>
      <c r="E17" s="106">
        <v>55949309</v>
      </c>
      <c r="F17" s="94">
        <v>5023</v>
      </c>
      <c r="G17" s="95">
        <v>131912177.15000001</v>
      </c>
    </row>
    <row r="18" spans="1:7" ht="15.6" x14ac:dyDescent="0.3">
      <c r="A18" s="80" t="s">
        <v>19</v>
      </c>
      <c r="B18" s="90">
        <v>4628</v>
      </c>
      <c r="C18" s="100">
        <v>95122643.659999996</v>
      </c>
      <c r="D18" s="91">
        <v>2406</v>
      </c>
      <c r="E18" s="106">
        <v>60948964</v>
      </c>
      <c r="F18" s="94">
        <v>7034</v>
      </c>
      <c r="G18" s="95">
        <v>156071607.66</v>
      </c>
    </row>
    <row r="19" spans="1:7" ht="15.6" x14ac:dyDescent="0.3">
      <c r="A19" s="80" t="s">
        <v>20</v>
      </c>
      <c r="B19" s="90">
        <v>51737</v>
      </c>
      <c r="C19" s="100">
        <v>1118654546.4300001</v>
      </c>
      <c r="D19" s="91">
        <v>23844</v>
      </c>
      <c r="E19" s="106">
        <v>628084470.58000004</v>
      </c>
      <c r="F19" s="94">
        <v>75581</v>
      </c>
      <c r="G19" s="95">
        <v>1746739017.0100002</v>
      </c>
    </row>
    <row r="20" spans="1:7" ht="15.6" x14ac:dyDescent="0.3">
      <c r="A20" s="80" t="s">
        <v>21</v>
      </c>
      <c r="B20" s="90">
        <v>23977</v>
      </c>
      <c r="C20" s="100">
        <v>600652208.79999995</v>
      </c>
      <c r="D20" s="91">
        <v>8663</v>
      </c>
      <c r="E20" s="106">
        <v>250033647.55000001</v>
      </c>
      <c r="F20" s="94">
        <v>32640</v>
      </c>
      <c r="G20" s="95">
        <v>850685856.3499999</v>
      </c>
    </row>
    <row r="21" spans="1:7" ht="15.6" x14ac:dyDescent="0.3">
      <c r="A21" s="80" t="s">
        <v>22</v>
      </c>
      <c r="B21" s="90">
        <v>14112</v>
      </c>
      <c r="C21" s="100">
        <v>361593792.62</v>
      </c>
      <c r="D21" s="91">
        <v>5147</v>
      </c>
      <c r="E21" s="106">
        <v>141466118.44999999</v>
      </c>
      <c r="F21" s="94">
        <v>19259</v>
      </c>
      <c r="G21" s="95">
        <v>503059911.06999999</v>
      </c>
    </row>
    <row r="22" spans="1:7" ht="15.6" x14ac:dyDescent="0.3">
      <c r="A22" s="80" t="s">
        <v>23</v>
      </c>
      <c r="B22" s="90">
        <v>11509</v>
      </c>
      <c r="C22" s="100">
        <v>344122935.47000003</v>
      </c>
      <c r="D22" s="91">
        <v>2858</v>
      </c>
      <c r="E22" s="106">
        <v>101849453.93000001</v>
      </c>
      <c r="F22" s="94">
        <v>14367</v>
      </c>
      <c r="G22" s="95">
        <v>445972389.40000004</v>
      </c>
    </row>
    <row r="23" spans="1:7" ht="15.6" x14ac:dyDescent="0.3">
      <c r="A23" s="80" t="s">
        <v>24</v>
      </c>
      <c r="B23" s="90">
        <v>12914</v>
      </c>
      <c r="C23" s="100">
        <v>396447591.44</v>
      </c>
      <c r="D23" s="91">
        <v>9004</v>
      </c>
      <c r="E23" s="106">
        <v>261438164.65000001</v>
      </c>
      <c r="F23" s="94">
        <v>21918</v>
      </c>
      <c r="G23" s="95">
        <v>657885756.09000003</v>
      </c>
    </row>
    <row r="24" spans="1:7" ht="15.6" x14ac:dyDescent="0.3">
      <c r="A24" s="80" t="s">
        <v>25</v>
      </c>
      <c r="B24" s="90">
        <v>13213</v>
      </c>
      <c r="C24" s="100">
        <v>431038053.17000002</v>
      </c>
      <c r="D24" s="91">
        <v>8671</v>
      </c>
      <c r="E24" s="106">
        <v>315966073.54000002</v>
      </c>
      <c r="F24" s="94">
        <v>21884</v>
      </c>
      <c r="G24" s="95">
        <v>747004126.71000004</v>
      </c>
    </row>
    <row r="25" spans="1:7" ht="15.6" x14ac:dyDescent="0.3">
      <c r="A25" s="80" t="s">
        <v>26</v>
      </c>
      <c r="B25" s="90">
        <v>3927</v>
      </c>
      <c r="C25" s="100">
        <v>122884634.23</v>
      </c>
      <c r="D25" s="91">
        <v>9249</v>
      </c>
      <c r="E25" s="106">
        <v>154012686.41</v>
      </c>
      <c r="F25" s="94">
        <v>13176</v>
      </c>
      <c r="G25" s="95">
        <v>276897320.63999999</v>
      </c>
    </row>
    <row r="26" spans="1:7" ht="15.6" x14ac:dyDescent="0.3">
      <c r="A26" s="80" t="s">
        <v>27</v>
      </c>
      <c r="B26" s="90">
        <v>5</v>
      </c>
      <c r="C26" s="100">
        <v>43720</v>
      </c>
      <c r="D26" s="91">
        <v>0</v>
      </c>
      <c r="E26" s="106">
        <v>0</v>
      </c>
      <c r="F26" s="94">
        <v>5</v>
      </c>
      <c r="G26" s="95">
        <v>43720</v>
      </c>
    </row>
    <row r="27" spans="1:7" ht="15.6" x14ac:dyDescent="0.3">
      <c r="A27" s="80" t="s">
        <v>28</v>
      </c>
      <c r="B27" s="90">
        <v>22412</v>
      </c>
      <c r="C27" s="100">
        <v>443538304.64999998</v>
      </c>
      <c r="D27" s="91">
        <v>7407</v>
      </c>
      <c r="E27" s="106">
        <v>204725460.5</v>
      </c>
      <c r="F27" s="94">
        <v>29819</v>
      </c>
      <c r="G27" s="95">
        <v>648263765.14999998</v>
      </c>
    </row>
    <row r="28" spans="1:7" ht="15.6" x14ac:dyDescent="0.3">
      <c r="A28" s="80" t="s">
        <v>29</v>
      </c>
      <c r="B28" s="90">
        <v>41634</v>
      </c>
      <c r="C28" s="100">
        <v>654204656.09000003</v>
      </c>
      <c r="D28" s="91">
        <v>18126</v>
      </c>
      <c r="E28" s="106">
        <v>359068874.41000003</v>
      </c>
      <c r="F28" s="94">
        <v>59760</v>
      </c>
      <c r="G28" s="95">
        <v>1013273530.5</v>
      </c>
    </row>
    <row r="29" spans="1:7" ht="15.6" x14ac:dyDescent="0.3">
      <c r="A29" s="80" t="s">
        <v>30</v>
      </c>
      <c r="B29" s="90">
        <v>40373</v>
      </c>
      <c r="C29" s="100">
        <v>901659002.19000006</v>
      </c>
      <c r="D29" s="91">
        <v>17258</v>
      </c>
      <c r="E29" s="106">
        <v>400120746</v>
      </c>
      <c r="F29" s="94">
        <v>57631</v>
      </c>
      <c r="G29" s="95">
        <v>1301779748.1900001</v>
      </c>
    </row>
    <row r="30" spans="1:7" ht="15.6" x14ac:dyDescent="0.3">
      <c r="A30" s="80" t="s">
        <v>31</v>
      </c>
      <c r="B30" s="90">
        <v>35945</v>
      </c>
      <c r="C30" s="100">
        <v>561035946.29999995</v>
      </c>
      <c r="D30" s="91">
        <v>8945</v>
      </c>
      <c r="E30" s="106">
        <v>241818156.31999999</v>
      </c>
      <c r="F30" s="94">
        <v>44890</v>
      </c>
      <c r="G30" s="95">
        <v>802854102.61999989</v>
      </c>
    </row>
    <row r="31" spans="1:7" ht="15.6" x14ac:dyDescent="0.3">
      <c r="A31" s="80" t="s">
        <v>32</v>
      </c>
      <c r="B31" s="90">
        <v>6579</v>
      </c>
      <c r="C31" s="100">
        <v>308644667.23000002</v>
      </c>
      <c r="D31" s="91">
        <v>7677</v>
      </c>
      <c r="E31" s="106">
        <v>218134676</v>
      </c>
      <c r="F31" s="94">
        <v>14256</v>
      </c>
      <c r="G31" s="95">
        <v>526779343.23000002</v>
      </c>
    </row>
    <row r="32" spans="1:7" ht="15.6" x14ac:dyDescent="0.3">
      <c r="A32" s="80" t="s">
        <v>33</v>
      </c>
      <c r="B32" s="90">
        <v>24145</v>
      </c>
      <c r="C32" s="100">
        <v>622528008.07000005</v>
      </c>
      <c r="D32" s="91">
        <v>10927</v>
      </c>
      <c r="E32" s="106">
        <v>295310791</v>
      </c>
      <c r="F32" s="94">
        <v>35072</v>
      </c>
      <c r="G32" s="95">
        <v>917838799.07000005</v>
      </c>
    </row>
    <row r="33" spans="1:7" ht="15.6" x14ac:dyDescent="0.3">
      <c r="A33" s="80" t="s">
        <v>34</v>
      </c>
      <c r="B33" s="90">
        <v>3478</v>
      </c>
      <c r="C33" s="100">
        <v>105289625.75</v>
      </c>
      <c r="D33" s="91">
        <v>1380</v>
      </c>
      <c r="E33" s="106">
        <v>46631128</v>
      </c>
      <c r="F33" s="94">
        <v>4858</v>
      </c>
      <c r="G33" s="95">
        <v>151920753.75</v>
      </c>
    </row>
    <row r="34" spans="1:7" ht="15.6" x14ac:dyDescent="0.3">
      <c r="A34" s="80" t="s">
        <v>35</v>
      </c>
      <c r="B34" s="90">
        <v>8454</v>
      </c>
      <c r="C34" s="100">
        <v>224742820.22999999</v>
      </c>
      <c r="D34" s="91">
        <v>2441</v>
      </c>
      <c r="E34" s="106">
        <v>80772115.370000005</v>
      </c>
      <c r="F34" s="94">
        <v>10895</v>
      </c>
      <c r="G34" s="95">
        <v>305514935.60000002</v>
      </c>
    </row>
    <row r="35" spans="1:7" ht="15.6" x14ac:dyDescent="0.3">
      <c r="A35" s="80" t="s">
        <v>36</v>
      </c>
      <c r="B35" s="90">
        <v>5433</v>
      </c>
      <c r="C35" s="100">
        <v>138859757.15000001</v>
      </c>
      <c r="D35" s="91">
        <v>1600</v>
      </c>
      <c r="E35" s="106">
        <v>57953702.090000004</v>
      </c>
      <c r="F35" s="94">
        <v>7033</v>
      </c>
      <c r="G35" s="95">
        <v>196813459.24000001</v>
      </c>
    </row>
    <row r="36" spans="1:7" ht="15.6" x14ac:dyDescent="0.3">
      <c r="A36" s="80" t="s">
        <v>37</v>
      </c>
      <c r="B36" s="90">
        <v>7913</v>
      </c>
      <c r="C36" s="100">
        <v>143967333.83000001</v>
      </c>
      <c r="D36" s="91">
        <v>604</v>
      </c>
      <c r="E36" s="106">
        <v>17291011.420000002</v>
      </c>
      <c r="F36" s="94">
        <v>8517</v>
      </c>
      <c r="G36" s="95">
        <v>161258345.25</v>
      </c>
    </row>
    <row r="37" spans="1:7" ht="15.6" x14ac:dyDescent="0.3">
      <c r="A37" s="80" t="s">
        <v>38</v>
      </c>
      <c r="B37" s="90">
        <v>33240</v>
      </c>
      <c r="C37" s="100">
        <v>677206236.12</v>
      </c>
      <c r="D37" s="91">
        <v>6476</v>
      </c>
      <c r="E37" s="106">
        <v>213713777.22999999</v>
      </c>
      <c r="F37" s="94">
        <v>39716</v>
      </c>
      <c r="G37" s="95">
        <v>890920013.35000002</v>
      </c>
    </row>
    <row r="38" spans="1:7" ht="15.6" x14ac:dyDescent="0.3">
      <c r="A38" s="80" t="s">
        <v>39</v>
      </c>
      <c r="B38" s="90">
        <v>4078</v>
      </c>
      <c r="C38" s="100">
        <v>126715146.13</v>
      </c>
      <c r="D38" s="91">
        <v>4826</v>
      </c>
      <c r="E38" s="106">
        <v>133224978</v>
      </c>
      <c r="F38" s="94">
        <v>8904</v>
      </c>
      <c r="G38" s="95">
        <v>259940124.13</v>
      </c>
    </row>
    <row r="39" spans="1:7" ht="15.6" x14ac:dyDescent="0.3">
      <c r="A39" s="80" t="s">
        <v>40</v>
      </c>
      <c r="B39" s="90">
        <v>58823</v>
      </c>
      <c r="C39" s="100">
        <v>1296885002.72</v>
      </c>
      <c r="D39" s="91">
        <v>34882</v>
      </c>
      <c r="E39" s="106">
        <v>926790106.88999999</v>
      </c>
      <c r="F39" s="94">
        <v>93705</v>
      </c>
      <c r="G39" s="95">
        <v>2223675109.6100001</v>
      </c>
    </row>
    <row r="40" spans="1:7" ht="15.6" x14ac:dyDescent="0.3">
      <c r="A40" s="80" t="s">
        <v>41</v>
      </c>
      <c r="B40" s="90">
        <v>39558</v>
      </c>
      <c r="C40" s="100">
        <v>759892670.86000001</v>
      </c>
      <c r="D40" s="91">
        <v>15325</v>
      </c>
      <c r="E40" s="106">
        <v>342687203.82999998</v>
      </c>
      <c r="F40" s="94">
        <v>54883</v>
      </c>
      <c r="G40" s="95">
        <v>1102579874.6900001</v>
      </c>
    </row>
    <row r="41" spans="1:7" ht="15.6" x14ac:dyDescent="0.3">
      <c r="A41" s="80" t="s">
        <v>42</v>
      </c>
      <c r="B41" s="90">
        <v>4262</v>
      </c>
      <c r="C41" s="100">
        <v>90221422.689999998</v>
      </c>
      <c r="D41" s="91">
        <v>413</v>
      </c>
      <c r="E41" s="106">
        <v>22630632.27</v>
      </c>
      <c r="F41" s="94">
        <v>4675</v>
      </c>
      <c r="G41" s="95">
        <v>112852054.95999999</v>
      </c>
    </row>
    <row r="42" spans="1:7" ht="15.6" x14ac:dyDescent="0.3">
      <c r="A42" s="88" t="s">
        <v>43</v>
      </c>
      <c r="B42" s="90">
        <v>0</v>
      </c>
      <c r="C42" s="100">
        <v>0</v>
      </c>
      <c r="D42" s="91">
        <v>18</v>
      </c>
      <c r="E42" s="106">
        <v>1764297.7</v>
      </c>
      <c r="F42" s="94">
        <v>18</v>
      </c>
      <c r="G42" s="95">
        <v>1764297.7</v>
      </c>
    </row>
    <row r="43" spans="1:7" ht="15.6" x14ac:dyDescent="0.3">
      <c r="A43" s="80" t="s">
        <v>44</v>
      </c>
      <c r="B43" s="90">
        <v>47524</v>
      </c>
      <c r="C43" s="100">
        <v>1091465365.95</v>
      </c>
      <c r="D43" s="91">
        <v>21549</v>
      </c>
      <c r="E43" s="106">
        <v>514721508.94</v>
      </c>
      <c r="F43" s="94">
        <v>69073</v>
      </c>
      <c r="G43" s="95">
        <v>1606186874.8900001</v>
      </c>
    </row>
    <row r="44" spans="1:7" ht="15.6" x14ac:dyDescent="0.3">
      <c r="A44" s="80" t="s">
        <v>45</v>
      </c>
      <c r="B44" s="90">
        <v>9780</v>
      </c>
      <c r="C44" s="100">
        <v>381533407.69</v>
      </c>
      <c r="D44" s="91">
        <v>6775</v>
      </c>
      <c r="E44" s="106">
        <v>220989991.72999999</v>
      </c>
      <c r="F44" s="94">
        <v>16555</v>
      </c>
      <c r="G44" s="95">
        <v>602523399.41999996</v>
      </c>
    </row>
    <row r="45" spans="1:7" ht="15.6" x14ac:dyDescent="0.3">
      <c r="A45" s="80" t="s">
        <v>46</v>
      </c>
      <c r="B45" s="90">
        <v>16386</v>
      </c>
      <c r="C45" s="100">
        <v>309785056.74000001</v>
      </c>
      <c r="D45" s="91">
        <v>8343</v>
      </c>
      <c r="E45" s="106">
        <v>188648899.86000001</v>
      </c>
      <c r="F45" s="94">
        <v>24729</v>
      </c>
      <c r="G45" s="95">
        <v>498433956.60000002</v>
      </c>
    </row>
    <row r="46" spans="1:7" ht="15.6" x14ac:dyDescent="0.3">
      <c r="A46" s="80" t="s">
        <v>47</v>
      </c>
      <c r="B46" s="90">
        <v>15</v>
      </c>
      <c r="C46" s="100">
        <v>150641.19</v>
      </c>
      <c r="D46" s="91">
        <v>0</v>
      </c>
      <c r="E46" s="106">
        <v>0</v>
      </c>
      <c r="F46" s="94">
        <v>15</v>
      </c>
      <c r="G46" s="95">
        <v>150641.19</v>
      </c>
    </row>
    <row r="47" spans="1:7" ht="15.6" x14ac:dyDescent="0.3">
      <c r="A47" s="80" t="s">
        <v>48</v>
      </c>
      <c r="B47" s="90">
        <v>58325</v>
      </c>
      <c r="C47" s="100">
        <v>1258488336.26</v>
      </c>
      <c r="D47" s="91">
        <v>17720</v>
      </c>
      <c r="E47" s="106">
        <v>454740491.93000001</v>
      </c>
      <c r="F47" s="94">
        <v>76045</v>
      </c>
      <c r="G47" s="95">
        <v>1713228828.1900001</v>
      </c>
    </row>
    <row r="48" spans="1:7" ht="15.6" x14ac:dyDescent="0.3">
      <c r="A48" s="80" t="s">
        <v>49</v>
      </c>
      <c r="B48" s="90">
        <v>1089</v>
      </c>
      <c r="C48" s="100">
        <v>23630066.949999999</v>
      </c>
      <c r="D48" s="91">
        <v>5265</v>
      </c>
      <c r="E48" s="106">
        <v>181656505</v>
      </c>
      <c r="F48" s="94">
        <v>6354</v>
      </c>
      <c r="G48" s="95">
        <v>205286571.94999999</v>
      </c>
    </row>
    <row r="49" spans="1:7" ht="15.6" x14ac:dyDescent="0.3">
      <c r="A49" s="80" t="s">
        <v>50</v>
      </c>
      <c r="B49" s="90">
        <v>3143</v>
      </c>
      <c r="C49" s="100">
        <v>74232553.819999993</v>
      </c>
      <c r="D49" s="91">
        <v>1792</v>
      </c>
      <c r="E49" s="106">
        <v>41389457.799999997</v>
      </c>
      <c r="F49" s="94">
        <v>4935</v>
      </c>
      <c r="G49" s="95">
        <v>115622011.61999999</v>
      </c>
    </row>
    <row r="50" spans="1:7" ht="15.6" x14ac:dyDescent="0.3">
      <c r="A50" s="80" t="s">
        <v>51</v>
      </c>
      <c r="B50" s="90">
        <v>14803</v>
      </c>
      <c r="C50" s="100">
        <v>388081290.41000003</v>
      </c>
      <c r="D50" s="91">
        <v>5809</v>
      </c>
      <c r="E50" s="106">
        <v>170174334.94</v>
      </c>
      <c r="F50" s="94">
        <v>20612</v>
      </c>
      <c r="G50" s="95">
        <v>558255625.35000002</v>
      </c>
    </row>
    <row r="51" spans="1:7" ht="15.6" x14ac:dyDescent="0.3">
      <c r="A51" s="80" t="s">
        <v>52</v>
      </c>
      <c r="B51" s="90">
        <v>5262</v>
      </c>
      <c r="C51" s="100">
        <v>112386240.34</v>
      </c>
      <c r="D51" s="91">
        <v>1221</v>
      </c>
      <c r="E51" s="106">
        <v>52313723.829999998</v>
      </c>
      <c r="F51" s="94">
        <v>6483</v>
      </c>
      <c r="G51" s="95">
        <v>164699964.17000002</v>
      </c>
    </row>
    <row r="52" spans="1:7" ht="15.6" x14ac:dyDescent="0.3">
      <c r="A52" s="80" t="s">
        <v>53</v>
      </c>
      <c r="B52" s="90">
        <v>20172</v>
      </c>
      <c r="C52" s="100">
        <v>601426610.76999998</v>
      </c>
      <c r="D52" s="91">
        <v>10559</v>
      </c>
      <c r="E52" s="106">
        <v>286175906.99000001</v>
      </c>
      <c r="F52" s="94">
        <v>30731</v>
      </c>
      <c r="G52" s="95">
        <v>887602517.75999999</v>
      </c>
    </row>
    <row r="53" spans="1:7" ht="15.6" x14ac:dyDescent="0.3">
      <c r="A53" s="80" t="s">
        <v>54</v>
      </c>
      <c r="B53" s="90">
        <v>63318</v>
      </c>
      <c r="C53" s="100">
        <v>1698477086.25</v>
      </c>
      <c r="D53" s="91">
        <v>23846</v>
      </c>
      <c r="E53" s="106">
        <v>856504162.88999999</v>
      </c>
      <c r="F53" s="94">
        <v>87164</v>
      </c>
      <c r="G53" s="95">
        <v>2554981249.1399999</v>
      </c>
    </row>
    <row r="54" spans="1:7" ht="15.6" x14ac:dyDescent="0.3">
      <c r="A54" s="80" t="s">
        <v>55</v>
      </c>
      <c r="B54" s="90">
        <v>9628</v>
      </c>
      <c r="C54" s="100">
        <v>170527670.50999999</v>
      </c>
      <c r="D54" s="91">
        <v>2483</v>
      </c>
      <c r="E54" s="106">
        <v>93005913</v>
      </c>
      <c r="F54" s="94">
        <v>12111</v>
      </c>
      <c r="G54" s="95">
        <v>263533583.50999999</v>
      </c>
    </row>
    <row r="55" spans="1:7" ht="15.6" x14ac:dyDescent="0.3">
      <c r="A55" s="80" t="s">
        <v>56</v>
      </c>
      <c r="B55" s="90">
        <v>2485</v>
      </c>
      <c r="C55" s="100">
        <v>60473023.759999998</v>
      </c>
      <c r="D55" s="91">
        <v>3173</v>
      </c>
      <c r="E55" s="106">
        <v>55945250.700000003</v>
      </c>
      <c r="F55" s="94">
        <v>5658</v>
      </c>
      <c r="G55" s="95">
        <v>116418274.46000001</v>
      </c>
    </row>
    <row r="56" spans="1:7" ht="15.6" x14ac:dyDescent="0.3">
      <c r="A56" s="80" t="s">
        <v>57</v>
      </c>
      <c r="B56" s="90">
        <v>106</v>
      </c>
      <c r="C56" s="100">
        <v>1086946.29</v>
      </c>
      <c r="D56" s="91">
        <v>11</v>
      </c>
      <c r="E56" s="106">
        <v>1785420.12</v>
      </c>
      <c r="F56" s="94">
        <v>117</v>
      </c>
      <c r="G56" s="95">
        <v>2872366.41</v>
      </c>
    </row>
    <row r="57" spans="1:7" ht="15.6" x14ac:dyDescent="0.3">
      <c r="A57" s="80" t="s">
        <v>58</v>
      </c>
      <c r="B57" s="90">
        <v>31674</v>
      </c>
      <c r="C57" s="100">
        <v>656973252.84000003</v>
      </c>
      <c r="D57" s="91">
        <v>6804</v>
      </c>
      <c r="E57" s="106">
        <v>187469385.24000001</v>
      </c>
      <c r="F57" s="94">
        <v>38478</v>
      </c>
      <c r="G57" s="95">
        <v>844442638.08000004</v>
      </c>
    </row>
    <row r="58" spans="1:7" ht="15.6" x14ac:dyDescent="0.3">
      <c r="A58" s="80" t="s">
        <v>59</v>
      </c>
      <c r="B58" s="90">
        <v>24364</v>
      </c>
      <c r="C58" s="100">
        <v>468743011.12</v>
      </c>
      <c r="D58" s="91">
        <v>15120</v>
      </c>
      <c r="E58" s="106">
        <v>360376706</v>
      </c>
      <c r="F58" s="94">
        <v>39484</v>
      </c>
      <c r="G58" s="95">
        <v>829119717.12</v>
      </c>
    </row>
    <row r="59" spans="1:7" ht="15.6" x14ac:dyDescent="0.3">
      <c r="A59" s="80" t="s">
        <v>60</v>
      </c>
      <c r="B59" s="90">
        <v>5761</v>
      </c>
      <c r="C59" s="100">
        <v>197419769.37</v>
      </c>
      <c r="D59" s="91">
        <v>2899</v>
      </c>
      <c r="E59" s="106">
        <v>101974244.37</v>
      </c>
      <c r="F59" s="94">
        <v>8660</v>
      </c>
      <c r="G59" s="95">
        <v>299394013.74000001</v>
      </c>
    </row>
    <row r="60" spans="1:7" ht="15.6" x14ac:dyDescent="0.3">
      <c r="A60" s="80" t="s">
        <v>61</v>
      </c>
      <c r="B60" s="90">
        <v>33861</v>
      </c>
      <c r="C60" s="100">
        <v>617778449.57000005</v>
      </c>
      <c r="D60" s="91">
        <v>11432</v>
      </c>
      <c r="E60" s="106">
        <v>274427787.18000001</v>
      </c>
      <c r="F60" s="94">
        <v>45293</v>
      </c>
      <c r="G60" s="95">
        <v>892206236.75</v>
      </c>
    </row>
    <row r="61" spans="1:7" ht="15.6" x14ac:dyDescent="0.3">
      <c r="A61" s="81" t="s">
        <v>62</v>
      </c>
      <c r="B61" s="101">
        <v>1445</v>
      </c>
      <c r="C61" s="102">
        <v>51208334.229999997</v>
      </c>
      <c r="D61" s="107">
        <v>433</v>
      </c>
      <c r="E61" s="108">
        <v>22164409.84</v>
      </c>
      <c r="F61" s="103">
        <v>1878</v>
      </c>
      <c r="G61" s="96">
        <v>73372744.069999993</v>
      </c>
    </row>
    <row r="62" spans="1:7" s="14" customFormat="1" ht="15.6" x14ac:dyDescent="0.3">
      <c r="A62" s="65" t="s">
        <v>79</v>
      </c>
      <c r="B62" s="77">
        <f>SUM(B3:B61)</f>
        <v>1076765</v>
      </c>
      <c r="C62" s="78">
        <f t="shared" ref="C62:G62" si="0">SUM(C3:C61)</f>
        <v>24824893704.129993</v>
      </c>
      <c r="D62" s="77">
        <f t="shared" si="0"/>
        <v>464362</v>
      </c>
      <c r="E62" s="78">
        <f t="shared" si="0"/>
        <v>13037668123.680002</v>
      </c>
      <c r="F62" s="79">
        <f t="shared" si="0"/>
        <v>1541127</v>
      </c>
      <c r="G62" s="78">
        <f t="shared" si="0"/>
        <v>37862561827.80999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&amp;L&amp;"-,Bold"&amp;16&amp;K002060
&amp;K03+000Promoting Interoperability 
(PI) Program&amp;C&amp;"-,Bold"&amp;20     &amp;UCombined Medicare and Medicaid Payments by State&amp;8
&amp;16
&amp;"-,Regular"&amp;20&amp;UJanuary 2011 to July 2018&amp;R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B1" zoomScaleNormal="100" workbookViewId="0">
      <selection activeCell="N49" sqref="N49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scale="61" fitToHeight="100" orientation="landscape" horizontalDpi="300" verticalDpi="300" r:id="rId1"/>
  <headerFooter>
    <oddHeader xml:space="preserve">&amp;L&amp;"-,Bold"&amp;18&amp;K03+000
&amp;16Promoting Interoperability (PI) Program&amp;C&amp;"-,Bold"&amp;14&amp;U
Combined Medicare and Medicaid Payments by State Graph
&amp;"-,Regular"&amp;12&amp;UMedicare and Medicaid Provider Payments
January 2011 to July 2018&amp;R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topLeftCell="C213" zoomScaleNormal="100" workbookViewId="0">
      <selection activeCell="O239" sqref="O239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3" customWidth="1"/>
    <col min="5" max="5" width="19.44140625" style="142" customWidth="1"/>
    <col min="6" max="6" width="14.44140625" style="20" customWidth="1"/>
    <col min="7" max="7" width="13.33203125" style="18" customWidth="1"/>
    <col min="8" max="8" width="10" style="74" customWidth="1"/>
    <col min="9" max="9" width="18" style="75" customWidth="1"/>
    <col min="10" max="10" width="9.5546875" style="74" customWidth="1"/>
    <col min="11" max="11" width="17.6640625" style="75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7" t="s">
        <v>0</v>
      </c>
      <c r="B1" s="228" t="s">
        <v>69</v>
      </c>
      <c r="C1" s="228"/>
      <c r="D1" s="228"/>
      <c r="E1" s="228"/>
      <c r="F1" s="228" t="s">
        <v>1</v>
      </c>
      <c r="G1" s="228"/>
      <c r="H1" s="228"/>
      <c r="I1" s="228"/>
      <c r="J1" s="228"/>
      <c r="K1" s="228"/>
      <c r="L1" s="228"/>
      <c r="M1" s="228"/>
      <c r="N1" s="228" t="s">
        <v>2</v>
      </c>
      <c r="O1" s="228"/>
    </row>
    <row r="2" spans="1:15" ht="15" customHeight="1" x14ac:dyDescent="0.3">
      <c r="A2" s="227"/>
      <c r="B2" s="193" t="s">
        <v>80</v>
      </c>
      <c r="C2" s="193" t="s">
        <v>81</v>
      </c>
      <c r="D2" s="194" t="s">
        <v>82</v>
      </c>
      <c r="E2" s="97" t="s">
        <v>83</v>
      </c>
      <c r="F2" s="86" t="s">
        <v>80</v>
      </c>
      <c r="G2" s="193" t="s">
        <v>81</v>
      </c>
      <c r="H2" s="194" t="s">
        <v>84</v>
      </c>
      <c r="I2" s="195" t="s">
        <v>85</v>
      </c>
      <c r="J2" s="194" t="s">
        <v>86</v>
      </c>
      <c r="K2" s="196" t="s">
        <v>87</v>
      </c>
      <c r="L2" s="193" t="s">
        <v>88</v>
      </c>
      <c r="M2" s="197" t="s">
        <v>89</v>
      </c>
      <c r="N2" s="193" t="s">
        <v>82</v>
      </c>
      <c r="O2" s="197" t="s">
        <v>83</v>
      </c>
    </row>
    <row r="3" spans="1:15" x14ac:dyDescent="0.3">
      <c r="A3" s="198" t="s">
        <v>5</v>
      </c>
      <c r="B3" s="35" t="s">
        <v>70</v>
      </c>
      <c r="C3" s="34" t="s">
        <v>3</v>
      </c>
      <c r="D3" s="199">
        <v>14005</v>
      </c>
      <c r="E3" s="200">
        <v>134125542.68000001</v>
      </c>
      <c r="F3" s="35" t="s">
        <v>74</v>
      </c>
      <c r="G3" s="34" t="s">
        <v>3</v>
      </c>
      <c r="H3" s="118">
        <v>2287</v>
      </c>
      <c r="I3" s="119">
        <v>48251685</v>
      </c>
      <c r="J3" s="120">
        <v>2103</v>
      </c>
      <c r="K3" s="201">
        <v>18076700</v>
      </c>
      <c r="L3" s="121">
        <v>4390</v>
      </c>
      <c r="M3" s="202">
        <v>66328385</v>
      </c>
      <c r="N3" s="121">
        <v>18395</v>
      </c>
      <c r="O3" s="122">
        <v>200453927.68000001</v>
      </c>
    </row>
    <row r="4" spans="1:15" x14ac:dyDescent="0.3">
      <c r="A4" s="42"/>
      <c r="B4" s="36" t="s">
        <v>70</v>
      </c>
      <c r="C4" s="27" t="s">
        <v>4</v>
      </c>
      <c r="D4" s="199">
        <v>10</v>
      </c>
      <c r="E4" s="200">
        <v>12119890.300000001</v>
      </c>
      <c r="F4" s="36" t="s">
        <v>74</v>
      </c>
      <c r="G4" s="27" t="s">
        <v>4</v>
      </c>
      <c r="H4" s="123">
        <v>2</v>
      </c>
      <c r="I4" s="124">
        <v>6719312</v>
      </c>
      <c r="J4" s="123">
        <v>4</v>
      </c>
      <c r="K4" s="125">
        <v>6719201.4900000002</v>
      </c>
      <c r="L4" s="126">
        <v>6</v>
      </c>
      <c r="M4" s="127">
        <v>13438513.49</v>
      </c>
      <c r="N4" s="126">
        <v>16</v>
      </c>
      <c r="O4" s="125">
        <v>25558403.789999999</v>
      </c>
    </row>
    <row r="5" spans="1:15" x14ac:dyDescent="0.3">
      <c r="A5" s="42"/>
      <c r="B5" s="36" t="s">
        <v>72</v>
      </c>
      <c r="C5" s="27" t="s">
        <v>4</v>
      </c>
      <c r="D5" s="199">
        <v>320</v>
      </c>
      <c r="E5" s="200">
        <v>333166971.01999998</v>
      </c>
      <c r="F5" s="36" t="s">
        <v>72</v>
      </c>
      <c r="G5" s="27" t="s">
        <v>4</v>
      </c>
      <c r="H5" s="123">
        <v>86</v>
      </c>
      <c r="I5" s="124">
        <v>55805804</v>
      </c>
      <c r="J5" s="120">
        <v>162</v>
      </c>
      <c r="K5" s="125">
        <v>55751722.659999996</v>
      </c>
      <c r="L5" s="126">
        <v>248</v>
      </c>
      <c r="M5" s="127">
        <v>111557526.66</v>
      </c>
      <c r="N5" s="126">
        <v>568</v>
      </c>
      <c r="O5" s="125">
        <v>444724497.67999995</v>
      </c>
    </row>
    <row r="6" spans="1:15" x14ac:dyDescent="0.3">
      <c r="A6" s="43" t="s">
        <v>5</v>
      </c>
      <c r="B6" s="37"/>
      <c r="C6" s="29"/>
      <c r="D6" s="30">
        <v>14335</v>
      </c>
      <c r="E6" s="140">
        <v>479412404</v>
      </c>
      <c r="F6" s="37"/>
      <c r="G6" s="29"/>
      <c r="H6" s="112">
        <v>2375</v>
      </c>
      <c r="I6" s="113">
        <v>110776801</v>
      </c>
      <c r="J6" s="112">
        <v>2269</v>
      </c>
      <c r="K6" s="83">
        <v>80547624.150000006</v>
      </c>
      <c r="L6" s="40">
        <v>4644</v>
      </c>
      <c r="M6" s="128">
        <v>191324425.14999998</v>
      </c>
      <c r="N6" s="40">
        <v>18979</v>
      </c>
      <c r="O6" s="83">
        <v>670736829.14999998</v>
      </c>
    </row>
    <row r="7" spans="1:15" x14ac:dyDescent="0.3">
      <c r="A7" s="42" t="s">
        <v>6</v>
      </c>
      <c r="B7" s="36" t="s">
        <v>70</v>
      </c>
      <c r="C7" s="27" t="s">
        <v>3</v>
      </c>
      <c r="D7" s="199">
        <v>989</v>
      </c>
      <c r="E7" s="200">
        <v>9066820.2300000004</v>
      </c>
      <c r="F7" s="36" t="s">
        <v>74</v>
      </c>
      <c r="G7" s="27" t="s">
        <v>3</v>
      </c>
      <c r="H7" s="120">
        <v>808</v>
      </c>
      <c r="I7" s="129">
        <v>17127502</v>
      </c>
      <c r="J7" s="120">
        <v>1367</v>
      </c>
      <c r="K7" s="130">
        <v>13479585</v>
      </c>
      <c r="L7" s="126">
        <v>2175</v>
      </c>
      <c r="M7" s="127">
        <v>30607087</v>
      </c>
      <c r="N7" s="126">
        <v>3164</v>
      </c>
      <c r="O7" s="125">
        <v>39673907.230000004</v>
      </c>
    </row>
    <row r="8" spans="1:15" x14ac:dyDescent="0.3">
      <c r="A8" s="42"/>
      <c r="B8" s="36" t="s">
        <v>70</v>
      </c>
      <c r="C8" s="27" t="s">
        <v>4</v>
      </c>
      <c r="D8" s="28">
        <v>2</v>
      </c>
      <c r="E8" s="139">
        <v>665153.5</v>
      </c>
      <c r="F8" s="36" t="s">
        <v>74</v>
      </c>
      <c r="G8" s="27" t="s">
        <v>4</v>
      </c>
      <c r="H8" s="123">
        <v>0</v>
      </c>
      <c r="I8" s="124">
        <v>-428031</v>
      </c>
      <c r="J8" s="123">
        <v>4</v>
      </c>
      <c r="K8" s="125">
        <v>1217460</v>
      </c>
      <c r="L8" s="126">
        <v>4</v>
      </c>
      <c r="M8" s="127">
        <v>789429</v>
      </c>
      <c r="N8" s="126">
        <v>6</v>
      </c>
      <c r="O8" s="125">
        <v>1454582.5</v>
      </c>
    </row>
    <row r="9" spans="1:15" x14ac:dyDescent="0.3">
      <c r="A9" s="42"/>
      <c r="B9" s="36" t="s">
        <v>72</v>
      </c>
      <c r="C9" s="27" t="s">
        <v>4</v>
      </c>
      <c r="D9" s="199">
        <v>39</v>
      </c>
      <c r="E9" s="200">
        <v>19162018.370000001</v>
      </c>
      <c r="F9" s="36" t="s">
        <v>72</v>
      </c>
      <c r="G9" s="27" t="s">
        <v>4</v>
      </c>
      <c r="H9" s="123">
        <v>21</v>
      </c>
      <c r="I9" s="124">
        <v>13199650</v>
      </c>
      <c r="J9" s="123">
        <v>34</v>
      </c>
      <c r="K9" s="125">
        <v>10662252</v>
      </c>
      <c r="L9" s="126">
        <v>55</v>
      </c>
      <c r="M9" s="127">
        <v>23861902</v>
      </c>
      <c r="N9" s="126">
        <v>94</v>
      </c>
      <c r="O9" s="125">
        <v>43023920.370000005</v>
      </c>
    </row>
    <row r="10" spans="1:15" x14ac:dyDescent="0.3">
      <c r="A10" s="43" t="s">
        <v>6</v>
      </c>
      <c r="B10" s="37"/>
      <c r="C10" s="29"/>
      <c r="D10" s="30">
        <v>1030</v>
      </c>
      <c r="E10" s="140">
        <v>28893992.100000001</v>
      </c>
      <c r="F10" s="37"/>
      <c r="G10" s="29"/>
      <c r="H10" s="112">
        <v>829</v>
      </c>
      <c r="I10" s="113">
        <v>29899121</v>
      </c>
      <c r="J10" s="112">
        <v>1405</v>
      </c>
      <c r="K10" s="83">
        <v>25359297</v>
      </c>
      <c r="L10" s="40">
        <v>2234</v>
      </c>
      <c r="M10" s="128">
        <v>55258418</v>
      </c>
      <c r="N10" s="40">
        <v>3264</v>
      </c>
      <c r="O10" s="83">
        <v>84152410.100000009</v>
      </c>
    </row>
    <row r="11" spans="1:15" s="149" customFormat="1" x14ac:dyDescent="0.3">
      <c r="A11" s="44" t="s">
        <v>104</v>
      </c>
      <c r="B11" s="150" t="s">
        <v>70</v>
      </c>
      <c r="C11" s="151" t="s">
        <v>3</v>
      </c>
      <c r="D11" s="199">
        <v>0</v>
      </c>
      <c r="E11" s="152">
        <v>0</v>
      </c>
      <c r="F11" s="150" t="s">
        <v>74</v>
      </c>
      <c r="G11" s="151" t="s">
        <v>3</v>
      </c>
      <c r="H11" s="118">
        <v>11</v>
      </c>
      <c r="I11" s="119">
        <v>233750</v>
      </c>
      <c r="J11" s="120">
        <v>0</v>
      </c>
      <c r="K11" s="130">
        <v>0</v>
      </c>
      <c r="L11" s="153">
        <v>11</v>
      </c>
      <c r="M11" s="154">
        <v>233750</v>
      </c>
      <c r="N11" s="121">
        <v>11</v>
      </c>
      <c r="O11" s="122">
        <v>233750</v>
      </c>
    </row>
    <row r="12" spans="1:15" s="149" customFormat="1" x14ac:dyDescent="0.3">
      <c r="A12" s="45"/>
      <c r="B12" s="150" t="s">
        <v>70</v>
      </c>
      <c r="C12" s="151" t="s">
        <v>4</v>
      </c>
      <c r="D12" s="199">
        <v>0</v>
      </c>
      <c r="E12" s="152">
        <v>0</v>
      </c>
      <c r="F12" s="150" t="s">
        <v>74</v>
      </c>
      <c r="G12" s="151" t="s">
        <v>4</v>
      </c>
      <c r="H12" s="123">
        <v>1</v>
      </c>
      <c r="I12" s="124">
        <v>2950981.06</v>
      </c>
      <c r="J12" s="123">
        <v>2</v>
      </c>
      <c r="K12" s="125">
        <v>2950981.06</v>
      </c>
      <c r="L12" s="153">
        <v>3</v>
      </c>
      <c r="M12" s="154">
        <v>5901962.1200000001</v>
      </c>
      <c r="N12" s="126">
        <v>3</v>
      </c>
      <c r="O12" s="125">
        <v>5901962.1200000001</v>
      </c>
    </row>
    <row r="13" spans="1:15" s="149" customFormat="1" x14ac:dyDescent="0.3">
      <c r="A13" s="45"/>
      <c r="B13" s="150" t="s">
        <v>72</v>
      </c>
      <c r="C13" s="151" t="s">
        <v>4</v>
      </c>
      <c r="D13" s="199">
        <v>0</v>
      </c>
      <c r="E13" s="152">
        <v>0</v>
      </c>
      <c r="F13" s="150" t="s">
        <v>72</v>
      </c>
      <c r="G13" s="151" t="s">
        <v>4</v>
      </c>
      <c r="H13" s="123">
        <v>0</v>
      </c>
      <c r="I13" s="124">
        <v>0</v>
      </c>
      <c r="J13" s="120">
        <v>0</v>
      </c>
      <c r="K13" s="125">
        <v>0</v>
      </c>
      <c r="L13" s="153">
        <v>0</v>
      </c>
      <c r="M13" s="154">
        <v>0</v>
      </c>
      <c r="N13" s="126">
        <v>0</v>
      </c>
      <c r="O13" s="125">
        <v>0</v>
      </c>
    </row>
    <row r="14" spans="1:15" x14ac:dyDescent="0.3">
      <c r="A14" s="43" t="s">
        <v>104</v>
      </c>
      <c r="B14" s="37"/>
      <c r="C14" s="29"/>
      <c r="D14" s="148">
        <v>0</v>
      </c>
      <c r="E14" s="140">
        <v>0</v>
      </c>
      <c r="F14" s="37"/>
      <c r="G14" s="29"/>
      <c r="H14" s="156">
        <v>12</v>
      </c>
      <c r="I14" s="157">
        <v>3184731.06</v>
      </c>
      <c r="J14" s="158">
        <v>2</v>
      </c>
      <c r="K14" s="140">
        <v>2950981.06</v>
      </c>
      <c r="L14" s="40">
        <v>14</v>
      </c>
      <c r="M14" s="128">
        <v>6135712.1200000001</v>
      </c>
      <c r="N14" s="40">
        <v>14</v>
      </c>
      <c r="O14" s="83">
        <v>6135712.1200000001</v>
      </c>
    </row>
    <row r="15" spans="1:15" x14ac:dyDescent="0.3">
      <c r="A15" s="42" t="s">
        <v>7</v>
      </c>
      <c r="B15" s="36" t="s">
        <v>70</v>
      </c>
      <c r="C15" s="27" t="s">
        <v>3</v>
      </c>
      <c r="D15" s="199">
        <v>17061</v>
      </c>
      <c r="E15" s="200">
        <v>159115475.16999999</v>
      </c>
      <c r="F15" s="36" t="s">
        <v>74</v>
      </c>
      <c r="G15" s="27" t="s">
        <v>3</v>
      </c>
      <c r="H15" s="120">
        <v>3909</v>
      </c>
      <c r="I15" s="129">
        <v>82804179</v>
      </c>
      <c r="J15" s="120">
        <v>2452</v>
      </c>
      <c r="K15" s="130">
        <v>21860590</v>
      </c>
      <c r="L15" s="126">
        <v>6361</v>
      </c>
      <c r="M15" s="127">
        <v>104664769</v>
      </c>
      <c r="N15" s="126">
        <v>23422</v>
      </c>
      <c r="O15" s="125">
        <v>263780244.16999999</v>
      </c>
    </row>
    <row r="16" spans="1:15" x14ac:dyDescent="0.3">
      <c r="A16" s="42"/>
      <c r="B16" s="36" t="s">
        <v>70</v>
      </c>
      <c r="C16" s="27" t="s">
        <v>4</v>
      </c>
      <c r="D16" s="28">
        <v>4</v>
      </c>
      <c r="E16" s="139">
        <v>3059472.16</v>
      </c>
      <c r="F16" s="36" t="s">
        <v>74</v>
      </c>
      <c r="G16" s="27" t="s">
        <v>4</v>
      </c>
      <c r="H16" s="123">
        <v>3</v>
      </c>
      <c r="I16" s="124">
        <v>6311180.0899999999</v>
      </c>
      <c r="J16" s="123">
        <v>4</v>
      </c>
      <c r="K16" s="125">
        <v>5698367.3700000001</v>
      </c>
      <c r="L16" s="126">
        <v>7</v>
      </c>
      <c r="M16" s="127">
        <v>12009547.460000001</v>
      </c>
      <c r="N16" s="126">
        <v>11</v>
      </c>
      <c r="O16" s="125">
        <v>15069019.620000001</v>
      </c>
    </row>
    <row r="17" spans="1:15" x14ac:dyDescent="0.3">
      <c r="A17" s="42"/>
      <c r="B17" s="36" t="s">
        <v>72</v>
      </c>
      <c r="C17" s="27" t="s">
        <v>4</v>
      </c>
      <c r="D17" s="199">
        <v>253</v>
      </c>
      <c r="E17" s="200">
        <v>252035632.94</v>
      </c>
      <c r="F17" s="36" t="s">
        <v>72</v>
      </c>
      <c r="G17" s="27" t="s">
        <v>4</v>
      </c>
      <c r="H17" s="120">
        <v>72</v>
      </c>
      <c r="I17" s="129">
        <v>75134204.099999994</v>
      </c>
      <c r="J17" s="120">
        <v>117</v>
      </c>
      <c r="K17" s="130">
        <v>83361375.040000007</v>
      </c>
      <c r="L17" s="126">
        <v>189</v>
      </c>
      <c r="M17" s="127">
        <v>158495579.13999999</v>
      </c>
      <c r="N17" s="126">
        <v>442</v>
      </c>
      <c r="O17" s="125">
        <v>410531212.07999998</v>
      </c>
    </row>
    <row r="18" spans="1:15" x14ac:dyDescent="0.3">
      <c r="A18" s="43" t="s">
        <v>7</v>
      </c>
      <c r="B18" s="37"/>
      <c r="C18" s="29"/>
      <c r="D18" s="30">
        <v>17318</v>
      </c>
      <c r="E18" s="140">
        <v>414210580.26999998</v>
      </c>
      <c r="F18" s="37"/>
      <c r="G18" s="29"/>
      <c r="H18" s="112">
        <v>3984</v>
      </c>
      <c r="I18" s="113">
        <v>164249563.19</v>
      </c>
      <c r="J18" s="112">
        <v>2573</v>
      </c>
      <c r="K18" s="83">
        <v>110920332.41000001</v>
      </c>
      <c r="L18" s="40">
        <v>6557</v>
      </c>
      <c r="M18" s="128">
        <v>275169895.60000002</v>
      </c>
      <c r="N18" s="40">
        <v>23875</v>
      </c>
      <c r="O18" s="83">
        <v>689380475.86999989</v>
      </c>
    </row>
    <row r="19" spans="1:15" x14ac:dyDescent="0.3">
      <c r="A19" s="42" t="s">
        <v>8</v>
      </c>
      <c r="B19" s="36" t="s">
        <v>70</v>
      </c>
      <c r="C19" s="27" t="s">
        <v>3</v>
      </c>
      <c r="D19" s="199">
        <v>8019</v>
      </c>
      <c r="E19" s="200">
        <v>73384787.900000006</v>
      </c>
      <c r="F19" s="36" t="s">
        <v>74</v>
      </c>
      <c r="G19" s="27" t="s">
        <v>3</v>
      </c>
      <c r="H19" s="120">
        <v>1838</v>
      </c>
      <c r="I19" s="129">
        <v>38930006</v>
      </c>
      <c r="J19" s="120">
        <v>2597</v>
      </c>
      <c r="K19" s="130">
        <v>23454346</v>
      </c>
      <c r="L19" s="126">
        <v>4435</v>
      </c>
      <c r="M19" s="127">
        <v>62384352</v>
      </c>
      <c r="N19" s="126">
        <v>12454</v>
      </c>
      <c r="O19" s="125">
        <v>135769139.90000001</v>
      </c>
    </row>
    <row r="20" spans="1:15" x14ac:dyDescent="0.3">
      <c r="A20" s="42"/>
      <c r="B20" s="36" t="s">
        <v>70</v>
      </c>
      <c r="C20" s="27" t="s">
        <v>4</v>
      </c>
      <c r="D20" s="199">
        <v>12</v>
      </c>
      <c r="E20" s="200">
        <v>15736708.859999999</v>
      </c>
      <c r="F20" s="36" t="s">
        <v>74</v>
      </c>
      <c r="G20" s="27" t="s">
        <v>4</v>
      </c>
      <c r="H20" s="123">
        <v>2</v>
      </c>
      <c r="I20" s="124">
        <v>2886695.67</v>
      </c>
      <c r="J20" s="123">
        <v>3</v>
      </c>
      <c r="K20" s="125">
        <v>3654256.8</v>
      </c>
      <c r="L20" s="126">
        <v>5</v>
      </c>
      <c r="M20" s="127">
        <v>6540952.4699999997</v>
      </c>
      <c r="N20" s="126">
        <v>17</v>
      </c>
      <c r="O20" s="125">
        <v>22277661.329999998</v>
      </c>
    </row>
    <row r="21" spans="1:15" x14ac:dyDescent="0.3">
      <c r="A21" s="42"/>
      <c r="B21" s="36" t="s">
        <v>72</v>
      </c>
      <c r="C21" s="27" t="s">
        <v>4</v>
      </c>
      <c r="D21" s="199">
        <v>221</v>
      </c>
      <c r="E21" s="200">
        <v>199354911.86000001</v>
      </c>
      <c r="F21" s="36" t="s">
        <v>72</v>
      </c>
      <c r="G21" s="27" t="s">
        <v>4</v>
      </c>
      <c r="H21" s="123">
        <v>47</v>
      </c>
      <c r="I21" s="124">
        <v>15278858.84</v>
      </c>
      <c r="J21" s="123">
        <v>190</v>
      </c>
      <c r="K21" s="125">
        <v>40996462.82</v>
      </c>
      <c r="L21" s="126">
        <v>237</v>
      </c>
      <c r="M21" s="127">
        <v>56275321.659999996</v>
      </c>
      <c r="N21" s="126">
        <v>458</v>
      </c>
      <c r="O21" s="125">
        <v>255630233.52000001</v>
      </c>
    </row>
    <row r="22" spans="1:15" x14ac:dyDescent="0.3">
      <c r="A22" s="43" t="s">
        <v>8</v>
      </c>
      <c r="B22" s="37"/>
      <c r="C22" s="29"/>
      <c r="D22" s="30">
        <v>8252</v>
      </c>
      <c r="E22" s="140">
        <v>288476408.62</v>
      </c>
      <c r="F22" s="37"/>
      <c r="G22" s="29"/>
      <c r="H22" s="112">
        <v>1887</v>
      </c>
      <c r="I22" s="113">
        <v>57095560.510000005</v>
      </c>
      <c r="J22" s="112">
        <v>2790</v>
      </c>
      <c r="K22" s="83">
        <v>68105065.620000005</v>
      </c>
      <c r="L22" s="40">
        <v>4677</v>
      </c>
      <c r="M22" s="128">
        <v>125200626.13</v>
      </c>
      <c r="N22" s="40">
        <v>12929</v>
      </c>
      <c r="O22" s="83">
        <v>413677034.75</v>
      </c>
    </row>
    <row r="23" spans="1:15" x14ac:dyDescent="0.3">
      <c r="A23" s="42" t="s">
        <v>9</v>
      </c>
      <c r="B23" s="36" t="s">
        <v>70</v>
      </c>
      <c r="C23" s="27" t="s">
        <v>3</v>
      </c>
      <c r="D23" s="199">
        <v>80781</v>
      </c>
      <c r="E23" s="200">
        <v>734416771.80999994</v>
      </c>
      <c r="F23" s="36" t="s">
        <v>74</v>
      </c>
      <c r="G23" s="27" t="s">
        <v>3</v>
      </c>
      <c r="H23" s="120">
        <v>24980</v>
      </c>
      <c r="I23" s="129">
        <v>529059880.37</v>
      </c>
      <c r="J23" s="120">
        <v>23764</v>
      </c>
      <c r="K23" s="130">
        <v>208027304.16</v>
      </c>
      <c r="L23" s="126">
        <v>48744</v>
      </c>
      <c r="M23" s="127">
        <v>737087184.52999997</v>
      </c>
      <c r="N23" s="126">
        <v>129525</v>
      </c>
      <c r="O23" s="125">
        <v>1471503956.3399999</v>
      </c>
    </row>
    <row r="24" spans="1:15" x14ac:dyDescent="0.3">
      <c r="A24" s="42"/>
      <c r="B24" s="36" t="s">
        <v>70</v>
      </c>
      <c r="C24" s="27" t="s">
        <v>4</v>
      </c>
      <c r="D24" s="199">
        <v>147</v>
      </c>
      <c r="E24" s="200">
        <v>175561906.15000001</v>
      </c>
      <c r="F24" s="36" t="s">
        <v>74</v>
      </c>
      <c r="G24" s="27" t="s">
        <v>4</v>
      </c>
      <c r="H24" s="31">
        <v>15</v>
      </c>
      <c r="I24" s="124">
        <v>31002220.41</v>
      </c>
      <c r="J24" s="123">
        <v>24</v>
      </c>
      <c r="K24" s="125">
        <v>37818486.439999998</v>
      </c>
      <c r="L24" s="126">
        <v>39</v>
      </c>
      <c r="M24" s="127">
        <v>68820706.849999994</v>
      </c>
      <c r="N24" s="126">
        <v>186</v>
      </c>
      <c r="O24" s="125">
        <v>244382613</v>
      </c>
    </row>
    <row r="25" spans="1:15" x14ac:dyDescent="0.3">
      <c r="A25" s="42"/>
      <c r="B25" s="36" t="s">
        <v>72</v>
      </c>
      <c r="C25" s="27" t="s">
        <v>4</v>
      </c>
      <c r="D25" s="199">
        <v>974</v>
      </c>
      <c r="E25" s="200">
        <v>940437544.69000006</v>
      </c>
      <c r="F25" s="36" t="s">
        <v>72</v>
      </c>
      <c r="G25" s="27" t="s">
        <v>4</v>
      </c>
      <c r="H25" s="120">
        <v>255</v>
      </c>
      <c r="I25" s="129">
        <v>367004114.52999997</v>
      </c>
      <c r="J25" s="120">
        <v>654</v>
      </c>
      <c r="K25" s="130">
        <v>335161355.41000003</v>
      </c>
      <c r="L25" s="126">
        <v>909</v>
      </c>
      <c r="M25" s="127">
        <v>702165469.94000006</v>
      </c>
      <c r="N25" s="126">
        <v>1883</v>
      </c>
      <c r="O25" s="125">
        <v>1642603014.6300001</v>
      </c>
    </row>
    <row r="26" spans="1:15" x14ac:dyDescent="0.3">
      <c r="A26" s="43" t="s">
        <v>9</v>
      </c>
      <c r="B26" s="37"/>
      <c r="C26" s="29"/>
      <c r="D26" s="30">
        <v>81902</v>
      </c>
      <c r="E26" s="140">
        <v>1850416222.6500001</v>
      </c>
      <c r="F26" s="37"/>
      <c r="G26" s="29"/>
      <c r="H26" s="112">
        <v>25250</v>
      </c>
      <c r="I26" s="113">
        <v>927066215.30999994</v>
      </c>
      <c r="J26" s="112">
        <v>24442</v>
      </c>
      <c r="K26" s="83">
        <v>581007146.00999999</v>
      </c>
      <c r="L26" s="40">
        <v>49692</v>
      </c>
      <c r="M26" s="128">
        <v>1508073361.3200002</v>
      </c>
      <c r="N26" s="40">
        <v>131594</v>
      </c>
      <c r="O26" s="83">
        <v>3358489583.9700003</v>
      </c>
    </row>
    <row r="27" spans="1:15" x14ac:dyDescent="0.3">
      <c r="A27" s="42" t="s">
        <v>10</v>
      </c>
      <c r="B27" s="36" t="s">
        <v>70</v>
      </c>
      <c r="C27" s="27" t="s">
        <v>3</v>
      </c>
      <c r="D27" s="199">
        <v>16724</v>
      </c>
      <c r="E27" s="200">
        <v>151862457.97</v>
      </c>
      <c r="F27" s="36" t="s">
        <v>74</v>
      </c>
      <c r="G27" s="27" t="s">
        <v>3</v>
      </c>
      <c r="H27" s="120">
        <v>3704</v>
      </c>
      <c r="I27" s="129">
        <v>77980451</v>
      </c>
      <c r="J27" s="120">
        <v>3400</v>
      </c>
      <c r="K27" s="130">
        <v>30617033</v>
      </c>
      <c r="L27" s="126">
        <v>7104</v>
      </c>
      <c r="M27" s="127">
        <v>108597484</v>
      </c>
      <c r="N27" s="126">
        <v>23828</v>
      </c>
      <c r="O27" s="125">
        <v>260459941.97</v>
      </c>
    </row>
    <row r="28" spans="1:15" x14ac:dyDescent="0.3">
      <c r="A28" s="42"/>
      <c r="B28" s="36" t="s">
        <v>70</v>
      </c>
      <c r="C28" s="27" t="s">
        <v>4</v>
      </c>
      <c r="D28" s="199">
        <v>21</v>
      </c>
      <c r="E28" s="200">
        <v>17564921.350000001</v>
      </c>
      <c r="F28" s="36" t="s">
        <v>74</v>
      </c>
      <c r="G28" s="27" t="s">
        <v>4</v>
      </c>
      <c r="H28" s="123">
        <v>1</v>
      </c>
      <c r="I28" s="129">
        <v>2623894</v>
      </c>
      <c r="J28" s="123">
        <v>2</v>
      </c>
      <c r="K28" s="125">
        <v>2623894</v>
      </c>
      <c r="L28" s="126">
        <v>3</v>
      </c>
      <c r="M28" s="127">
        <v>5247788</v>
      </c>
      <c r="N28" s="126">
        <v>24</v>
      </c>
      <c r="O28" s="125">
        <v>22812709.350000001</v>
      </c>
    </row>
    <row r="29" spans="1:15" x14ac:dyDescent="0.3">
      <c r="A29" s="42"/>
      <c r="B29" s="36" t="s">
        <v>72</v>
      </c>
      <c r="C29" s="27" t="s">
        <v>4</v>
      </c>
      <c r="D29" s="199">
        <v>228</v>
      </c>
      <c r="E29" s="200">
        <v>176585390.55000001</v>
      </c>
      <c r="F29" s="36" t="s">
        <v>72</v>
      </c>
      <c r="G29" s="27" t="s">
        <v>4</v>
      </c>
      <c r="H29" s="120">
        <v>46</v>
      </c>
      <c r="I29" s="129">
        <v>22345733</v>
      </c>
      <c r="J29" s="123">
        <v>150</v>
      </c>
      <c r="K29" s="125">
        <v>55137481.810000002</v>
      </c>
      <c r="L29" s="126">
        <v>196</v>
      </c>
      <c r="M29" s="127">
        <v>77483214.810000002</v>
      </c>
      <c r="N29" s="126">
        <v>424</v>
      </c>
      <c r="O29" s="125">
        <v>254068605.36000001</v>
      </c>
    </row>
    <row r="30" spans="1:15" x14ac:dyDescent="0.3">
      <c r="A30" s="43" t="s">
        <v>10</v>
      </c>
      <c r="B30" s="37"/>
      <c r="C30" s="29"/>
      <c r="D30" s="30">
        <v>16973</v>
      </c>
      <c r="E30" s="140">
        <v>346012769.87</v>
      </c>
      <c r="F30" s="37"/>
      <c r="G30" s="29"/>
      <c r="H30" s="112">
        <v>3751</v>
      </c>
      <c r="I30" s="113">
        <v>102950078</v>
      </c>
      <c r="J30" s="112">
        <v>3552</v>
      </c>
      <c r="K30" s="83">
        <v>88378408.810000002</v>
      </c>
      <c r="L30" s="40">
        <v>7303</v>
      </c>
      <c r="M30" s="128">
        <v>191328486.81</v>
      </c>
      <c r="N30" s="40">
        <v>24276</v>
      </c>
      <c r="O30" s="83">
        <v>537341256.68000007</v>
      </c>
    </row>
    <row r="31" spans="1:15" x14ac:dyDescent="0.3">
      <c r="A31" s="42" t="s">
        <v>11</v>
      </c>
      <c r="B31" s="36" t="s">
        <v>70</v>
      </c>
      <c r="C31" s="27" t="s">
        <v>3</v>
      </c>
      <c r="D31" s="199">
        <v>14537</v>
      </c>
      <c r="E31" s="200">
        <v>135783192.68000001</v>
      </c>
      <c r="F31" s="36" t="s">
        <v>74</v>
      </c>
      <c r="G31" s="27" t="s">
        <v>3</v>
      </c>
      <c r="H31" s="120">
        <v>2535</v>
      </c>
      <c r="I31" s="129">
        <v>53103784</v>
      </c>
      <c r="J31" s="120">
        <v>2715</v>
      </c>
      <c r="K31" s="130">
        <v>25058047</v>
      </c>
      <c r="L31" s="126">
        <v>5250</v>
      </c>
      <c r="M31" s="127">
        <v>78161831</v>
      </c>
      <c r="N31" s="126">
        <v>19787</v>
      </c>
      <c r="O31" s="125">
        <v>213945023.68000001</v>
      </c>
    </row>
    <row r="32" spans="1:15" x14ac:dyDescent="0.3">
      <c r="A32" s="42"/>
      <c r="B32" s="36" t="s">
        <v>70</v>
      </c>
      <c r="C32" s="27" t="s">
        <v>4</v>
      </c>
      <c r="D32" s="199">
        <v>4</v>
      </c>
      <c r="E32" s="200">
        <v>2632492</v>
      </c>
      <c r="F32" s="36" t="s">
        <v>74</v>
      </c>
      <c r="G32" s="27" t="s">
        <v>4</v>
      </c>
      <c r="H32" s="123">
        <v>1</v>
      </c>
      <c r="I32" s="124">
        <v>2129616.96</v>
      </c>
      <c r="J32" s="123">
        <v>2</v>
      </c>
      <c r="K32" s="125">
        <v>2129616.96</v>
      </c>
      <c r="L32" s="126">
        <v>3</v>
      </c>
      <c r="M32" s="127">
        <v>4259233.92</v>
      </c>
      <c r="N32" s="126">
        <v>7</v>
      </c>
      <c r="O32" s="125">
        <v>6891725.9199999999</v>
      </c>
    </row>
    <row r="33" spans="1:15" x14ac:dyDescent="0.3">
      <c r="A33" s="42"/>
      <c r="B33" s="36" t="s">
        <v>72</v>
      </c>
      <c r="C33" s="27" t="s">
        <v>4</v>
      </c>
      <c r="D33" s="199">
        <v>97</v>
      </c>
      <c r="E33" s="200">
        <v>140846990.28</v>
      </c>
      <c r="F33" s="36" t="s">
        <v>72</v>
      </c>
      <c r="G33" s="27" t="s">
        <v>4</v>
      </c>
      <c r="H33" s="123">
        <v>18</v>
      </c>
      <c r="I33" s="124">
        <v>14597077.48</v>
      </c>
      <c r="J33" s="120">
        <v>57</v>
      </c>
      <c r="K33" s="130">
        <v>25799963.989999998</v>
      </c>
      <c r="L33" s="126">
        <v>75</v>
      </c>
      <c r="M33" s="127">
        <v>40397041.469999999</v>
      </c>
      <c r="N33" s="126">
        <v>172</v>
      </c>
      <c r="O33" s="125">
        <v>181244031.75</v>
      </c>
    </row>
    <row r="34" spans="1:15" x14ac:dyDescent="0.3">
      <c r="A34" s="43" t="s">
        <v>11</v>
      </c>
      <c r="B34" s="37"/>
      <c r="C34" s="29"/>
      <c r="D34" s="30">
        <v>14638</v>
      </c>
      <c r="E34" s="140">
        <v>279262674.96000004</v>
      </c>
      <c r="F34" s="37"/>
      <c r="G34" s="29"/>
      <c r="H34" s="112">
        <v>2554</v>
      </c>
      <c r="I34" s="113">
        <v>69830478.439999998</v>
      </c>
      <c r="J34" s="112">
        <v>2774</v>
      </c>
      <c r="K34" s="83">
        <v>52987627.950000003</v>
      </c>
      <c r="L34" s="40">
        <v>5328</v>
      </c>
      <c r="M34" s="128">
        <v>122818106.39</v>
      </c>
      <c r="N34" s="40">
        <v>19966</v>
      </c>
      <c r="O34" s="83">
        <v>402080781.35000002</v>
      </c>
    </row>
    <row r="35" spans="1:15" x14ac:dyDescent="0.3">
      <c r="A35" s="42" t="s">
        <v>12</v>
      </c>
      <c r="B35" s="36" t="s">
        <v>70</v>
      </c>
      <c r="C35" s="27" t="s">
        <v>3</v>
      </c>
      <c r="D35" s="199">
        <v>3866</v>
      </c>
      <c r="E35" s="200">
        <v>36283278.700000003</v>
      </c>
      <c r="F35" s="36" t="s">
        <v>74</v>
      </c>
      <c r="G35" s="27" t="s">
        <v>3</v>
      </c>
      <c r="H35" s="120">
        <v>678</v>
      </c>
      <c r="I35" s="129">
        <v>14379168</v>
      </c>
      <c r="J35" s="120">
        <v>1614</v>
      </c>
      <c r="K35" s="130">
        <v>14291335</v>
      </c>
      <c r="L35" s="126">
        <v>2292</v>
      </c>
      <c r="M35" s="127">
        <v>28670503</v>
      </c>
      <c r="N35" s="126">
        <v>6158</v>
      </c>
      <c r="O35" s="125">
        <v>64953781.700000003</v>
      </c>
    </row>
    <row r="36" spans="1:15" x14ac:dyDescent="0.3">
      <c r="A36" s="42"/>
      <c r="B36" s="36" t="s">
        <v>70</v>
      </c>
      <c r="C36" s="27" t="s">
        <v>4</v>
      </c>
      <c r="D36" s="28">
        <v>0</v>
      </c>
      <c r="E36" s="139">
        <v>0</v>
      </c>
      <c r="F36" s="36" t="s">
        <v>74</v>
      </c>
      <c r="G36" s="27" t="s">
        <v>4</v>
      </c>
      <c r="H36" s="123">
        <v>1</v>
      </c>
      <c r="I36" s="124">
        <v>2135844.5699999998</v>
      </c>
      <c r="J36" s="120">
        <v>2</v>
      </c>
      <c r="K36" s="130">
        <v>2186280.84</v>
      </c>
      <c r="L36" s="126">
        <v>3</v>
      </c>
      <c r="M36" s="127">
        <v>4322125.41</v>
      </c>
      <c r="N36" s="126">
        <v>3</v>
      </c>
      <c r="O36" s="125">
        <v>4322125.41</v>
      </c>
    </row>
    <row r="37" spans="1:15" x14ac:dyDescent="0.3">
      <c r="A37" s="42"/>
      <c r="B37" s="36" t="s">
        <v>72</v>
      </c>
      <c r="C37" s="27" t="s">
        <v>4</v>
      </c>
      <c r="D37" s="199">
        <v>19</v>
      </c>
      <c r="E37" s="200">
        <v>26380498.620000001</v>
      </c>
      <c r="F37" s="36" t="s">
        <v>72</v>
      </c>
      <c r="G37" s="27" t="s">
        <v>4</v>
      </c>
      <c r="H37" s="123">
        <v>6</v>
      </c>
      <c r="I37" s="124">
        <v>5555693.8600000003</v>
      </c>
      <c r="J37" s="123">
        <v>10</v>
      </c>
      <c r="K37" s="125">
        <v>4620330.03</v>
      </c>
      <c r="L37" s="126">
        <v>16</v>
      </c>
      <c r="M37" s="127">
        <v>10176023.890000001</v>
      </c>
      <c r="N37" s="126">
        <v>35</v>
      </c>
      <c r="O37" s="125">
        <v>36556522.510000005</v>
      </c>
    </row>
    <row r="38" spans="1:15" ht="15" customHeight="1" x14ac:dyDescent="0.3">
      <c r="A38" s="43" t="s">
        <v>12</v>
      </c>
      <c r="B38" s="37"/>
      <c r="C38" s="29"/>
      <c r="D38" s="30">
        <v>3885</v>
      </c>
      <c r="E38" s="140">
        <v>62663777.320000008</v>
      </c>
      <c r="F38" s="37"/>
      <c r="G38" s="29"/>
      <c r="H38" s="112">
        <v>685</v>
      </c>
      <c r="I38" s="113">
        <v>22070706.43</v>
      </c>
      <c r="J38" s="112">
        <v>1626</v>
      </c>
      <c r="K38" s="83">
        <v>21097945.870000001</v>
      </c>
      <c r="L38" s="40">
        <v>2311</v>
      </c>
      <c r="M38" s="128">
        <v>43168652.299999997</v>
      </c>
      <c r="N38" s="40">
        <v>6196</v>
      </c>
      <c r="O38" s="83">
        <v>105832429.62</v>
      </c>
    </row>
    <row r="39" spans="1:15" x14ac:dyDescent="0.3">
      <c r="A39" s="42" t="s">
        <v>13</v>
      </c>
      <c r="B39" s="36" t="s">
        <v>70</v>
      </c>
      <c r="C39" s="27" t="s">
        <v>3</v>
      </c>
      <c r="D39" s="199">
        <v>3411</v>
      </c>
      <c r="E39" s="200">
        <v>29591156.789999999</v>
      </c>
      <c r="F39" s="36" t="s">
        <v>74</v>
      </c>
      <c r="G39" s="27" t="s">
        <v>3</v>
      </c>
      <c r="H39" s="120">
        <v>257</v>
      </c>
      <c r="I39" s="129">
        <v>5461250</v>
      </c>
      <c r="J39" s="123">
        <v>195</v>
      </c>
      <c r="K39" s="125">
        <v>1848750</v>
      </c>
      <c r="L39" s="126">
        <v>452</v>
      </c>
      <c r="M39" s="127">
        <v>7310000</v>
      </c>
      <c r="N39" s="126">
        <v>3863</v>
      </c>
      <c r="O39" s="125">
        <v>36901156.789999999</v>
      </c>
    </row>
    <row r="40" spans="1:15" x14ac:dyDescent="0.3">
      <c r="A40" s="42"/>
      <c r="B40" s="36" t="s">
        <v>70</v>
      </c>
      <c r="C40" s="27" t="s">
        <v>4</v>
      </c>
      <c r="D40" s="28">
        <v>0</v>
      </c>
      <c r="E40" s="139">
        <v>0</v>
      </c>
      <c r="F40" s="36" t="s">
        <v>74</v>
      </c>
      <c r="G40" s="27" t="s">
        <v>4</v>
      </c>
      <c r="H40" s="123">
        <v>1</v>
      </c>
      <c r="I40" s="124">
        <v>6161843</v>
      </c>
      <c r="J40" s="123">
        <v>1</v>
      </c>
      <c r="K40" s="125">
        <v>4929834</v>
      </c>
      <c r="L40" s="126">
        <v>2</v>
      </c>
      <c r="M40" s="127">
        <v>11091677</v>
      </c>
      <c r="N40" s="126">
        <v>2</v>
      </c>
      <c r="O40" s="125">
        <v>11091677</v>
      </c>
    </row>
    <row r="41" spans="1:15" x14ac:dyDescent="0.3">
      <c r="A41" s="42"/>
      <c r="B41" s="36" t="s">
        <v>72</v>
      </c>
      <c r="C41" s="27" t="s">
        <v>4</v>
      </c>
      <c r="D41" s="199">
        <v>21</v>
      </c>
      <c r="E41" s="200">
        <v>23715996.98</v>
      </c>
      <c r="F41" s="36" t="s">
        <v>72</v>
      </c>
      <c r="G41" s="27" t="s">
        <v>4</v>
      </c>
      <c r="H41" s="123">
        <v>4</v>
      </c>
      <c r="I41" s="124">
        <v>6572312</v>
      </c>
      <c r="J41" s="123">
        <v>8</v>
      </c>
      <c r="K41" s="125">
        <v>6571992</v>
      </c>
      <c r="L41" s="126">
        <v>12</v>
      </c>
      <c r="M41" s="127">
        <v>13144304</v>
      </c>
      <c r="N41" s="126">
        <v>33</v>
      </c>
      <c r="O41" s="125">
        <v>36860300.980000004</v>
      </c>
    </row>
    <row r="42" spans="1:15" ht="15" customHeight="1" x14ac:dyDescent="0.3">
      <c r="A42" s="43" t="s">
        <v>13</v>
      </c>
      <c r="B42" s="37"/>
      <c r="C42" s="29"/>
      <c r="D42" s="30">
        <v>3432</v>
      </c>
      <c r="E42" s="140">
        <v>53307153.769999996</v>
      </c>
      <c r="F42" s="37"/>
      <c r="G42" s="29"/>
      <c r="H42" s="112">
        <v>262</v>
      </c>
      <c r="I42" s="113">
        <v>18195405</v>
      </c>
      <c r="J42" s="112">
        <v>204</v>
      </c>
      <c r="K42" s="83">
        <v>13350576</v>
      </c>
      <c r="L42" s="40">
        <v>466</v>
      </c>
      <c r="M42" s="128">
        <v>31545981</v>
      </c>
      <c r="N42" s="40">
        <v>3898</v>
      </c>
      <c r="O42" s="83">
        <v>84853134.770000011</v>
      </c>
    </row>
    <row r="43" spans="1:15" ht="15" customHeight="1" x14ac:dyDescent="0.3">
      <c r="A43" s="42" t="s">
        <v>14</v>
      </c>
      <c r="B43" s="36" t="s">
        <v>70</v>
      </c>
      <c r="C43" s="27" t="s">
        <v>3</v>
      </c>
      <c r="D43" s="199">
        <v>42</v>
      </c>
      <c r="E43" s="200">
        <v>382580</v>
      </c>
      <c r="F43" s="36" t="s">
        <v>74</v>
      </c>
      <c r="G43" s="27" t="s">
        <v>3</v>
      </c>
      <c r="H43" s="123">
        <v>0</v>
      </c>
      <c r="I43" s="124">
        <v>0</v>
      </c>
      <c r="J43" s="123">
        <v>0</v>
      </c>
      <c r="K43" s="125">
        <v>0</v>
      </c>
      <c r="L43" s="126">
        <v>0</v>
      </c>
      <c r="M43" s="127">
        <v>0</v>
      </c>
      <c r="N43" s="126">
        <v>42</v>
      </c>
      <c r="O43" s="125">
        <v>382580</v>
      </c>
    </row>
    <row r="44" spans="1:15" ht="15" customHeight="1" x14ac:dyDescent="0.3">
      <c r="A44" s="42"/>
      <c r="B44" s="36" t="s">
        <v>70</v>
      </c>
      <c r="C44" s="27" t="s">
        <v>4</v>
      </c>
      <c r="D44" s="28">
        <v>0</v>
      </c>
      <c r="E44" s="139">
        <v>0</v>
      </c>
      <c r="F44" s="36" t="s">
        <v>74</v>
      </c>
      <c r="G44" s="27" t="s">
        <v>4</v>
      </c>
      <c r="H44" s="123">
        <v>0</v>
      </c>
      <c r="I44" s="124">
        <v>0</v>
      </c>
      <c r="J44" s="123">
        <v>0</v>
      </c>
      <c r="K44" s="125">
        <v>0</v>
      </c>
      <c r="L44" s="126">
        <v>0</v>
      </c>
      <c r="M44" s="127">
        <v>0</v>
      </c>
      <c r="N44" s="126">
        <v>0</v>
      </c>
      <c r="O44" s="125">
        <v>0</v>
      </c>
    </row>
    <row r="45" spans="1:15" x14ac:dyDescent="0.3">
      <c r="A45" s="42"/>
      <c r="B45" s="36" t="s">
        <v>72</v>
      </c>
      <c r="C45" s="27" t="s">
        <v>4</v>
      </c>
      <c r="D45" s="28">
        <v>0</v>
      </c>
      <c r="E45" s="139">
        <v>0</v>
      </c>
      <c r="F45" s="36" t="s">
        <v>72</v>
      </c>
      <c r="G45" s="27" t="s">
        <v>4</v>
      </c>
      <c r="H45" s="123">
        <v>0</v>
      </c>
      <c r="I45" s="124">
        <v>0</v>
      </c>
      <c r="J45" s="123">
        <v>0</v>
      </c>
      <c r="K45" s="125">
        <v>0</v>
      </c>
      <c r="L45" s="126">
        <v>0</v>
      </c>
      <c r="M45" s="127">
        <v>0</v>
      </c>
      <c r="N45" s="126">
        <v>0</v>
      </c>
      <c r="O45" s="125">
        <v>0</v>
      </c>
    </row>
    <row r="46" spans="1:15" ht="15" customHeight="1" x14ac:dyDescent="0.3">
      <c r="A46" s="43" t="s">
        <v>14</v>
      </c>
      <c r="B46" s="37"/>
      <c r="C46" s="29"/>
      <c r="D46" s="30">
        <v>42</v>
      </c>
      <c r="E46" s="140">
        <v>382580</v>
      </c>
      <c r="F46" s="37"/>
      <c r="G46" s="29"/>
      <c r="H46" s="112">
        <v>0</v>
      </c>
      <c r="I46" s="113">
        <v>0</v>
      </c>
      <c r="J46" s="112">
        <v>0</v>
      </c>
      <c r="K46" s="83">
        <v>0</v>
      </c>
      <c r="L46" s="40">
        <v>0</v>
      </c>
      <c r="M46" s="128">
        <v>0</v>
      </c>
      <c r="N46" s="40">
        <v>42</v>
      </c>
      <c r="O46" s="83">
        <v>382580</v>
      </c>
    </row>
    <row r="47" spans="1:15" x14ac:dyDescent="0.3">
      <c r="A47" s="42" t="s">
        <v>15</v>
      </c>
      <c r="B47" s="36" t="s">
        <v>70</v>
      </c>
      <c r="C47" s="27" t="s">
        <v>3</v>
      </c>
      <c r="D47" s="199">
        <v>64285</v>
      </c>
      <c r="E47" s="200">
        <v>600518418.51999998</v>
      </c>
      <c r="F47" s="36" t="s">
        <v>74</v>
      </c>
      <c r="G47" s="27" t="s">
        <v>3</v>
      </c>
      <c r="H47" s="131">
        <v>8515</v>
      </c>
      <c r="I47" s="132">
        <v>180022956</v>
      </c>
      <c r="J47" s="131">
        <v>7809</v>
      </c>
      <c r="K47" s="133">
        <v>69613617</v>
      </c>
      <c r="L47" s="126">
        <v>16324</v>
      </c>
      <c r="M47" s="127">
        <v>249636573</v>
      </c>
      <c r="N47" s="126">
        <v>80609</v>
      </c>
      <c r="O47" s="125">
        <v>850154991.51999998</v>
      </c>
    </row>
    <row r="48" spans="1:15" x14ac:dyDescent="0.3">
      <c r="A48" s="42"/>
      <c r="B48" s="36" t="s">
        <v>70</v>
      </c>
      <c r="C48" s="27" t="s">
        <v>4</v>
      </c>
      <c r="D48" s="199">
        <v>10</v>
      </c>
      <c r="E48" s="200">
        <v>17875930.399999999</v>
      </c>
      <c r="F48" s="36" t="s">
        <v>74</v>
      </c>
      <c r="G48" s="27" t="s">
        <v>4</v>
      </c>
      <c r="H48" s="134">
        <v>6</v>
      </c>
      <c r="I48" s="135">
        <v>10796916.289999999</v>
      </c>
      <c r="J48" s="131">
        <v>9</v>
      </c>
      <c r="K48" s="133">
        <v>8548953.8699999992</v>
      </c>
      <c r="L48" s="126">
        <v>15</v>
      </c>
      <c r="M48" s="127">
        <v>19345870.159999996</v>
      </c>
      <c r="N48" s="126">
        <v>25</v>
      </c>
      <c r="O48" s="125">
        <v>37221800.559999995</v>
      </c>
    </row>
    <row r="49" spans="1:15" x14ac:dyDescent="0.3">
      <c r="A49" s="42"/>
      <c r="B49" s="36" t="s">
        <v>72</v>
      </c>
      <c r="C49" s="27" t="s">
        <v>4</v>
      </c>
      <c r="D49" s="199">
        <v>685</v>
      </c>
      <c r="E49" s="200">
        <v>954851975.41999996</v>
      </c>
      <c r="F49" s="36" t="s">
        <v>72</v>
      </c>
      <c r="G49" s="27" t="s">
        <v>4</v>
      </c>
      <c r="H49" s="131">
        <v>142</v>
      </c>
      <c r="I49" s="132">
        <v>126907741.73</v>
      </c>
      <c r="J49" s="131">
        <v>376</v>
      </c>
      <c r="K49" s="133">
        <v>174115169.16999999</v>
      </c>
      <c r="L49" s="126">
        <v>518</v>
      </c>
      <c r="M49" s="127">
        <v>301022910.89999998</v>
      </c>
      <c r="N49" s="126">
        <v>1203</v>
      </c>
      <c r="O49" s="125">
        <v>1255874886.3199999</v>
      </c>
    </row>
    <row r="50" spans="1:15" x14ac:dyDescent="0.3">
      <c r="A50" s="43" t="s">
        <v>15</v>
      </c>
      <c r="B50" s="37"/>
      <c r="C50" s="29"/>
      <c r="D50" s="30">
        <v>64980</v>
      </c>
      <c r="E50" s="140">
        <v>1573246324.3399999</v>
      </c>
      <c r="F50" s="37"/>
      <c r="G50" s="29"/>
      <c r="H50" s="112">
        <v>8663</v>
      </c>
      <c r="I50" s="113">
        <v>317727614.01999998</v>
      </c>
      <c r="J50" s="112">
        <v>8194</v>
      </c>
      <c r="K50" s="83">
        <v>252277740.03999999</v>
      </c>
      <c r="L50" s="40">
        <v>16857</v>
      </c>
      <c r="M50" s="128">
        <v>570005354.05999994</v>
      </c>
      <c r="N50" s="40">
        <v>81837</v>
      </c>
      <c r="O50" s="83">
        <v>2143251678.3999999</v>
      </c>
    </row>
    <row r="51" spans="1:15" x14ac:dyDescent="0.3">
      <c r="A51" s="42" t="s">
        <v>16</v>
      </c>
      <c r="B51" s="36" t="s">
        <v>70</v>
      </c>
      <c r="C51" s="27" t="s">
        <v>3</v>
      </c>
      <c r="D51" s="199">
        <v>24404</v>
      </c>
      <c r="E51" s="200">
        <v>226597849.53999999</v>
      </c>
      <c r="F51" s="36" t="s">
        <v>74</v>
      </c>
      <c r="G51" s="27" t="s">
        <v>3</v>
      </c>
      <c r="H51" s="120">
        <v>4480</v>
      </c>
      <c r="I51" s="129">
        <v>94236690</v>
      </c>
      <c r="J51" s="120">
        <v>4466</v>
      </c>
      <c r="K51" s="130">
        <v>38390285</v>
      </c>
      <c r="L51" s="126">
        <v>8946</v>
      </c>
      <c r="M51" s="127">
        <v>132626975</v>
      </c>
      <c r="N51" s="126">
        <v>33350</v>
      </c>
      <c r="O51" s="125">
        <v>359224824.53999996</v>
      </c>
    </row>
    <row r="52" spans="1:15" x14ac:dyDescent="0.3">
      <c r="A52" s="42"/>
      <c r="B52" s="36" t="s">
        <v>70</v>
      </c>
      <c r="C52" s="27" t="s">
        <v>4</v>
      </c>
      <c r="D52" s="199">
        <v>15</v>
      </c>
      <c r="E52" s="200">
        <v>23257237.140000001</v>
      </c>
      <c r="F52" s="36" t="s">
        <v>74</v>
      </c>
      <c r="G52" s="27" t="s">
        <v>4</v>
      </c>
      <c r="H52" s="123">
        <v>2</v>
      </c>
      <c r="I52" s="124">
        <v>4473769.4800000004</v>
      </c>
      <c r="J52" s="123">
        <v>4</v>
      </c>
      <c r="K52" s="130">
        <v>6710654.2199999997</v>
      </c>
      <c r="L52" s="126">
        <v>6</v>
      </c>
      <c r="M52" s="127">
        <v>11184423.699999999</v>
      </c>
      <c r="N52" s="126">
        <v>21</v>
      </c>
      <c r="O52" s="125">
        <v>34441660.840000004</v>
      </c>
    </row>
    <row r="53" spans="1:15" x14ac:dyDescent="0.3">
      <c r="A53" s="42"/>
      <c r="B53" s="36" t="s">
        <v>72</v>
      </c>
      <c r="C53" s="27" t="s">
        <v>4</v>
      </c>
      <c r="D53" s="199">
        <v>452</v>
      </c>
      <c r="E53" s="200">
        <v>431639785.19999999</v>
      </c>
      <c r="F53" s="36" t="s">
        <v>72</v>
      </c>
      <c r="G53" s="27" t="s">
        <v>4</v>
      </c>
      <c r="H53" s="123">
        <v>96</v>
      </c>
      <c r="I53" s="124">
        <v>56646623.409999996</v>
      </c>
      <c r="J53" s="120">
        <v>274</v>
      </c>
      <c r="K53" s="130">
        <v>117540974.58</v>
      </c>
      <c r="L53" s="126">
        <v>370</v>
      </c>
      <c r="M53" s="127">
        <v>174187597.99000001</v>
      </c>
      <c r="N53" s="126">
        <v>822</v>
      </c>
      <c r="O53" s="125">
        <v>605827383.19000006</v>
      </c>
    </row>
    <row r="54" spans="1:15" x14ac:dyDescent="0.3">
      <c r="A54" s="43" t="s">
        <v>16</v>
      </c>
      <c r="B54" s="37"/>
      <c r="C54" s="29"/>
      <c r="D54" s="30">
        <v>24871</v>
      </c>
      <c r="E54" s="140">
        <v>681494871.88</v>
      </c>
      <c r="F54" s="37"/>
      <c r="G54" s="29"/>
      <c r="H54" s="112">
        <v>4578</v>
      </c>
      <c r="I54" s="113">
        <v>155357082.88999999</v>
      </c>
      <c r="J54" s="112">
        <v>4744</v>
      </c>
      <c r="K54" s="83">
        <v>162641913.80000001</v>
      </c>
      <c r="L54" s="40">
        <v>9322</v>
      </c>
      <c r="M54" s="128">
        <v>317998996.69</v>
      </c>
      <c r="N54" s="40">
        <v>34193</v>
      </c>
      <c r="O54" s="83">
        <v>999493868.57000005</v>
      </c>
    </row>
    <row r="55" spans="1:15" x14ac:dyDescent="0.3">
      <c r="A55" s="42" t="s">
        <v>17</v>
      </c>
      <c r="B55" s="36" t="s">
        <v>70</v>
      </c>
      <c r="C55" s="27" t="s">
        <v>3</v>
      </c>
      <c r="D55" s="199">
        <v>152</v>
      </c>
      <c r="E55" s="200">
        <v>1333236.31</v>
      </c>
      <c r="F55" s="36" t="s">
        <v>74</v>
      </c>
      <c r="G55" s="27" t="s">
        <v>3</v>
      </c>
      <c r="H55" s="123">
        <v>14</v>
      </c>
      <c r="I55" s="124">
        <v>297500</v>
      </c>
      <c r="J55" s="123">
        <v>2</v>
      </c>
      <c r="K55" s="125">
        <v>29750</v>
      </c>
      <c r="L55" s="126">
        <v>16</v>
      </c>
      <c r="M55" s="127">
        <v>327250</v>
      </c>
      <c r="N55" s="126">
        <v>168</v>
      </c>
      <c r="O55" s="125">
        <v>1660486.31</v>
      </c>
    </row>
    <row r="56" spans="1:15" x14ac:dyDescent="0.3">
      <c r="A56" s="42"/>
      <c r="B56" s="36" t="s">
        <v>70</v>
      </c>
      <c r="C56" s="27" t="s">
        <v>4</v>
      </c>
      <c r="D56" s="28">
        <v>0</v>
      </c>
      <c r="E56" s="139">
        <v>0</v>
      </c>
      <c r="F56" s="36" t="s">
        <v>74</v>
      </c>
      <c r="G56" s="27" t="s">
        <v>4</v>
      </c>
      <c r="H56" s="123">
        <v>2</v>
      </c>
      <c r="I56" s="124">
        <v>2462212.61</v>
      </c>
      <c r="J56" s="123">
        <v>0</v>
      </c>
      <c r="K56" s="125">
        <v>0</v>
      </c>
      <c r="L56" s="126">
        <v>2</v>
      </c>
      <c r="M56" s="127">
        <v>2462212.61</v>
      </c>
      <c r="N56" s="126">
        <v>2</v>
      </c>
      <c r="O56" s="125">
        <v>2462212.61</v>
      </c>
    </row>
    <row r="57" spans="1:15" x14ac:dyDescent="0.3">
      <c r="A57" s="42"/>
      <c r="B57" s="36" t="s">
        <v>72</v>
      </c>
      <c r="C57" s="27" t="s">
        <v>4</v>
      </c>
      <c r="D57" s="28">
        <v>0</v>
      </c>
      <c r="E57" s="139">
        <v>0</v>
      </c>
      <c r="F57" s="36" t="s">
        <v>72</v>
      </c>
      <c r="G57" s="27" t="s">
        <v>4</v>
      </c>
      <c r="H57" s="123">
        <v>0</v>
      </c>
      <c r="I57" s="124">
        <v>0</v>
      </c>
      <c r="J57" s="123">
        <v>0</v>
      </c>
      <c r="K57" s="125">
        <v>0</v>
      </c>
      <c r="L57" s="126">
        <v>0</v>
      </c>
      <c r="M57" s="127">
        <v>0</v>
      </c>
      <c r="N57" s="126">
        <v>0</v>
      </c>
      <c r="O57" s="125">
        <v>0</v>
      </c>
    </row>
    <row r="58" spans="1:15" x14ac:dyDescent="0.3">
      <c r="A58" s="43" t="s">
        <v>17</v>
      </c>
      <c r="B58" s="37"/>
      <c r="C58" s="29"/>
      <c r="D58" s="30">
        <v>152</v>
      </c>
      <c r="E58" s="140">
        <v>1333236.31</v>
      </c>
      <c r="F58" s="37"/>
      <c r="G58" s="29"/>
      <c r="H58" s="112">
        <v>16</v>
      </c>
      <c r="I58" s="113">
        <v>2759712.61</v>
      </c>
      <c r="J58" s="112">
        <v>2</v>
      </c>
      <c r="K58" s="83">
        <v>29750</v>
      </c>
      <c r="L58" s="40">
        <v>18</v>
      </c>
      <c r="M58" s="128">
        <v>2789462.61</v>
      </c>
      <c r="N58" s="40">
        <v>170</v>
      </c>
      <c r="O58" s="83">
        <v>4122698.92</v>
      </c>
    </row>
    <row r="59" spans="1:15" x14ac:dyDescent="0.3">
      <c r="A59" s="42" t="s">
        <v>18</v>
      </c>
      <c r="B59" s="36" t="s">
        <v>70</v>
      </c>
      <c r="C59" s="27" t="s">
        <v>3</v>
      </c>
      <c r="D59" s="199">
        <v>3413</v>
      </c>
      <c r="E59" s="200">
        <v>31228590.670000002</v>
      </c>
      <c r="F59" s="36" t="s">
        <v>74</v>
      </c>
      <c r="G59" s="27" t="s">
        <v>3</v>
      </c>
      <c r="H59" s="120">
        <v>570</v>
      </c>
      <c r="I59" s="129">
        <v>11999172</v>
      </c>
      <c r="J59" s="123">
        <v>931</v>
      </c>
      <c r="K59" s="125">
        <v>8637176</v>
      </c>
      <c r="L59" s="126">
        <v>1501</v>
      </c>
      <c r="M59" s="127">
        <v>20636348</v>
      </c>
      <c r="N59" s="126">
        <v>4914</v>
      </c>
      <c r="O59" s="125">
        <v>51864938.670000002</v>
      </c>
    </row>
    <row r="60" spans="1:15" x14ac:dyDescent="0.3">
      <c r="A60" s="42"/>
      <c r="B60" s="36" t="s">
        <v>70</v>
      </c>
      <c r="C60" s="27" t="s">
        <v>4</v>
      </c>
      <c r="D60" s="199">
        <v>8</v>
      </c>
      <c r="E60" s="200">
        <v>9610844.7200000007</v>
      </c>
      <c r="F60" s="36" t="s">
        <v>74</v>
      </c>
      <c r="G60" s="27" t="s">
        <v>4</v>
      </c>
      <c r="H60" s="123">
        <v>1</v>
      </c>
      <c r="I60" s="124">
        <v>632250</v>
      </c>
      <c r="J60" s="123">
        <v>5</v>
      </c>
      <c r="K60" s="125">
        <v>6891509</v>
      </c>
      <c r="L60" s="126">
        <v>6</v>
      </c>
      <c r="M60" s="127">
        <v>7523759</v>
      </c>
      <c r="N60" s="126">
        <v>14</v>
      </c>
      <c r="O60" s="125">
        <v>17134603.719999999</v>
      </c>
    </row>
    <row r="61" spans="1:15" x14ac:dyDescent="0.3">
      <c r="A61" s="42"/>
      <c r="B61" s="36" t="s">
        <v>72</v>
      </c>
      <c r="C61" s="27" t="s">
        <v>4</v>
      </c>
      <c r="D61" s="199">
        <v>44</v>
      </c>
      <c r="E61" s="200">
        <v>35123432.759999998</v>
      </c>
      <c r="F61" s="36" t="s">
        <v>72</v>
      </c>
      <c r="G61" s="27" t="s">
        <v>4</v>
      </c>
      <c r="H61" s="123">
        <v>5</v>
      </c>
      <c r="I61" s="124">
        <v>3562655</v>
      </c>
      <c r="J61" s="123">
        <v>46</v>
      </c>
      <c r="K61" s="125">
        <v>24226547</v>
      </c>
      <c r="L61" s="126">
        <v>51</v>
      </c>
      <c r="M61" s="127">
        <v>27789202</v>
      </c>
      <c r="N61" s="126">
        <v>95</v>
      </c>
      <c r="O61" s="125">
        <v>62912634.759999998</v>
      </c>
    </row>
    <row r="62" spans="1:15" x14ac:dyDescent="0.3">
      <c r="A62" s="43" t="s">
        <v>18</v>
      </c>
      <c r="B62" s="37"/>
      <c r="C62" s="29"/>
      <c r="D62" s="30">
        <v>3465</v>
      </c>
      <c r="E62" s="140">
        <v>75962868.150000006</v>
      </c>
      <c r="F62" s="37"/>
      <c r="G62" s="29"/>
      <c r="H62" s="112">
        <v>576</v>
      </c>
      <c r="I62" s="113">
        <v>16194077</v>
      </c>
      <c r="J62" s="112">
        <v>982</v>
      </c>
      <c r="K62" s="83">
        <v>39755232</v>
      </c>
      <c r="L62" s="40">
        <v>1558</v>
      </c>
      <c r="M62" s="128">
        <v>55949309</v>
      </c>
      <c r="N62" s="40">
        <v>5023</v>
      </c>
      <c r="O62" s="83">
        <v>131912177.15000001</v>
      </c>
    </row>
    <row r="63" spans="1:15" x14ac:dyDescent="0.3">
      <c r="A63" s="42" t="s">
        <v>19</v>
      </c>
      <c r="B63" s="36" t="s">
        <v>70</v>
      </c>
      <c r="C63" s="27" t="s">
        <v>3</v>
      </c>
      <c r="D63" s="199">
        <v>4531</v>
      </c>
      <c r="E63" s="200">
        <v>41156069.159999996</v>
      </c>
      <c r="F63" s="36" t="s">
        <v>74</v>
      </c>
      <c r="G63" s="27" t="s">
        <v>3</v>
      </c>
      <c r="H63" s="120">
        <v>904</v>
      </c>
      <c r="I63" s="129">
        <v>19180251</v>
      </c>
      <c r="J63" s="120">
        <v>1425</v>
      </c>
      <c r="K63" s="130">
        <v>12830751</v>
      </c>
      <c r="L63" s="126">
        <v>2329</v>
      </c>
      <c r="M63" s="127">
        <v>32011002</v>
      </c>
      <c r="N63" s="126">
        <v>6860</v>
      </c>
      <c r="O63" s="125">
        <v>73167071.159999996</v>
      </c>
    </row>
    <row r="64" spans="1:15" x14ac:dyDescent="0.3">
      <c r="A64" s="42"/>
      <c r="B64" s="36" t="s">
        <v>70</v>
      </c>
      <c r="C64" s="27" t="s">
        <v>4</v>
      </c>
      <c r="D64" s="199">
        <v>10</v>
      </c>
      <c r="E64" s="200">
        <v>3832811.09</v>
      </c>
      <c r="F64" s="36" t="s">
        <v>74</v>
      </c>
      <c r="G64" s="27" t="s">
        <v>4</v>
      </c>
      <c r="H64" s="123">
        <v>0</v>
      </c>
      <c r="I64" s="124">
        <v>0</v>
      </c>
      <c r="J64" s="123">
        <v>0</v>
      </c>
      <c r="K64" s="125">
        <v>0</v>
      </c>
      <c r="L64" s="126">
        <v>0</v>
      </c>
      <c r="M64" s="127">
        <v>0</v>
      </c>
      <c r="N64" s="126">
        <v>10</v>
      </c>
      <c r="O64" s="125">
        <v>3832811.09</v>
      </c>
    </row>
    <row r="65" spans="1:15" x14ac:dyDescent="0.3">
      <c r="A65" s="42"/>
      <c r="B65" s="36" t="s">
        <v>72</v>
      </c>
      <c r="C65" s="27" t="s">
        <v>4</v>
      </c>
      <c r="D65" s="199">
        <v>87</v>
      </c>
      <c r="E65" s="200">
        <v>50133763.409999996</v>
      </c>
      <c r="F65" s="36" t="s">
        <v>72</v>
      </c>
      <c r="G65" s="27" t="s">
        <v>4</v>
      </c>
      <c r="H65" s="123">
        <v>26</v>
      </c>
      <c r="I65" s="124">
        <v>14221919</v>
      </c>
      <c r="J65" s="123">
        <v>51</v>
      </c>
      <c r="K65" s="125">
        <v>14716043</v>
      </c>
      <c r="L65" s="126">
        <v>77</v>
      </c>
      <c r="M65" s="127">
        <v>28937962</v>
      </c>
      <c r="N65" s="126">
        <v>164</v>
      </c>
      <c r="O65" s="125">
        <v>79071725.409999996</v>
      </c>
    </row>
    <row r="66" spans="1:15" x14ac:dyDescent="0.3">
      <c r="A66" s="43" t="s">
        <v>19</v>
      </c>
      <c r="B66" s="37"/>
      <c r="C66" s="29"/>
      <c r="D66" s="30">
        <v>4628</v>
      </c>
      <c r="E66" s="140">
        <v>95122643.659999996</v>
      </c>
      <c r="F66" s="37"/>
      <c r="G66" s="29"/>
      <c r="H66" s="112">
        <v>930</v>
      </c>
      <c r="I66" s="113">
        <v>33402170</v>
      </c>
      <c r="J66" s="112">
        <v>1476</v>
      </c>
      <c r="K66" s="83">
        <v>27546794</v>
      </c>
      <c r="L66" s="40">
        <v>2406</v>
      </c>
      <c r="M66" s="128">
        <v>60948964</v>
      </c>
      <c r="N66" s="40">
        <v>7034</v>
      </c>
      <c r="O66" s="83">
        <v>156071607.66</v>
      </c>
    </row>
    <row r="67" spans="1:15" x14ac:dyDescent="0.3">
      <c r="A67" s="42" t="s">
        <v>20</v>
      </c>
      <c r="B67" s="36" t="s">
        <v>70</v>
      </c>
      <c r="C67" s="27" t="s">
        <v>3</v>
      </c>
      <c r="D67" s="199">
        <v>51101</v>
      </c>
      <c r="E67" s="200">
        <v>465273217.10000002</v>
      </c>
      <c r="F67" s="36" t="s">
        <v>74</v>
      </c>
      <c r="G67" s="27" t="s">
        <v>3</v>
      </c>
      <c r="H67" s="120">
        <v>8556</v>
      </c>
      <c r="I67" s="129">
        <v>180809215.69</v>
      </c>
      <c r="J67" s="120">
        <v>14735</v>
      </c>
      <c r="K67" s="130">
        <v>132348962.72</v>
      </c>
      <c r="L67" s="126">
        <v>23291</v>
      </c>
      <c r="M67" s="127">
        <v>313158178.40999997</v>
      </c>
      <c r="N67" s="126">
        <v>74392</v>
      </c>
      <c r="O67" s="125">
        <v>778431395.50999999</v>
      </c>
    </row>
    <row r="68" spans="1:15" x14ac:dyDescent="0.3">
      <c r="A68" s="42"/>
      <c r="B68" s="36" t="s">
        <v>70</v>
      </c>
      <c r="C68" s="27" t="s">
        <v>4</v>
      </c>
      <c r="D68" s="199">
        <v>13</v>
      </c>
      <c r="E68" s="200">
        <v>15407855.439999999</v>
      </c>
      <c r="F68" s="36" t="s">
        <v>74</v>
      </c>
      <c r="G68" s="27" t="s">
        <v>4</v>
      </c>
      <c r="H68" s="123">
        <v>3</v>
      </c>
      <c r="I68" s="124">
        <v>8231786</v>
      </c>
      <c r="J68" s="123">
        <v>10</v>
      </c>
      <c r="K68" s="125">
        <v>7533247.0999999996</v>
      </c>
      <c r="L68" s="126">
        <v>13</v>
      </c>
      <c r="M68" s="127">
        <v>15765033.1</v>
      </c>
      <c r="N68" s="126">
        <v>26</v>
      </c>
      <c r="O68" s="125">
        <v>31172888.539999999</v>
      </c>
    </row>
    <row r="69" spans="1:15" x14ac:dyDescent="0.3">
      <c r="A69" s="42"/>
      <c r="B69" s="36" t="s">
        <v>72</v>
      </c>
      <c r="C69" s="27" t="s">
        <v>4</v>
      </c>
      <c r="D69" s="199">
        <v>623</v>
      </c>
      <c r="E69" s="200">
        <v>637973473.88999999</v>
      </c>
      <c r="F69" s="36" t="s">
        <v>72</v>
      </c>
      <c r="G69" s="27" t="s">
        <v>4</v>
      </c>
      <c r="H69" s="123">
        <v>143</v>
      </c>
      <c r="I69" s="124">
        <v>124954014</v>
      </c>
      <c r="J69" s="123">
        <v>397</v>
      </c>
      <c r="K69" s="125">
        <v>174207245.06999999</v>
      </c>
      <c r="L69" s="126">
        <v>540</v>
      </c>
      <c r="M69" s="127">
        <v>299161259.06999999</v>
      </c>
      <c r="N69" s="126">
        <v>1163</v>
      </c>
      <c r="O69" s="125">
        <v>937134732.96000004</v>
      </c>
    </row>
    <row r="70" spans="1:15" x14ac:dyDescent="0.3">
      <c r="A70" s="43" t="s">
        <v>20</v>
      </c>
      <c r="B70" s="37"/>
      <c r="C70" s="29"/>
      <c r="D70" s="30">
        <v>51737</v>
      </c>
      <c r="E70" s="140">
        <v>1118654546.4300001</v>
      </c>
      <c r="F70" s="37"/>
      <c r="G70" s="29"/>
      <c r="H70" s="112">
        <v>8702</v>
      </c>
      <c r="I70" s="113">
        <v>313995015.69</v>
      </c>
      <c r="J70" s="112">
        <v>15142</v>
      </c>
      <c r="K70" s="83">
        <v>314089454.88999999</v>
      </c>
      <c r="L70" s="40">
        <v>23844</v>
      </c>
      <c r="M70" s="128">
        <v>628084470.57999992</v>
      </c>
      <c r="N70" s="40">
        <v>75581</v>
      </c>
      <c r="O70" s="83">
        <v>1746739017.01</v>
      </c>
    </row>
    <row r="71" spans="1:15" x14ac:dyDescent="0.3">
      <c r="A71" s="42" t="s">
        <v>21</v>
      </c>
      <c r="B71" s="36" t="s">
        <v>70</v>
      </c>
      <c r="C71" s="27" t="s">
        <v>3</v>
      </c>
      <c r="D71" s="199">
        <v>23578</v>
      </c>
      <c r="E71" s="200">
        <v>213328859.5</v>
      </c>
      <c r="F71" s="36" t="s">
        <v>74</v>
      </c>
      <c r="G71" s="27" t="s">
        <v>3</v>
      </c>
      <c r="H71" s="120">
        <v>3414</v>
      </c>
      <c r="I71" s="129">
        <v>72080022</v>
      </c>
      <c r="J71" s="120">
        <v>4934</v>
      </c>
      <c r="K71" s="130">
        <v>43777861</v>
      </c>
      <c r="L71" s="126">
        <v>8348</v>
      </c>
      <c r="M71" s="127">
        <v>115857883</v>
      </c>
      <c r="N71" s="126">
        <v>31926</v>
      </c>
      <c r="O71" s="125">
        <v>329186742.5</v>
      </c>
    </row>
    <row r="72" spans="1:15" x14ac:dyDescent="0.3">
      <c r="A72" s="42"/>
      <c r="B72" s="36" t="s">
        <v>70</v>
      </c>
      <c r="C72" s="27" t="s">
        <v>4</v>
      </c>
      <c r="D72" s="199">
        <v>11</v>
      </c>
      <c r="E72" s="200">
        <v>6583721.5999999996</v>
      </c>
      <c r="F72" s="36" t="s">
        <v>74</v>
      </c>
      <c r="G72" s="27" t="s">
        <v>4</v>
      </c>
      <c r="H72" s="123">
        <v>0</v>
      </c>
      <c r="I72" s="124">
        <v>0</v>
      </c>
      <c r="J72" s="123">
        <v>2</v>
      </c>
      <c r="K72" s="125">
        <v>1468614.4</v>
      </c>
      <c r="L72" s="126">
        <v>2</v>
      </c>
      <c r="M72" s="127">
        <v>1468614.4</v>
      </c>
      <c r="N72" s="126">
        <v>13</v>
      </c>
      <c r="O72" s="125">
        <v>8052336</v>
      </c>
    </row>
    <row r="73" spans="1:15" x14ac:dyDescent="0.3">
      <c r="A73" s="42"/>
      <c r="B73" s="36" t="s">
        <v>72</v>
      </c>
      <c r="C73" s="27" t="s">
        <v>4</v>
      </c>
      <c r="D73" s="199">
        <v>388</v>
      </c>
      <c r="E73" s="200">
        <v>380739627.69999999</v>
      </c>
      <c r="F73" s="36" t="s">
        <v>72</v>
      </c>
      <c r="G73" s="27" t="s">
        <v>4</v>
      </c>
      <c r="H73" s="123">
        <v>101</v>
      </c>
      <c r="I73" s="124">
        <v>62446544.780000001</v>
      </c>
      <c r="J73" s="120">
        <v>212</v>
      </c>
      <c r="K73" s="130">
        <v>70260605.370000005</v>
      </c>
      <c r="L73" s="126">
        <v>313</v>
      </c>
      <c r="M73" s="127">
        <v>132707150.15000001</v>
      </c>
      <c r="N73" s="126">
        <v>701</v>
      </c>
      <c r="O73" s="125">
        <v>513446777.85000002</v>
      </c>
    </row>
    <row r="74" spans="1:15" x14ac:dyDescent="0.3">
      <c r="A74" s="43" t="s">
        <v>21</v>
      </c>
      <c r="B74" s="37"/>
      <c r="C74" s="29"/>
      <c r="D74" s="30">
        <v>23977</v>
      </c>
      <c r="E74" s="140">
        <v>600652208.79999995</v>
      </c>
      <c r="F74" s="37"/>
      <c r="G74" s="29"/>
      <c r="H74" s="112">
        <v>3515</v>
      </c>
      <c r="I74" s="113">
        <v>134526566.78</v>
      </c>
      <c r="J74" s="112">
        <v>5148</v>
      </c>
      <c r="K74" s="83">
        <v>115507080.77000001</v>
      </c>
      <c r="L74" s="40">
        <v>8663</v>
      </c>
      <c r="M74" s="128">
        <v>250033647.55000001</v>
      </c>
      <c r="N74" s="40">
        <v>32640</v>
      </c>
      <c r="O74" s="83">
        <v>850685856.35000002</v>
      </c>
    </row>
    <row r="75" spans="1:15" x14ac:dyDescent="0.3">
      <c r="A75" s="42" t="s">
        <v>22</v>
      </c>
      <c r="B75" s="36" t="s">
        <v>70</v>
      </c>
      <c r="C75" s="27" t="s">
        <v>3</v>
      </c>
      <c r="D75" s="199">
        <v>13747</v>
      </c>
      <c r="E75" s="200">
        <v>124364384.84999999</v>
      </c>
      <c r="F75" s="36" t="s">
        <v>74</v>
      </c>
      <c r="G75" s="27" t="s">
        <v>3</v>
      </c>
      <c r="H75" s="120">
        <v>1897</v>
      </c>
      <c r="I75" s="129">
        <v>39631270</v>
      </c>
      <c r="J75" s="120">
        <v>2931</v>
      </c>
      <c r="K75" s="130">
        <v>24722292</v>
      </c>
      <c r="L75" s="126">
        <v>4828</v>
      </c>
      <c r="M75" s="127">
        <v>64353562</v>
      </c>
      <c r="N75" s="126">
        <v>18575</v>
      </c>
      <c r="O75" s="125">
        <v>188717946.84999999</v>
      </c>
    </row>
    <row r="76" spans="1:15" x14ac:dyDescent="0.3">
      <c r="A76" s="42"/>
      <c r="B76" s="36" t="s">
        <v>70</v>
      </c>
      <c r="C76" s="27" t="s">
        <v>4</v>
      </c>
      <c r="D76" s="199">
        <v>24</v>
      </c>
      <c r="E76" s="200">
        <v>11904205.710000001</v>
      </c>
      <c r="F76" s="36" t="s">
        <v>74</v>
      </c>
      <c r="G76" s="27" t="s">
        <v>4</v>
      </c>
      <c r="H76" s="123">
        <v>1</v>
      </c>
      <c r="I76" s="124">
        <v>366734</v>
      </c>
      <c r="J76" s="123">
        <v>0</v>
      </c>
      <c r="K76" s="125">
        <v>0</v>
      </c>
      <c r="L76" s="126">
        <v>1</v>
      </c>
      <c r="M76" s="127">
        <v>366734</v>
      </c>
      <c r="N76" s="126">
        <v>25</v>
      </c>
      <c r="O76" s="125">
        <v>12270939.710000001</v>
      </c>
    </row>
    <row r="77" spans="1:15" x14ac:dyDescent="0.3">
      <c r="A77" s="42"/>
      <c r="B77" s="36" t="s">
        <v>72</v>
      </c>
      <c r="C77" s="27" t="s">
        <v>4</v>
      </c>
      <c r="D77" s="199">
        <v>341</v>
      </c>
      <c r="E77" s="200">
        <v>225325202.06</v>
      </c>
      <c r="F77" s="36" t="s">
        <v>72</v>
      </c>
      <c r="G77" s="27" t="s">
        <v>4</v>
      </c>
      <c r="H77" s="123">
        <v>91</v>
      </c>
      <c r="I77" s="124">
        <v>28136661.84</v>
      </c>
      <c r="J77" s="120">
        <v>227</v>
      </c>
      <c r="K77" s="130">
        <v>48609160.609999999</v>
      </c>
      <c r="L77" s="126">
        <v>318</v>
      </c>
      <c r="M77" s="127">
        <v>76745822.450000003</v>
      </c>
      <c r="N77" s="126">
        <v>659</v>
      </c>
      <c r="O77" s="125">
        <v>302071024.50999999</v>
      </c>
    </row>
    <row r="78" spans="1:15" x14ac:dyDescent="0.3">
      <c r="A78" s="43" t="s">
        <v>22</v>
      </c>
      <c r="B78" s="37"/>
      <c r="C78" s="29"/>
      <c r="D78" s="30">
        <v>14112</v>
      </c>
      <c r="E78" s="140">
        <v>361593792.62</v>
      </c>
      <c r="F78" s="37"/>
      <c r="G78" s="29"/>
      <c r="H78" s="112">
        <v>1989</v>
      </c>
      <c r="I78" s="113">
        <v>68134665.840000004</v>
      </c>
      <c r="J78" s="112">
        <v>3158</v>
      </c>
      <c r="K78" s="83">
        <v>73331452.609999999</v>
      </c>
      <c r="L78" s="40">
        <v>5147</v>
      </c>
      <c r="M78" s="128">
        <v>141466118.44999999</v>
      </c>
      <c r="N78" s="40">
        <v>19259</v>
      </c>
      <c r="O78" s="83">
        <v>503059911.06999999</v>
      </c>
    </row>
    <row r="79" spans="1:15" x14ac:dyDescent="0.3">
      <c r="A79" s="42" t="s">
        <v>23</v>
      </c>
      <c r="B79" s="36" t="s">
        <v>70</v>
      </c>
      <c r="C79" s="27" t="s">
        <v>3</v>
      </c>
      <c r="D79" s="199">
        <v>11175</v>
      </c>
      <c r="E79" s="200">
        <v>103417718.37</v>
      </c>
      <c r="F79" s="36" t="s">
        <v>74</v>
      </c>
      <c r="G79" s="27" t="s">
        <v>3</v>
      </c>
      <c r="H79" s="123">
        <v>1130</v>
      </c>
      <c r="I79" s="129">
        <v>23892087</v>
      </c>
      <c r="J79" s="120">
        <v>1443</v>
      </c>
      <c r="K79" s="125">
        <v>12886011</v>
      </c>
      <c r="L79" s="126">
        <v>2573</v>
      </c>
      <c r="M79" s="127">
        <v>36778098</v>
      </c>
      <c r="N79" s="126">
        <v>13748</v>
      </c>
      <c r="O79" s="125">
        <v>140195816.37</v>
      </c>
    </row>
    <row r="80" spans="1:15" x14ac:dyDescent="0.3">
      <c r="A80" s="42"/>
      <c r="B80" s="36" t="s">
        <v>70</v>
      </c>
      <c r="C80" s="27" t="s">
        <v>4</v>
      </c>
      <c r="D80" s="199">
        <v>54</v>
      </c>
      <c r="E80" s="200">
        <v>39682255.579999998</v>
      </c>
      <c r="F80" s="36" t="s">
        <v>74</v>
      </c>
      <c r="G80" s="27" t="s">
        <v>4</v>
      </c>
      <c r="H80" s="123">
        <v>1</v>
      </c>
      <c r="I80" s="124">
        <v>1292997.82</v>
      </c>
      <c r="J80" s="123">
        <v>2</v>
      </c>
      <c r="K80" s="125">
        <v>1292997.82</v>
      </c>
      <c r="L80" s="126">
        <v>3</v>
      </c>
      <c r="M80" s="127">
        <v>2585995.64</v>
      </c>
      <c r="N80" s="126">
        <v>57</v>
      </c>
      <c r="O80" s="125">
        <v>42268251.219999999</v>
      </c>
    </row>
    <row r="81" spans="1:15" x14ac:dyDescent="0.3">
      <c r="A81" s="42"/>
      <c r="B81" s="36" t="s">
        <v>72</v>
      </c>
      <c r="C81" s="27" t="s">
        <v>4</v>
      </c>
      <c r="D81" s="199">
        <v>280</v>
      </c>
      <c r="E81" s="200">
        <v>201022961.52000001</v>
      </c>
      <c r="F81" s="36" t="s">
        <v>72</v>
      </c>
      <c r="G81" s="27" t="s">
        <v>4</v>
      </c>
      <c r="H81" s="123">
        <v>51</v>
      </c>
      <c r="I81" s="124">
        <v>13110792.83</v>
      </c>
      <c r="J81" s="123">
        <v>231</v>
      </c>
      <c r="K81" s="125">
        <v>49374567.460000001</v>
      </c>
      <c r="L81" s="126">
        <v>282</v>
      </c>
      <c r="M81" s="127">
        <v>62485360.289999999</v>
      </c>
      <c r="N81" s="126">
        <v>562</v>
      </c>
      <c r="O81" s="125">
        <v>263508321.81</v>
      </c>
    </row>
    <row r="82" spans="1:15" x14ac:dyDescent="0.3">
      <c r="A82" s="43" t="s">
        <v>23</v>
      </c>
      <c r="B82" s="37"/>
      <c r="C82" s="29"/>
      <c r="D82" s="30">
        <v>11509</v>
      </c>
      <c r="E82" s="140">
        <v>344122935.47000003</v>
      </c>
      <c r="F82" s="37"/>
      <c r="G82" s="29"/>
      <c r="H82" s="112">
        <v>1182</v>
      </c>
      <c r="I82" s="113">
        <v>38295877.649999999</v>
      </c>
      <c r="J82" s="112">
        <v>1676</v>
      </c>
      <c r="K82" s="83">
        <v>63553576.280000001</v>
      </c>
      <c r="L82" s="40">
        <v>2858</v>
      </c>
      <c r="M82" s="128">
        <v>101849453.93000001</v>
      </c>
      <c r="N82" s="40">
        <v>14367</v>
      </c>
      <c r="O82" s="83">
        <v>445972389.39999998</v>
      </c>
    </row>
    <row r="83" spans="1:15" x14ac:dyDescent="0.3">
      <c r="A83" s="42" t="s">
        <v>24</v>
      </c>
      <c r="B83" s="36" t="s">
        <v>70</v>
      </c>
      <c r="C83" s="27" t="s">
        <v>3</v>
      </c>
      <c r="D83" s="199">
        <v>12621</v>
      </c>
      <c r="E83" s="200">
        <v>116613825.06999999</v>
      </c>
      <c r="F83" s="36" t="s">
        <v>74</v>
      </c>
      <c r="G83" s="27" t="s">
        <v>3</v>
      </c>
      <c r="H83" s="120">
        <v>3604</v>
      </c>
      <c r="I83" s="129">
        <v>76280416.799999997</v>
      </c>
      <c r="J83" s="120">
        <v>5128</v>
      </c>
      <c r="K83" s="130">
        <v>49087501.149999999</v>
      </c>
      <c r="L83" s="126">
        <v>8732</v>
      </c>
      <c r="M83" s="127">
        <v>125367917.94999999</v>
      </c>
      <c r="N83" s="126">
        <v>21353</v>
      </c>
      <c r="O83" s="125">
        <v>241981743.01999998</v>
      </c>
    </row>
    <row r="84" spans="1:15" x14ac:dyDescent="0.3">
      <c r="A84" s="42"/>
      <c r="B84" s="36" t="s">
        <v>70</v>
      </c>
      <c r="C84" s="27" t="s">
        <v>4</v>
      </c>
      <c r="D84" s="28">
        <v>0</v>
      </c>
      <c r="E84" s="139">
        <v>0</v>
      </c>
      <c r="F84" s="36" t="s">
        <v>74</v>
      </c>
      <c r="G84" s="27" t="s">
        <v>4</v>
      </c>
      <c r="H84" s="123">
        <v>2</v>
      </c>
      <c r="I84" s="124">
        <v>967521.24</v>
      </c>
      <c r="J84" s="123">
        <v>2</v>
      </c>
      <c r="K84" s="125">
        <v>661157.01</v>
      </c>
      <c r="L84" s="126">
        <v>4</v>
      </c>
      <c r="M84" s="127">
        <v>1628678.25</v>
      </c>
      <c r="N84" s="126">
        <v>4</v>
      </c>
      <c r="O84" s="125">
        <v>1628678.25</v>
      </c>
    </row>
    <row r="85" spans="1:15" x14ac:dyDescent="0.3">
      <c r="A85" s="42"/>
      <c r="B85" s="36" t="s">
        <v>72</v>
      </c>
      <c r="C85" s="27" t="s">
        <v>4</v>
      </c>
      <c r="D85" s="199">
        <v>293</v>
      </c>
      <c r="E85" s="200">
        <v>279833766.37</v>
      </c>
      <c r="F85" s="36" t="s">
        <v>72</v>
      </c>
      <c r="G85" s="27" t="s">
        <v>4</v>
      </c>
      <c r="H85" s="123">
        <v>87</v>
      </c>
      <c r="I85" s="124">
        <v>63873314.719999999</v>
      </c>
      <c r="J85" s="120">
        <v>181</v>
      </c>
      <c r="K85" s="130">
        <v>70568253.730000004</v>
      </c>
      <c r="L85" s="126">
        <v>268</v>
      </c>
      <c r="M85" s="127">
        <v>134441568.44999999</v>
      </c>
      <c r="N85" s="126">
        <v>561</v>
      </c>
      <c r="O85" s="125">
        <v>414275334.81999999</v>
      </c>
    </row>
    <row r="86" spans="1:15" x14ac:dyDescent="0.3">
      <c r="A86" s="43" t="s">
        <v>24</v>
      </c>
      <c r="B86" s="37"/>
      <c r="C86" s="29"/>
      <c r="D86" s="30">
        <v>12914</v>
      </c>
      <c r="E86" s="140">
        <v>396447591.44</v>
      </c>
      <c r="F86" s="37"/>
      <c r="G86" s="29"/>
      <c r="H86" s="112">
        <v>3693</v>
      </c>
      <c r="I86" s="113">
        <v>141121252.75999999</v>
      </c>
      <c r="J86" s="112">
        <v>5311</v>
      </c>
      <c r="K86" s="83">
        <v>120316911.89</v>
      </c>
      <c r="L86" s="40">
        <v>9004</v>
      </c>
      <c r="M86" s="128">
        <v>261438164.64999998</v>
      </c>
      <c r="N86" s="40">
        <v>21918</v>
      </c>
      <c r="O86" s="83">
        <v>657885756.08999991</v>
      </c>
    </row>
    <row r="87" spans="1:15" x14ac:dyDescent="0.3">
      <c r="A87" s="42" t="s">
        <v>25</v>
      </c>
      <c r="B87" s="36" t="s">
        <v>70</v>
      </c>
      <c r="C87" s="27" t="s">
        <v>3</v>
      </c>
      <c r="D87" s="199">
        <v>12821</v>
      </c>
      <c r="E87" s="200">
        <v>116374747.47</v>
      </c>
      <c r="F87" s="36" t="s">
        <v>74</v>
      </c>
      <c r="G87" s="27" t="s">
        <v>3</v>
      </c>
      <c r="H87" s="120">
        <v>3327</v>
      </c>
      <c r="I87" s="129">
        <v>70407927</v>
      </c>
      <c r="J87" s="120">
        <v>4998</v>
      </c>
      <c r="K87" s="130">
        <v>43956009</v>
      </c>
      <c r="L87" s="126">
        <v>8325</v>
      </c>
      <c r="M87" s="127">
        <v>114363936</v>
      </c>
      <c r="N87" s="126">
        <v>21146</v>
      </c>
      <c r="O87" s="125">
        <v>230738683.47</v>
      </c>
    </row>
    <row r="88" spans="1:15" x14ac:dyDescent="0.3">
      <c r="A88" s="42"/>
      <c r="B88" s="36" t="s">
        <v>70</v>
      </c>
      <c r="C88" s="27" t="s">
        <v>4</v>
      </c>
      <c r="D88" s="199">
        <v>37</v>
      </c>
      <c r="E88" s="200">
        <v>19851782.469999999</v>
      </c>
      <c r="F88" s="36" t="s">
        <v>74</v>
      </c>
      <c r="G88" s="27" t="s">
        <v>4</v>
      </c>
      <c r="H88" s="123">
        <v>2</v>
      </c>
      <c r="I88" s="124">
        <v>4274468.83</v>
      </c>
      <c r="J88" s="120">
        <v>4</v>
      </c>
      <c r="K88" s="130">
        <v>2864901</v>
      </c>
      <c r="L88" s="126">
        <v>6</v>
      </c>
      <c r="M88" s="127">
        <v>7139369.8300000001</v>
      </c>
      <c r="N88" s="126">
        <v>43</v>
      </c>
      <c r="O88" s="125">
        <v>26991152.299999997</v>
      </c>
    </row>
    <row r="89" spans="1:15" x14ac:dyDescent="0.3">
      <c r="A89" s="42"/>
      <c r="B89" s="36" t="s">
        <v>72</v>
      </c>
      <c r="C89" s="27" t="s">
        <v>4</v>
      </c>
      <c r="D89" s="199">
        <v>355</v>
      </c>
      <c r="E89" s="200">
        <v>294811523.23000002</v>
      </c>
      <c r="F89" s="36" t="s">
        <v>72</v>
      </c>
      <c r="G89" s="27" t="s">
        <v>4</v>
      </c>
      <c r="H89" s="120">
        <v>103</v>
      </c>
      <c r="I89" s="129">
        <v>106218999.84</v>
      </c>
      <c r="J89" s="120">
        <v>237</v>
      </c>
      <c r="K89" s="130">
        <v>88243767.870000005</v>
      </c>
      <c r="L89" s="126">
        <v>340</v>
      </c>
      <c r="M89" s="127">
        <v>194462767.71000001</v>
      </c>
      <c r="N89" s="126">
        <v>695</v>
      </c>
      <c r="O89" s="125">
        <v>489274290.94000006</v>
      </c>
    </row>
    <row r="90" spans="1:15" x14ac:dyDescent="0.3">
      <c r="A90" s="43" t="s">
        <v>25</v>
      </c>
      <c r="B90" s="37"/>
      <c r="C90" s="29"/>
      <c r="D90" s="30">
        <v>13213</v>
      </c>
      <c r="E90" s="140">
        <v>431038053.17000002</v>
      </c>
      <c r="F90" s="37"/>
      <c r="G90" s="29"/>
      <c r="H90" s="112">
        <v>3432</v>
      </c>
      <c r="I90" s="113">
        <v>180901395.67000002</v>
      </c>
      <c r="J90" s="112">
        <v>5239</v>
      </c>
      <c r="K90" s="83">
        <v>135064677.87</v>
      </c>
      <c r="L90" s="40">
        <v>8671</v>
      </c>
      <c r="M90" s="128">
        <v>315966073.54000002</v>
      </c>
      <c r="N90" s="40">
        <v>21884</v>
      </c>
      <c r="O90" s="83">
        <v>747004126.71000004</v>
      </c>
    </row>
    <row r="91" spans="1:15" x14ac:dyDescent="0.3">
      <c r="A91" s="42" t="s">
        <v>26</v>
      </c>
      <c r="B91" s="36" t="s">
        <v>70</v>
      </c>
      <c r="C91" s="27" t="s">
        <v>3</v>
      </c>
      <c r="D91" s="199">
        <v>3821</v>
      </c>
      <c r="E91" s="200">
        <v>34313666.780000001</v>
      </c>
      <c r="F91" s="36" t="s">
        <v>74</v>
      </c>
      <c r="G91" s="27" t="s">
        <v>3</v>
      </c>
      <c r="H91" s="120">
        <v>2903</v>
      </c>
      <c r="I91" s="129">
        <v>61192922</v>
      </c>
      <c r="J91" s="120">
        <v>6243</v>
      </c>
      <c r="K91" s="130">
        <v>55639353</v>
      </c>
      <c r="L91" s="126">
        <v>9146</v>
      </c>
      <c r="M91" s="127">
        <v>116832275</v>
      </c>
      <c r="N91" s="126">
        <v>12967</v>
      </c>
      <c r="O91" s="125">
        <v>151145941.78</v>
      </c>
    </row>
    <row r="92" spans="1:15" x14ac:dyDescent="0.3">
      <c r="A92" s="42"/>
      <c r="B92" s="36" t="s">
        <v>70</v>
      </c>
      <c r="C92" s="27" t="s">
        <v>4</v>
      </c>
      <c r="D92" s="199">
        <v>2</v>
      </c>
      <c r="E92" s="200">
        <v>2864959.14</v>
      </c>
      <c r="F92" s="36" t="s">
        <v>74</v>
      </c>
      <c r="G92" s="27" t="s">
        <v>4</v>
      </c>
      <c r="H92" s="123">
        <v>0</v>
      </c>
      <c r="I92" s="124">
        <v>0</v>
      </c>
      <c r="J92" s="123">
        <v>0</v>
      </c>
      <c r="K92" s="125">
        <v>0</v>
      </c>
      <c r="L92" s="126">
        <v>0</v>
      </c>
      <c r="M92" s="127">
        <v>0</v>
      </c>
      <c r="N92" s="126">
        <v>2</v>
      </c>
      <c r="O92" s="125">
        <v>2864959.14</v>
      </c>
    </row>
    <row r="93" spans="1:15" x14ac:dyDescent="0.3">
      <c r="A93" s="42"/>
      <c r="B93" s="36" t="s">
        <v>72</v>
      </c>
      <c r="C93" s="27" t="s">
        <v>4</v>
      </c>
      <c r="D93" s="199">
        <v>104</v>
      </c>
      <c r="E93" s="200">
        <v>85706008.310000002</v>
      </c>
      <c r="F93" s="36" t="s">
        <v>72</v>
      </c>
      <c r="G93" s="27" t="s">
        <v>4</v>
      </c>
      <c r="H93" s="123">
        <v>36</v>
      </c>
      <c r="I93" s="124">
        <v>18647792.449999999</v>
      </c>
      <c r="J93" s="120">
        <v>67</v>
      </c>
      <c r="K93" s="130">
        <v>18532618.960000001</v>
      </c>
      <c r="L93" s="126">
        <v>103</v>
      </c>
      <c r="M93" s="127">
        <v>37180411.409999996</v>
      </c>
      <c r="N93" s="126">
        <v>207</v>
      </c>
      <c r="O93" s="125">
        <v>122886419.72</v>
      </c>
    </row>
    <row r="94" spans="1:15" x14ac:dyDescent="0.3">
      <c r="A94" s="43" t="s">
        <v>26</v>
      </c>
      <c r="B94" s="37"/>
      <c r="C94" s="29"/>
      <c r="D94" s="30">
        <v>3927</v>
      </c>
      <c r="E94" s="140">
        <v>122884634.23</v>
      </c>
      <c r="F94" s="37"/>
      <c r="G94" s="29"/>
      <c r="H94" s="112">
        <v>2939</v>
      </c>
      <c r="I94" s="113">
        <v>79840714.450000003</v>
      </c>
      <c r="J94" s="112">
        <v>6310</v>
      </c>
      <c r="K94" s="83">
        <v>74171971.960000008</v>
      </c>
      <c r="L94" s="40">
        <v>9249</v>
      </c>
      <c r="M94" s="128">
        <v>154012686.41</v>
      </c>
      <c r="N94" s="40">
        <v>13176</v>
      </c>
      <c r="O94" s="83">
        <v>276897320.63999999</v>
      </c>
    </row>
    <row r="95" spans="1:15" x14ac:dyDescent="0.3">
      <c r="A95" s="44" t="s">
        <v>27</v>
      </c>
      <c r="B95" s="36" t="s">
        <v>70</v>
      </c>
      <c r="C95" s="27" t="s">
        <v>3</v>
      </c>
      <c r="D95" s="199">
        <v>5</v>
      </c>
      <c r="E95" s="200">
        <v>43720</v>
      </c>
      <c r="F95" s="36" t="s">
        <v>74</v>
      </c>
      <c r="G95" s="27" t="s">
        <v>3</v>
      </c>
      <c r="H95" s="123">
        <v>0</v>
      </c>
      <c r="I95" s="124">
        <v>0</v>
      </c>
      <c r="J95" s="123">
        <v>0</v>
      </c>
      <c r="K95" s="125">
        <v>0</v>
      </c>
      <c r="L95" s="126">
        <v>0</v>
      </c>
      <c r="M95" s="127">
        <v>0</v>
      </c>
      <c r="N95" s="126">
        <v>5</v>
      </c>
      <c r="O95" s="125">
        <v>43720</v>
      </c>
    </row>
    <row r="96" spans="1:15" x14ac:dyDescent="0.3">
      <c r="A96" s="45"/>
      <c r="B96" s="36" t="s">
        <v>70</v>
      </c>
      <c r="C96" s="27" t="s">
        <v>4</v>
      </c>
      <c r="D96" s="28">
        <v>0</v>
      </c>
      <c r="E96" s="139">
        <v>0</v>
      </c>
      <c r="F96" s="36" t="s">
        <v>74</v>
      </c>
      <c r="G96" s="27" t="s">
        <v>4</v>
      </c>
      <c r="H96" s="123">
        <v>0</v>
      </c>
      <c r="I96" s="124">
        <v>0</v>
      </c>
      <c r="J96" s="123">
        <v>0</v>
      </c>
      <c r="K96" s="125">
        <v>0</v>
      </c>
      <c r="L96" s="126">
        <v>0</v>
      </c>
      <c r="M96" s="127">
        <v>0</v>
      </c>
      <c r="N96" s="126">
        <v>0</v>
      </c>
      <c r="O96" s="125">
        <v>0</v>
      </c>
    </row>
    <row r="97" spans="1:15" x14ac:dyDescent="0.3">
      <c r="A97" s="45"/>
      <c r="B97" s="36" t="s">
        <v>72</v>
      </c>
      <c r="C97" s="27" t="s">
        <v>4</v>
      </c>
      <c r="D97" s="28">
        <v>0</v>
      </c>
      <c r="E97" s="139">
        <v>0</v>
      </c>
      <c r="F97" s="36" t="s">
        <v>72</v>
      </c>
      <c r="G97" s="27" t="s">
        <v>4</v>
      </c>
      <c r="H97" s="123">
        <v>0</v>
      </c>
      <c r="I97" s="124">
        <v>0</v>
      </c>
      <c r="J97" s="123">
        <v>0</v>
      </c>
      <c r="K97" s="125">
        <v>0</v>
      </c>
      <c r="L97" s="126">
        <v>0</v>
      </c>
      <c r="M97" s="127">
        <v>0</v>
      </c>
      <c r="N97" s="126">
        <v>0</v>
      </c>
      <c r="O97" s="125">
        <v>0</v>
      </c>
    </row>
    <row r="98" spans="1:15" x14ac:dyDescent="0.3">
      <c r="A98" s="43" t="s">
        <v>27</v>
      </c>
      <c r="B98" s="37"/>
      <c r="C98" s="29"/>
      <c r="D98" s="30">
        <v>5</v>
      </c>
      <c r="E98" s="140">
        <v>43720</v>
      </c>
      <c r="F98" s="37"/>
      <c r="G98" s="29"/>
      <c r="H98" s="112">
        <v>0</v>
      </c>
      <c r="I98" s="113">
        <v>0</v>
      </c>
      <c r="J98" s="112">
        <v>0</v>
      </c>
      <c r="K98" s="83">
        <v>0</v>
      </c>
      <c r="L98" s="40">
        <v>0</v>
      </c>
      <c r="M98" s="128">
        <v>0</v>
      </c>
      <c r="N98" s="40">
        <v>5</v>
      </c>
      <c r="O98" s="83">
        <v>43720</v>
      </c>
    </row>
    <row r="99" spans="1:15" x14ac:dyDescent="0.3">
      <c r="A99" s="42" t="s">
        <v>28</v>
      </c>
      <c r="B99" s="36" t="s">
        <v>70</v>
      </c>
      <c r="C99" s="27" t="s">
        <v>3</v>
      </c>
      <c r="D99" s="199">
        <v>22231</v>
      </c>
      <c r="E99" s="200">
        <v>205189973.18000001</v>
      </c>
      <c r="F99" s="36" t="s">
        <v>74</v>
      </c>
      <c r="G99" s="27" t="s">
        <v>3</v>
      </c>
      <c r="H99" s="120">
        <v>3768</v>
      </c>
      <c r="I99" s="129">
        <v>79113795</v>
      </c>
      <c r="J99" s="120">
        <v>3484</v>
      </c>
      <c r="K99" s="130">
        <v>29190215</v>
      </c>
      <c r="L99" s="126">
        <v>7252</v>
      </c>
      <c r="M99" s="127">
        <v>108304010</v>
      </c>
      <c r="N99" s="126">
        <v>29483</v>
      </c>
      <c r="O99" s="125">
        <v>313493983.18000001</v>
      </c>
    </row>
    <row r="100" spans="1:15" x14ac:dyDescent="0.3">
      <c r="A100" s="42"/>
      <c r="B100" s="36" t="s">
        <v>70</v>
      </c>
      <c r="C100" s="27" t="s">
        <v>4</v>
      </c>
      <c r="D100" s="199">
        <v>10</v>
      </c>
      <c r="E100" s="200">
        <v>15096794.630000001</v>
      </c>
      <c r="F100" s="36" t="s">
        <v>74</v>
      </c>
      <c r="G100" s="27" t="s">
        <v>4</v>
      </c>
      <c r="H100" s="123">
        <v>3</v>
      </c>
      <c r="I100" s="124">
        <v>4270895</v>
      </c>
      <c r="J100" s="123">
        <v>3</v>
      </c>
      <c r="K100" s="125">
        <v>2411110</v>
      </c>
      <c r="L100" s="126">
        <v>6</v>
      </c>
      <c r="M100" s="127">
        <v>6682005</v>
      </c>
      <c r="N100" s="126">
        <v>16</v>
      </c>
      <c r="O100" s="125">
        <v>21778799.630000003</v>
      </c>
    </row>
    <row r="101" spans="1:15" x14ac:dyDescent="0.3">
      <c r="A101" s="42"/>
      <c r="B101" s="36" t="s">
        <v>72</v>
      </c>
      <c r="C101" s="27" t="s">
        <v>4</v>
      </c>
      <c r="D101" s="199">
        <v>171</v>
      </c>
      <c r="E101" s="200">
        <v>223251536.84</v>
      </c>
      <c r="F101" s="36" t="s">
        <v>72</v>
      </c>
      <c r="G101" s="27" t="s">
        <v>4</v>
      </c>
      <c r="H101" s="123">
        <v>28</v>
      </c>
      <c r="I101" s="124">
        <v>39706800</v>
      </c>
      <c r="J101" s="120">
        <v>121</v>
      </c>
      <c r="K101" s="130">
        <v>50032645.5</v>
      </c>
      <c r="L101" s="126">
        <v>149</v>
      </c>
      <c r="M101" s="127">
        <v>89739445.5</v>
      </c>
      <c r="N101" s="126">
        <v>320</v>
      </c>
      <c r="O101" s="125">
        <v>312990982.34000003</v>
      </c>
    </row>
    <row r="102" spans="1:15" x14ac:dyDescent="0.3">
      <c r="A102" s="43" t="s">
        <v>28</v>
      </c>
      <c r="B102" s="37"/>
      <c r="C102" s="29"/>
      <c r="D102" s="30">
        <v>22412</v>
      </c>
      <c r="E102" s="140">
        <v>443538304.64999998</v>
      </c>
      <c r="F102" s="37"/>
      <c r="G102" s="29"/>
      <c r="H102" s="112">
        <v>3799</v>
      </c>
      <c r="I102" s="113">
        <v>123091490</v>
      </c>
      <c r="J102" s="112">
        <v>3608</v>
      </c>
      <c r="K102" s="83">
        <v>81633970.5</v>
      </c>
      <c r="L102" s="40">
        <v>7407</v>
      </c>
      <c r="M102" s="128">
        <v>204725460.5</v>
      </c>
      <c r="N102" s="40">
        <v>29819</v>
      </c>
      <c r="O102" s="83">
        <v>648263765.1500001</v>
      </c>
    </row>
    <row r="103" spans="1:15" x14ac:dyDescent="0.3">
      <c r="A103" s="42" t="s">
        <v>29</v>
      </c>
      <c r="B103" s="36" t="s">
        <v>70</v>
      </c>
      <c r="C103" s="27" t="s">
        <v>3</v>
      </c>
      <c r="D103" s="199">
        <v>41405</v>
      </c>
      <c r="E103" s="200">
        <v>364132049.00999999</v>
      </c>
      <c r="F103" s="36" t="s">
        <v>74</v>
      </c>
      <c r="G103" s="27" t="s">
        <v>3</v>
      </c>
      <c r="H103" s="120">
        <v>7543</v>
      </c>
      <c r="I103" s="129">
        <v>158107186</v>
      </c>
      <c r="J103" s="120">
        <v>10409</v>
      </c>
      <c r="K103" s="130">
        <v>90900537</v>
      </c>
      <c r="L103" s="126">
        <v>17952</v>
      </c>
      <c r="M103" s="127">
        <v>249007723</v>
      </c>
      <c r="N103" s="126">
        <v>59357</v>
      </c>
      <c r="O103" s="125">
        <v>613139772.00999999</v>
      </c>
    </row>
    <row r="104" spans="1:15" x14ac:dyDescent="0.3">
      <c r="A104" s="42"/>
      <c r="B104" s="36" t="s">
        <v>70</v>
      </c>
      <c r="C104" s="27" t="s">
        <v>4</v>
      </c>
      <c r="D104" s="199">
        <v>18</v>
      </c>
      <c r="E104" s="200">
        <v>19667799.460000001</v>
      </c>
      <c r="F104" s="36" t="s">
        <v>74</v>
      </c>
      <c r="G104" s="27" t="s">
        <v>4</v>
      </c>
      <c r="H104" s="123">
        <v>4</v>
      </c>
      <c r="I104" s="129">
        <v>5403378.1799999997</v>
      </c>
      <c r="J104" s="123">
        <v>2</v>
      </c>
      <c r="K104" s="125">
        <v>2002842.34</v>
      </c>
      <c r="L104" s="126">
        <v>6</v>
      </c>
      <c r="M104" s="127">
        <v>7406220.5199999996</v>
      </c>
      <c r="N104" s="126">
        <v>24</v>
      </c>
      <c r="O104" s="125">
        <v>27074019.98</v>
      </c>
    </row>
    <row r="105" spans="1:15" x14ac:dyDescent="0.3">
      <c r="A105" s="42"/>
      <c r="B105" s="36" t="s">
        <v>72</v>
      </c>
      <c r="C105" s="27" t="s">
        <v>4</v>
      </c>
      <c r="D105" s="199">
        <v>211</v>
      </c>
      <c r="E105" s="200">
        <v>270404807.62</v>
      </c>
      <c r="F105" s="36" t="s">
        <v>72</v>
      </c>
      <c r="G105" s="27" t="s">
        <v>4</v>
      </c>
      <c r="H105" s="123">
        <v>38</v>
      </c>
      <c r="I105" s="124">
        <v>35313702.090000004</v>
      </c>
      <c r="J105" s="120">
        <v>130</v>
      </c>
      <c r="K105" s="125">
        <v>67341228.799999997</v>
      </c>
      <c r="L105" s="126">
        <v>168</v>
      </c>
      <c r="M105" s="127">
        <v>102654930.89</v>
      </c>
      <c r="N105" s="126">
        <v>379</v>
      </c>
      <c r="O105" s="125">
        <v>373059738.50999999</v>
      </c>
    </row>
    <row r="106" spans="1:15" x14ac:dyDescent="0.3">
      <c r="A106" s="43" t="s">
        <v>29</v>
      </c>
      <c r="B106" s="37"/>
      <c r="C106" s="29"/>
      <c r="D106" s="30">
        <v>41634</v>
      </c>
      <c r="E106" s="140">
        <v>654204656.08999991</v>
      </c>
      <c r="F106" s="37"/>
      <c r="G106" s="29"/>
      <c r="H106" s="112">
        <v>7585</v>
      </c>
      <c r="I106" s="113">
        <v>198824266.27000001</v>
      </c>
      <c r="J106" s="112">
        <v>10541</v>
      </c>
      <c r="K106" s="83">
        <v>160244608.13999999</v>
      </c>
      <c r="L106" s="40">
        <v>18126</v>
      </c>
      <c r="M106" s="128">
        <v>359068874.41000003</v>
      </c>
      <c r="N106" s="40">
        <v>59760</v>
      </c>
      <c r="O106" s="83">
        <v>1013273530.5</v>
      </c>
    </row>
    <row r="107" spans="1:15" x14ac:dyDescent="0.3">
      <c r="A107" s="42" t="s">
        <v>30</v>
      </c>
      <c r="B107" s="36" t="s">
        <v>70</v>
      </c>
      <c r="C107" s="27" t="s">
        <v>3</v>
      </c>
      <c r="D107" s="199">
        <v>39923</v>
      </c>
      <c r="E107" s="200">
        <v>363034563.88999999</v>
      </c>
      <c r="F107" s="36" t="s">
        <v>74</v>
      </c>
      <c r="G107" s="27" t="s">
        <v>3</v>
      </c>
      <c r="H107" s="120">
        <v>7251</v>
      </c>
      <c r="I107" s="129">
        <v>151427609</v>
      </c>
      <c r="J107" s="120">
        <v>9667</v>
      </c>
      <c r="K107" s="130">
        <v>84980325</v>
      </c>
      <c r="L107" s="126">
        <v>16918</v>
      </c>
      <c r="M107" s="127">
        <v>236407934</v>
      </c>
      <c r="N107" s="126">
        <v>56841</v>
      </c>
      <c r="O107" s="125">
        <v>599442497.88999999</v>
      </c>
    </row>
    <row r="108" spans="1:15" x14ac:dyDescent="0.3">
      <c r="A108" s="42"/>
      <c r="B108" s="36" t="s">
        <v>70</v>
      </c>
      <c r="C108" s="27" t="s">
        <v>4</v>
      </c>
      <c r="D108" s="199">
        <v>27</v>
      </c>
      <c r="E108" s="200">
        <v>17778163.66</v>
      </c>
      <c r="F108" s="36" t="s">
        <v>74</v>
      </c>
      <c r="G108" s="27" t="s">
        <v>4</v>
      </c>
      <c r="H108" s="123">
        <v>3</v>
      </c>
      <c r="I108" s="129">
        <v>4841094</v>
      </c>
      <c r="J108" s="123">
        <v>3</v>
      </c>
      <c r="K108" s="125">
        <v>4081779</v>
      </c>
      <c r="L108" s="126">
        <v>6</v>
      </c>
      <c r="M108" s="127">
        <v>8922873</v>
      </c>
      <c r="N108" s="126">
        <v>33</v>
      </c>
      <c r="O108" s="125">
        <v>26701036.66</v>
      </c>
    </row>
    <row r="109" spans="1:15" x14ac:dyDescent="0.3">
      <c r="A109" s="42"/>
      <c r="B109" s="36" t="s">
        <v>72</v>
      </c>
      <c r="C109" s="27" t="s">
        <v>4</v>
      </c>
      <c r="D109" s="199">
        <v>423</v>
      </c>
      <c r="E109" s="200">
        <v>520846274.63999999</v>
      </c>
      <c r="F109" s="36" t="s">
        <v>72</v>
      </c>
      <c r="G109" s="27" t="s">
        <v>4</v>
      </c>
      <c r="H109" s="123">
        <v>110</v>
      </c>
      <c r="I109" s="124">
        <v>75879978</v>
      </c>
      <c r="J109" s="123">
        <v>224</v>
      </c>
      <c r="K109" s="130">
        <v>78909961</v>
      </c>
      <c r="L109" s="126">
        <v>334</v>
      </c>
      <c r="M109" s="127">
        <v>154789939</v>
      </c>
      <c r="N109" s="126">
        <v>757</v>
      </c>
      <c r="O109" s="125">
        <v>675636213.63999999</v>
      </c>
    </row>
    <row r="110" spans="1:15" x14ac:dyDescent="0.3">
      <c r="A110" s="43" t="s">
        <v>30</v>
      </c>
      <c r="B110" s="37"/>
      <c r="C110" s="29"/>
      <c r="D110" s="30">
        <v>40373</v>
      </c>
      <c r="E110" s="140">
        <v>901659002.19000006</v>
      </c>
      <c r="F110" s="37"/>
      <c r="G110" s="29"/>
      <c r="H110" s="112">
        <v>7364</v>
      </c>
      <c r="I110" s="113">
        <v>232148681</v>
      </c>
      <c r="J110" s="112">
        <v>9894</v>
      </c>
      <c r="K110" s="83">
        <v>167972065</v>
      </c>
      <c r="L110" s="40">
        <v>17258</v>
      </c>
      <c r="M110" s="128">
        <v>400120746</v>
      </c>
      <c r="N110" s="40">
        <v>57631</v>
      </c>
      <c r="O110" s="83">
        <v>1301779748.1900001</v>
      </c>
    </row>
    <row r="111" spans="1:15" x14ac:dyDescent="0.3">
      <c r="A111" s="42" t="s">
        <v>31</v>
      </c>
      <c r="B111" s="36" t="s">
        <v>70</v>
      </c>
      <c r="C111" s="27" t="s">
        <v>3</v>
      </c>
      <c r="D111" s="199">
        <v>35552</v>
      </c>
      <c r="E111" s="200">
        <v>287276909.41000003</v>
      </c>
      <c r="F111" s="36" t="s">
        <v>74</v>
      </c>
      <c r="G111" s="27" t="s">
        <v>3</v>
      </c>
      <c r="H111" s="120">
        <v>2631</v>
      </c>
      <c r="I111" s="129">
        <v>55342110</v>
      </c>
      <c r="J111" s="120">
        <v>5972</v>
      </c>
      <c r="K111" s="130">
        <v>54898190.450000003</v>
      </c>
      <c r="L111" s="126">
        <v>8603</v>
      </c>
      <c r="M111" s="127">
        <v>110240300.45</v>
      </c>
      <c r="N111" s="126">
        <v>44155</v>
      </c>
      <c r="O111" s="125">
        <v>397517209.86000001</v>
      </c>
    </row>
    <row r="112" spans="1:15" x14ac:dyDescent="0.3">
      <c r="A112" s="42"/>
      <c r="B112" s="36" t="s">
        <v>70</v>
      </c>
      <c r="C112" s="27" t="s">
        <v>4</v>
      </c>
      <c r="D112" s="199">
        <v>18</v>
      </c>
      <c r="E112" s="200">
        <v>9561361.5199999996</v>
      </c>
      <c r="F112" s="36" t="s">
        <v>74</v>
      </c>
      <c r="G112" s="27" t="s">
        <v>4</v>
      </c>
      <c r="H112" s="123">
        <v>5</v>
      </c>
      <c r="I112" s="124">
        <v>4943703.83</v>
      </c>
      <c r="J112" s="123">
        <v>7</v>
      </c>
      <c r="K112" s="125">
        <v>3811453.5</v>
      </c>
      <c r="L112" s="126">
        <v>12</v>
      </c>
      <c r="M112" s="127">
        <v>8755157.3300000001</v>
      </c>
      <c r="N112" s="126">
        <v>30</v>
      </c>
      <c r="O112" s="125">
        <v>18316518.850000001</v>
      </c>
    </row>
    <row r="113" spans="1:15" x14ac:dyDescent="0.3">
      <c r="A113" s="42"/>
      <c r="B113" s="36" t="s">
        <v>72</v>
      </c>
      <c r="C113" s="27" t="s">
        <v>4</v>
      </c>
      <c r="D113" s="199">
        <v>375</v>
      </c>
      <c r="E113" s="200">
        <v>264197675.37</v>
      </c>
      <c r="F113" s="36" t="s">
        <v>72</v>
      </c>
      <c r="G113" s="27" t="s">
        <v>4</v>
      </c>
      <c r="H113" s="120">
        <v>66</v>
      </c>
      <c r="I113" s="129">
        <v>33223667.879999999</v>
      </c>
      <c r="J113" s="120">
        <v>264</v>
      </c>
      <c r="K113" s="130">
        <v>89599030.659999996</v>
      </c>
      <c r="L113" s="126">
        <v>330</v>
      </c>
      <c r="M113" s="127">
        <v>122822698.53999999</v>
      </c>
      <c r="N113" s="126">
        <v>705</v>
      </c>
      <c r="O113" s="125">
        <v>387020373.90999997</v>
      </c>
    </row>
    <row r="114" spans="1:15" x14ac:dyDescent="0.3">
      <c r="A114" s="43" t="s">
        <v>31</v>
      </c>
      <c r="B114" s="37"/>
      <c r="C114" s="29"/>
      <c r="D114" s="30">
        <v>35945</v>
      </c>
      <c r="E114" s="140">
        <v>561035946.29999995</v>
      </c>
      <c r="F114" s="37"/>
      <c r="G114" s="29"/>
      <c r="H114" s="112">
        <v>2702</v>
      </c>
      <c r="I114" s="113">
        <v>93509481.709999993</v>
      </c>
      <c r="J114" s="112">
        <v>6243</v>
      </c>
      <c r="K114" s="83">
        <v>148308674.61000001</v>
      </c>
      <c r="L114" s="40">
        <v>8945</v>
      </c>
      <c r="M114" s="128">
        <v>241818156.31999999</v>
      </c>
      <c r="N114" s="40">
        <v>44890</v>
      </c>
      <c r="O114" s="83">
        <v>802854102.62</v>
      </c>
    </row>
    <row r="115" spans="1:15" x14ac:dyDescent="0.3">
      <c r="A115" s="42" t="s">
        <v>32</v>
      </c>
      <c r="B115" s="36" t="s">
        <v>70</v>
      </c>
      <c r="C115" s="27" t="s">
        <v>3</v>
      </c>
      <c r="D115" s="199">
        <v>6286</v>
      </c>
      <c r="E115" s="200">
        <v>58658303.100000001</v>
      </c>
      <c r="F115" s="36" t="s">
        <v>74</v>
      </c>
      <c r="G115" s="27" t="s">
        <v>3</v>
      </c>
      <c r="H115" s="120">
        <v>2977</v>
      </c>
      <c r="I115" s="129">
        <v>63199752</v>
      </c>
      <c r="J115" s="120">
        <v>4440</v>
      </c>
      <c r="K115" s="130">
        <v>39922255</v>
      </c>
      <c r="L115" s="126">
        <v>7417</v>
      </c>
      <c r="M115" s="127">
        <v>103122007</v>
      </c>
      <c r="N115" s="126">
        <v>13703</v>
      </c>
      <c r="O115" s="125">
        <v>161780310.09999999</v>
      </c>
    </row>
    <row r="116" spans="1:15" x14ac:dyDescent="0.3">
      <c r="A116" s="42"/>
      <c r="B116" s="36" t="s">
        <v>70</v>
      </c>
      <c r="C116" s="27" t="s">
        <v>4</v>
      </c>
      <c r="D116" s="28">
        <v>3</v>
      </c>
      <c r="E116" s="139">
        <v>1296597.95</v>
      </c>
      <c r="F116" s="36" t="s">
        <v>74</v>
      </c>
      <c r="G116" s="27" t="s">
        <v>4</v>
      </c>
      <c r="H116" s="123">
        <v>2</v>
      </c>
      <c r="I116" s="124">
        <v>1058802</v>
      </c>
      <c r="J116" s="123">
        <v>0</v>
      </c>
      <c r="K116" s="125">
        <v>0</v>
      </c>
      <c r="L116" s="126">
        <v>2</v>
      </c>
      <c r="M116" s="127">
        <v>1058802</v>
      </c>
      <c r="N116" s="126">
        <v>5</v>
      </c>
      <c r="O116" s="125">
        <v>2355399.9500000002</v>
      </c>
    </row>
    <row r="117" spans="1:15" x14ac:dyDescent="0.3">
      <c r="A117" s="42"/>
      <c r="B117" s="36" t="s">
        <v>72</v>
      </c>
      <c r="C117" s="27" t="s">
        <v>4</v>
      </c>
      <c r="D117" s="199">
        <v>290</v>
      </c>
      <c r="E117" s="200">
        <v>248689766.18000001</v>
      </c>
      <c r="F117" s="36" t="s">
        <v>72</v>
      </c>
      <c r="G117" s="27" t="s">
        <v>4</v>
      </c>
      <c r="H117" s="120">
        <v>85</v>
      </c>
      <c r="I117" s="129">
        <v>55037103</v>
      </c>
      <c r="J117" s="120">
        <v>173</v>
      </c>
      <c r="K117" s="130">
        <v>58916764</v>
      </c>
      <c r="L117" s="126">
        <v>258</v>
      </c>
      <c r="M117" s="127">
        <v>113953867</v>
      </c>
      <c r="N117" s="126">
        <v>548</v>
      </c>
      <c r="O117" s="125">
        <v>362643633.18000001</v>
      </c>
    </row>
    <row r="118" spans="1:15" x14ac:dyDescent="0.3">
      <c r="A118" s="43" t="s">
        <v>32</v>
      </c>
      <c r="B118" s="37"/>
      <c r="C118" s="29"/>
      <c r="D118" s="30">
        <v>6579</v>
      </c>
      <c r="E118" s="140">
        <v>308644667.23000002</v>
      </c>
      <c r="F118" s="37"/>
      <c r="G118" s="29"/>
      <c r="H118" s="112">
        <v>3064</v>
      </c>
      <c r="I118" s="113">
        <v>119295657</v>
      </c>
      <c r="J118" s="112">
        <v>4613</v>
      </c>
      <c r="K118" s="83">
        <v>98839019</v>
      </c>
      <c r="L118" s="40">
        <v>7677</v>
      </c>
      <c r="M118" s="128">
        <v>218134676</v>
      </c>
      <c r="N118" s="40">
        <v>14256</v>
      </c>
      <c r="O118" s="83">
        <v>526779343.23000002</v>
      </c>
    </row>
    <row r="119" spans="1:15" x14ac:dyDescent="0.3">
      <c r="A119" s="42" t="s">
        <v>33</v>
      </c>
      <c r="B119" s="36" t="s">
        <v>70</v>
      </c>
      <c r="C119" s="27" t="s">
        <v>3</v>
      </c>
      <c r="D119" s="199">
        <v>23766</v>
      </c>
      <c r="E119" s="200">
        <v>213231240.50999999</v>
      </c>
      <c r="F119" s="36" t="s">
        <v>74</v>
      </c>
      <c r="G119" s="27" t="s">
        <v>3</v>
      </c>
      <c r="H119" s="120">
        <v>3710</v>
      </c>
      <c r="I119" s="129">
        <v>78157532</v>
      </c>
      <c r="J119" s="120">
        <v>6901</v>
      </c>
      <c r="K119" s="130">
        <v>63592268</v>
      </c>
      <c r="L119" s="126">
        <v>10611</v>
      </c>
      <c r="M119" s="127">
        <v>141749800</v>
      </c>
      <c r="N119" s="126">
        <v>34377</v>
      </c>
      <c r="O119" s="125">
        <v>354981040.50999999</v>
      </c>
    </row>
    <row r="120" spans="1:15" x14ac:dyDescent="0.3">
      <c r="A120" s="42"/>
      <c r="B120" s="36" t="s">
        <v>70</v>
      </c>
      <c r="C120" s="27" t="s">
        <v>4</v>
      </c>
      <c r="D120" s="199">
        <v>16</v>
      </c>
      <c r="E120" s="200">
        <v>18128196.829999998</v>
      </c>
      <c r="F120" s="36" t="s">
        <v>74</v>
      </c>
      <c r="G120" s="27" t="s">
        <v>4</v>
      </c>
      <c r="H120" s="123">
        <v>5</v>
      </c>
      <c r="I120" s="124">
        <v>8299869</v>
      </c>
      <c r="J120" s="120">
        <v>7</v>
      </c>
      <c r="K120" s="130">
        <v>5755195</v>
      </c>
      <c r="L120" s="126">
        <v>12</v>
      </c>
      <c r="M120" s="127">
        <v>14055064</v>
      </c>
      <c r="N120" s="126">
        <v>28</v>
      </c>
      <c r="O120" s="125">
        <v>32183260.829999998</v>
      </c>
    </row>
    <row r="121" spans="1:15" x14ac:dyDescent="0.3">
      <c r="A121" s="42"/>
      <c r="B121" s="36" t="s">
        <v>72</v>
      </c>
      <c r="C121" s="27" t="s">
        <v>4</v>
      </c>
      <c r="D121" s="199">
        <v>363</v>
      </c>
      <c r="E121" s="200">
        <v>391168570.73000002</v>
      </c>
      <c r="F121" s="36" t="s">
        <v>72</v>
      </c>
      <c r="G121" s="27" t="s">
        <v>4</v>
      </c>
      <c r="H121" s="123">
        <v>90</v>
      </c>
      <c r="I121" s="124">
        <v>64992927</v>
      </c>
      <c r="J121" s="120">
        <v>214</v>
      </c>
      <c r="K121" s="130">
        <v>74513000</v>
      </c>
      <c r="L121" s="126">
        <v>304</v>
      </c>
      <c r="M121" s="127">
        <v>139505927</v>
      </c>
      <c r="N121" s="126">
        <v>667</v>
      </c>
      <c r="O121" s="125">
        <v>530674497.73000002</v>
      </c>
    </row>
    <row r="122" spans="1:15" x14ac:dyDescent="0.3">
      <c r="A122" s="43" t="s">
        <v>33</v>
      </c>
      <c r="B122" s="37"/>
      <c r="C122" s="29"/>
      <c r="D122" s="30">
        <v>24145</v>
      </c>
      <c r="E122" s="140">
        <v>622528008.06999993</v>
      </c>
      <c r="F122" s="37"/>
      <c r="G122" s="29"/>
      <c r="H122" s="112">
        <v>3805</v>
      </c>
      <c r="I122" s="113">
        <v>151450328</v>
      </c>
      <c r="J122" s="112">
        <v>7122</v>
      </c>
      <c r="K122" s="83">
        <v>143860463</v>
      </c>
      <c r="L122" s="40">
        <v>10927</v>
      </c>
      <c r="M122" s="128">
        <v>295310791</v>
      </c>
      <c r="N122" s="40">
        <v>35072</v>
      </c>
      <c r="O122" s="83">
        <v>917838799.06999993</v>
      </c>
    </row>
    <row r="123" spans="1:15" x14ac:dyDescent="0.3">
      <c r="A123" s="42" t="s">
        <v>34</v>
      </c>
      <c r="B123" s="36" t="s">
        <v>70</v>
      </c>
      <c r="C123" s="27" t="s">
        <v>3</v>
      </c>
      <c r="D123" s="199">
        <v>3324</v>
      </c>
      <c r="E123" s="200">
        <v>30661073.219999999</v>
      </c>
      <c r="F123" s="36" t="s">
        <v>74</v>
      </c>
      <c r="G123" s="27" t="s">
        <v>3</v>
      </c>
      <c r="H123" s="120">
        <v>485</v>
      </c>
      <c r="I123" s="129">
        <v>10228337</v>
      </c>
      <c r="J123" s="120">
        <v>746</v>
      </c>
      <c r="K123" s="130">
        <v>7492754</v>
      </c>
      <c r="L123" s="126">
        <v>1231</v>
      </c>
      <c r="M123" s="127">
        <v>17721091</v>
      </c>
      <c r="N123" s="126">
        <v>4555</v>
      </c>
      <c r="O123" s="125">
        <v>48382164.219999999</v>
      </c>
    </row>
    <row r="124" spans="1:15" x14ac:dyDescent="0.3">
      <c r="A124" s="42"/>
      <c r="B124" s="36" t="s">
        <v>70</v>
      </c>
      <c r="C124" s="27" t="s">
        <v>4</v>
      </c>
      <c r="D124" s="199">
        <v>13</v>
      </c>
      <c r="E124" s="200">
        <v>5238043.95</v>
      </c>
      <c r="F124" s="36" t="s">
        <v>74</v>
      </c>
      <c r="G124" s="27" t="s">
        <v>4</v>
      </c>
      <c r="H124" s="123">
        <v>0</v>
      </c>
      <c r="I124" s="124">
        <v>0</v>
      </c>
      <c r="J124" s="123">
        <v>0</v>
      </c>
      <c r="K124" s="125">
        <v>0</v>
      </c>
      <c r="L124" s="126">
        <v>0</v>
      </c>
      <c r="M124" s="127">
        <v>0</v>
      </c>
      <c r="N124" s="126">
        <v>13</v>
      </c>
      <c r="O124" s="125">
        <v>5238043.95</v>
      </c>
    </row>
    <row r="125" spans="1:15" x14ac:dyDescent="0.3">
      <c r="A125" s="42"/>
      <c r="B125" s="36" t="s">
        <v>72</v>
      </c>
      <c r="C125" s="27" t="s">
        <v>4</v>
      </c>
      <c r="D125" s="199">
        <v>141</v>
      </c>
      <c r="E125" s="200">
        <v>69390508.579999998</v>
      </c>
      <c r="F125" s="36" t="s">
        <v>72</v>
      </c>
      <c r="G125" s="27" t="s">
        <v>4</v>
      </c>
      <c r="H125" s="123">
        <v>34</v>
      </c>
      <c r="I125" s="124">
        <v>10870116</v>
      </c>
      <c r="J125" s="120">
        <v>115</v>
      </c>
      <c r="K125" s="130">
        <v>18039921</v>
      </c>
      <c r="L125" s="126">
        <v>149</v>
      </c>
      <c r="M125" s="127">
        <v>28910037</v>
      </c>
      <c r="N125" s="126">
        <v>290</v>
      </c>
      <c r="O125" s="125">
        <v>98300545.579999998</v>
      </c>
    </row>
    <row r="126" spans="1:15" x14ac:dyDescent="0.3">
      <c r="A126" s="43" t="s">
        <v>34</v>
      </c>
      <c r="B126" s="37"/>
      <c r="C126" s="29"/>
      <c r="D126" s="30">
        <v>3478</v>
      </c>
      <c r="E126" s="140">
        <v>105289625.75</v>
      </c>
      <c r="F126" s="37"/>
      <c r="G126" s="29"/>
      <c r="H126" s="112">
        <v>519</v>
      </c>
      <c r="I126" s="113">
        <v>21098453</v>
      </c>
      <c r="J126" s="112">
        <v>861</v>
      </c>
      <c r="K126" s="83">
        <v>25532675</v>
      </c>
      <c r="L126" s="40">
        <v>1380</v>
      </c>
      <c r="M126" s="128">
        <v>46631128</v>
      </c>
      <c r="N126" s="40">
        <v>4858</v>
      </c>
      <c r="O126" s="83">
        <v>151920753.75</v>
      </c>
    </row>
    <row r="127" spans="1:15" x14ac:dyDescent="0.3">
      <c r="A127" s="42" t="s">
        <v>35</v>
      </c>
      <c r="B127" s="36" t="s">
        <v>70</v>
      </c>
      <c r="C127" s="27" t="s">
        <v>3</v>
      </c>
      <c r="D127" s="199">
        <v>8220</v>
      </c>
      <c r="E127" s="200">
        <v>74143056.120000005</v>
      </c>
      <c r="F127" s="36" t="s">
        <v>74</v>
      </c>
      <c r="G127" s="27" t="s">
        <v>3</v>
      </c>
      <c r="H127" s="120">
        <v>769</v>
      </c>
      <c r="I127" s="129">
        <v>15958768</v>
      </c>
      <c r="J127" s="120">
        <v>1448</v>
      </c>
      <c r="K127" s="130">
        <v>12482313</v>
      </c>
      <c r="L127" s="126">
        <v>2217</v>
      </c>
      <c r="M127" s="127">
        <v>28441081</v>
      </c>
      <c r="N127" s="126">
        <v>10437</v>
      </c>
      <c r="O127" s="125">
        <v>102584137.12</v>
      </c>
    </row>
    <row r="128" spans="1:15" x14ac:dyDescent="0.3">
      <c r="A128" s="42"/>
      <c r="B128" s="36" t="s">
        <v>70</v>
      </c>
      <c r="C128" s="27" t="s">
        <v>4</v>
      </c>
      <c r="D128" s="199">
        <v>18</v>
      </c>
      <c r="E128" s="200">
        <v>11855909.029999999</v>
      </c>
      <c r="F128" s="36" t="s">
        <v>74</v>
      </c>
      <c r="G128" s="27" t="s">
        <v>4</v>
      </c>
      <c r="H128" s="123">
        <v>3</v>
      </c>
      <c r="I128" s="124">
        <v>2592174.44</v>
      </c>
      <c r="J128" s="120">
        <v>4</v>
      </c>
      <c r="K128" s="130">
        <v>2394174.44</v>
      </c>
      <c r="L128" s="126">
        <v>7</v>
      </c>
      <c r="M128" s="127">
        <v>4986348.88</v>
      </c>
      <c r="N128" s="126">
        <v>25</v>
      </c>
      <c r="O128" s="125">
        <v>16842257.91</v>
      </c>
    </row>
    <row r="129" spans="1:15" x14ac:dyDescent="0.3">
      <c r="A129" s="42"/>
      <c r="B129" s="36" t="s">
        <v>72</v>
      </c>
      <c r="C129" s="27" t="s">
        <v>4</v>
      </c>
      <c r="D129" s="199">
        <v>216</v>
      </c>
      <c r="E129" s="200">
        <v>138743855.08000001</v>
      </c>
      <c r="F129" s="36" t="s">
        <v>72</v>
      </c>
      <c r="G129" s="27" t="s">
        <v>4</v>
      </c>
      <c r="H129" s="123">
        <v>42</v>
      </c>
      <c r="I129" s="124">
        <v>14838007.01</v>
      </c>
      <c r="J129" s="120">
        <v>175</v>
      </c>
      <c r="K129" s="130">
        <v>32506678.48</v>
      </c>
      <c r="L129" s="126">
        <v>217</v>
      </c>
      <c r="M129" s="127">
        <v>47344685.490000002</v>
      </c>
      <c r="N129" s="126">
        <v>433</v>
      </c>
      <c r="O129" s="125">
        <v>186088540.57000002</v>
      </c>
    </row>
    <row r="130" spans="1:15" x14ac:dyDescent="0.3">
      <c r="A130" s="43" t="s">
        <v>35</v>
      </c>
      <c r="B130" s="37"/>
      <c r="C130" s="29"/>
      <c r="D130" s="30">
        <v>8454</v>
      </c>
      <c r="E130" s="140">
        <v>224742820.23000002</v>
      </c>
      <c r="F130" s="37"/>
      <c r="G130" s="29"/>
      <c r="H130" s="112">
        <v>814</v>
      </c>
      <c r="I130" s="113">
        <v>33388949.450000003</v>
      </c>
      <c r="J130" s="112">
        <v>1627</v>
      </c>
      <c r="K130" s="83">
        <v>47383165.920000002</v>
      </c>
      <c r="L130" s="40">
        <v>2441</v>
      </c>
      <c r="M130" s="128">
        <v>80772115.370000005</v>
      </c>
      <c r="N130" s="40">
        <v>10895</v>
      </c>
      <c r="O130" s="83">
        <v>305514935.60000002</v>
      </c>
    </row>
    <row r="131" spans="1:15" x14ac:dyDescent="0.3">
      <c r="A131" s="42" t="s">
        <v>36</v>
      </c>
      <c r="B131" s="36" t="s">
        <v>70</v>
      </c>
      <c r="C131" s="27" t="s">
        <v>3</v>
      </c>
      <c r="D131" s="199">
        <v>5341</v>
      </c>
      <c r="E131" s="200">
        <v>51864588.490000002</v>
      </c>
      <c r="F131" s="36" t="s">
        <v>74</v>
      </c>
      <c r="G131" s="27" t="s">
        <v>3</v>
      </c>
      <c r="H131" s="203">
        <v>733</v>
      </c>
      <c r="I131" s="204">
        <v>15215016</v>
      </c>
      <c r="J131" s="203">
        <v>783</v>
      </c>
      <c r="K131" s="204">
        <v>7349672</v>
      </c>
      <c r="L131" s="126">
        <v>1516</v>
      </c>
      <c r="M131" s="127">
        <v>22564688</v>
      </c>
      <c r="N131" s="126">
        <v>6857</v>
      </c>
      <c r="O131" s="125">
        <v>74429276.49000001</v>
      </c>
    </row>
    <row r="132" spans="1:15" x14ac:dyDescent="0.3">
      <c r="A132" s="42"/>
      <c r="B132" s="36" t="s">
        <v>70</v>
      </c>
      <c r="C132" s="27" t="s">
        <v>4</v>
      </c>
      <c r="D132" s="199">
        <v>1</v>
      </c>
      <c r="E132" s="200">
        <v>0</v>
      </c>
      <c r="F132" s="36" t="s">
        <v>74</v>
      </c>
      <c r="G132" s="27" t="s">
        <v>4</v>
      </c>
      <c r="H132" s="203">
        <v>1</v>
      </c>
      <c r="I132" s="204">
        <v>38750</v>
      </c>
      <c r="J132" s="136">
        <v>0</v>
      </c>
      <c r="K132" s="137">
        <v>0</v>
      </c>
      <c r="L132" s="126">
        <v>1</v>
      </c>
      <c r="M132" s="127">
        <v>38750</v>
      </c>
      <c r="N132" s="126">
        <v>2</v>
      </c>
      <c r="O132" s="125">
        <v>38750</v>
      </c>
    </row>
    <row r="133" spans="1:15" x14ac:dyDescent="0.3">
      <c r="A133" s="42"/>
      <c r="B133" s="36" t="s">
        <v>72</v>
      </c>
      <c r="C133" s="27" t="s">
        <v>4</v>
      </c>
      <c r="D133" s="199">
        <v>91</v>
      </c>
      <c r="E133" s="200">
        <v>86995168.659999996</v>
      </c>
      <c r="F133" s="36" t="s">
        <v>72</v>
      </c>
      <c r="G133" s="27" t="s">
        <v>4</v>
      </c>
      <c r="H133" s="203">
        <v>30</v>
      </c>
      <c r="I133" s="204">
        <v>17867573.969999999</v>
      </c>
      <c r="J133" s="203">
        <v>53</v>
      </c>
      <c r="K133" s="204">
        <v>17482690.120000001</v>
      </c>
      <c r="L133" s="126">
        <v>83</v>
      </c>
      <c r="M133" s="127">
        <v>35350264.090000004</v>
      </c>
      <c r="N133" s="126">
        <v>174</v>
      </c>
      <c r="O133" s="125">
        <v>122345432.75</v>
      </c>
    </row>
    <row r="134" spans="1:15" x14ac:dyDescent="0.3">
      <c r="A134" s="43" t="s">
        <v>36</v>
      </c>
      <c r="B134" s="37"/>
      <c r="C134" s="29"/>
      <c r="D134" s="30">
        <v>5433</v>
      </c>
      <c r="E134" s="140">
        <v>138859757.15000001</v>
      </c>
      <c r="F134" s="37"/>
      <c r="G134" s="29"/>
      <c r="H134" s="112">
        <v>764</v>
      </c>
      <c r="I134" s="113">
        <v>33121339.969999999</v>
      </c>
      <c r="J134" s="112">
        <v>836</v>
      </c>
      <c r="K134" s="83">
        <v>24832362.120000001</v>
      </c>
      <c r="L134" s="40">
        <v>1600</v>
      </c>
      <c r="M134" s="128">
        <v>57953702.090000004</v>
      </c>
      <c r="N134" s="40">
        <v>7033</v>
      </c>
      <c r="O134" s="83">
        <v>196813459.24000001</v>
      </c>
    </row>
    <row r="135" spans="1:15" x14ac:dyDescent="0.3">
      <c r="A135" s="42" t="s">
        <v>37</v>
      </c>
      <c r="B135" s="36" t="s">
        <v>70</v>
      </c>
      <c r="C135" s="27" t="s">
        <v>3</v>
      </c>
      <c r="D135" s="199">
        <v>7830</v>
      </c>
      <c r="E135" s="200">
        <v>71199964</v>
      </c>
      <c r="F135" s="36" t="s">
        <v>74</v>
      </c>
      <c r="G135" s="27" t="s">
        <v>3</v>
      </c>
      <c r="H135" s="120">
        <v>299</v>
      </c>
      <c r="I135" s="129">
        <v>6205005</v>
      </c>
      <c r="J135" s="123">
        <v>264</v>
      </c>
      <c r="K135" s="125">
        <v>2164674</v>
      </c>
      <c r="L135" s="126">
        <v>563</v>
      </c>
      <c r="M135" s="127">
        <v>8369679</v>
      </c>
      <c r="N135" s="126">
        <v>8393</v>
      </c>
      <c r="O135" s="125">
        <v>79569643</v>
      </c>
    </row>
    <row r="136" spans="1:15" x14ac:dyDescent="0.3">
      <c r="A136" s="42"/>
      <c r="B136" s="36" t="s">
        <v>70</v>
      </c>
      <c r="C136" s="27" t="s">
        <v>4</v>
      </c>
      <c r="D136" s="199">
        <v>15</v>
      </c>
      <c r="E136" s="200">
        <v>14313750.58</v>
      </c>
      <c r="F136" s="36" t="s">
        <v>74</v>
      </c>
      <c r="G136" s="27" t="s">
        <v>4</v>
      </c>
      <c r="H136" s="123">
        <v>0</v>
      </c>
      <c r="I136" s="124">
        <v>0</v>
      </c>
      <c r="J136" s="123">
        <v>0</v>
      </c>
      <c r="K136" s="125">
        <v>0</v>
      </c>
      <c r="L136" s="126">
        <v>0</v>
      </c>
      <c r="M136" s="127">
        <v>0</v>
      </c>
      <c r="N136" s="126">
        <v>15</v>
      </c>
      <c r="O136" s="125">
        <v>14313750.58</v>
      </c>
    </row>
    <row r="137" spans="1:15" x14ac:dyDescent="0.3">
      <c r="A137" s="42"/>
      <c r="B137" s="36" t="s">
        <v>72</v>
      </c>
      <c r="C137" s="27" t="s">
        <v>4</v>
      </c>
      <c r="D137" s="199">
        <v>68</v>
      </c>
      <c r="E137" s="200">
        <v>58453619.25</v>
      </c>
      <c r="F137" s="36" t="s">
        <v>72</v>
      </c>
      <c r="G137" s="27" t="s">
        <v>4</v>
      </c>
      <c r="H137" s="123">
        <v>15</v>
      </c>
      <c r="I137" s="124">
        <v>4267105.87</v>
      </c>
      <c r="J137" s="123">
        <v>26</v>
      </c>
      <c r="K137" s="125">
        <v>4654226.55</v>
      </c>
      <c r="L137" s="126">
        <v>41</v>
      </c>
      <c r="M137" s="127">
        <v>8921332.4199999999</v>
      </c>
      <c r="N137" s="126">
        <v>109</v>
      </c>
      <c r="O137" s="125">
        <v>67374951.670000002</v>
      </c>
    </row>
    <row r="138" spans="1:15" x14ac:dyDescent="0.3">
      <c r="A138" s="43" t="s">
        <v>37</v>
      </c>
      <c r="B138" s="38"/>
      <c r="C138" s="32"/>
      <c r="D138" s="30">
        <v>7913</v>
      </c>
      <c r="E138" s="140">
        <v>143967333.82999998</v>
      </c>
      <c r="F138" s="38"/>
      <c r="G138" s="32"/>
      <c r="H138" s="112">
        <v>314</v>
      </c>
      <c r="I138" s="113">
        <v>10472110.870000001</v>
      </c>
      <c r="J138" s="112">
        <v>290</v>
      </c>
      <c r="K138" s="83">
        <v>6818900.5499999998</v>
      </c>
      <c r="L138" s="40">
        <v>604</v>
      </c>
      <c r="M138" s="128">
        <v>17291011.420000002</v>
      </c>
      <c r="N138" s="40">
        <v>8517</v>
      </c>
      <c r="O138" s="83">
        <v>161258345.25</v>
      </c>
    </row>
    <row r="139" spans="1:15" x14ac:dyDescent="0.3">
      <c r="A139" s="42" t="s">
        <v>38</v>
      </c>
      <c r="B139" s="36" t="s">
        <v>70</v>
      </c>
      <c r="C139" s="27" t="s">
        <v>3</v>
      </c>
      <c r="D139" s="199">
        <v>32996</v>
      </c>
      <c r="E139" s="200">
        <v>312347084.26999998</v>
      </c>
      <c r="F139" s="36" t="s">
        <v>74</v>
      </c>
      <c r="G139" s="27" t="s">
        <v>3</v>
      </c>
      <c r="H139" s="120">
        <v>3292</v>
      </c>
      <c r="I139" s="129">
        <v>68857126</v>
      </c>
      <c r="J139" s="120">
        <v>3004</v>
      </c>
      <c r="K139" s="130">
        <v>26539852</v>
      </c>
      <c r="L139" s="126">
        <v>6296</v>
      </c>
      <c r="M139" s="127">
        <v>95396978</v>
      </c>
      <c r="N139" s="126">
        <v>39292</v>
      </c>
      <c r="O139" s="125">
        <v>407744062.26999998</v>
      </c>
    </row>
    <row r="140" spans="1:15" x14ac:dyDescent="0.3">
      <c r="A140" s="42"/>
      <c r="B140" s="36" t="s">
        <v>70</v>
      </c>
      <c r="C140" s="27" t="s">
        <v>4</v>
      </c>
      <c r="D140" s="199">
        <v>23</v>
      </c>
      <c r="E140" s="200">
        <v>41010063.119999997</v>
      </c>
      <c r="F140" s="36" t="s">
        <v>74</v>
      </c>
      <c r="G140" s="27" t="s">
        <v>4</v>
      </c>
      <c r="H140" s="123">
        <v>2</v>
      </c>
      <c r="I140" s="124">
        <v>2939024.03</v>
      </c>
      <c r="J140" s="123">
        <v>4</v>
      </c>
      <c r="K140" s="130">
        <v>2939024</v>
      </c>
      <c r="L140" s="126">
        <v>6</v>
      </c>
      <c r="M140" s="127">
        <v>5878048.0299999993</v>
      </c>
      <c r="N140" s="126">
        <v>29</v>
      </c>
      <c r="O140" s="125">
        <v>46888111.149999999</v>
      </c>
    </row>
    <row r="141" spans="1:15" x14ac:dyDescent="0.3">
      <c r="A141" s="42"/>
      <c r="B141" s="36" t="s">
        <v>72</v>
      </c>
      <c r="C141" s="27" t="s">
        <v>4</v>
      </c>
      <c r="D141" s="199">
        <v>221</v>
      </c>
      <c r="E141" s="200">
        <v>323849088.73000002</v>
      </c>
      <c r="F141" s="36" t="s">
        <v>72</v>
      </c>
      <c r="G141" s="27" t="s">
        <v>4</v>
      </c>
      <c r="H141" s="123">
        <v>47</v>
      </c>
      <c r="I141" s="124">
        <v>50919725.890000001</v>
      </c>
      <c r="J141" s="120">
        <v>127</v>
      </c>
      <c r="K141" s="130">
        <v>61519025.310000002</v>
      </c>
      <c r="L141" s="126">
        <v>174</v>
      </c>
      <c r="M141" s="127">
        <v>112438751.2</v>
      </c>
      <c r="N141" s="126">
        <v>395</v>
      </c>
      <c r="O141" s="125">
        <v>436287839.93000001</v>
      </c>
    </row>
    <row r="142" spans="1:15" x14ac:dyDescent="0.3">
      <c r="A142" s="43" t="s">
        <v>38</v>
      </c>
      <c r="B142" s="37"/>
      <c r="C142" s="29"/>
      <c r="D142" s="30">
        <v>33240</v>
      </c>
      <c r="E142" s="140">
        <v>677206236.12</v>
      </c>
      <c r="F142" s="37"/>
      <c r="G142" s="29"/>
      <c r="H142" s="112">
        <v>3341</v>
      </c>
      <c r="I142" s="113">
        <v>122715875.92</v>
      </c>
      <c r="J142" s="112">
        <v>3135</v>
      </c>
      <c r="K142" s="83">
        <v>90997901.310000002</v>
      </c>
      <c r="L142" s="40">
        <v>6476</v>
      </c>
      <c r="M142" s="128">
        <v>213713777.23000002</v>
      </c>
      <c r="N142" s="40">
        <v>39716</v>
      </c>
      <c r="O142" s="83">
        <v>890920013.3499999</v>
      </c>
    </row>
    <row r="143" spans="1:15" x14ac:dyDescent="0.3">
      <c r="A143" s="42" t="s">
        <v>39</v>
      </c>
      <c r="B143" s="36" t="s">
        <v>70</v>
      </c>
      <c r="C143" s="27" t="s">
        <v>3</v>
      </c>
      <c r="D143" s="199">
        <v>3955</v>
      </c>
      <c r="E143" s="200">
        <v>36949842.549999997</v>
      </c>
      <c r="F143" s="36" t="s">
        <v>74</v>
      </c>
      <c r="G143" s="27" t="s">
        <v>3</v>
      </c>
      <c r="H143" s="120">
        <v>2569</v>
      </c>
      <c r="I143" s="129">
        <v>54555835</v>
      </c>
      <c r="J143" s="120">
        <v>2143</v>
      </c>
      <c r="K143" s="130">
        <v>19351671</v>
      </c>
      <c r="L143" s="126">
        <v>4712</v>
      </c>
      <c r="M143" s="127">
        <v>73907506</v>
      </c>
      <c r="N143" s="126">
        <v>8667</v>
      </c>
      <c r="O143" s="125">
        <v>110857348.55</v>
      </c>
    </row>
    <row r="144" spans="1:15" x14ac:dyDescent="0.3">
      <c r="A144" s="42"/>
      <c r="B144" s="36" t="s">
        <v>70</v>
      </c>
      <c r="C144" s="27" t="s">
        <v>4</v>
      </c>
      <c r="D144" s="199">
        <v>2</v>
      </c>
      <c r="E144" s="200">
        <v>2381992.98</v>
      </c>
      <c r="F144" s="36" t="s">
        <v>74</v>
      </c>
      <c r="G144" s="27" t="s">
        <v>4</v>
      </c>
      <c r="H144" s="123">
        <v>0</v>
      </c>
      <c r="I144" s="124">
        <v>0</v>
      </c>
      <c r="J144" s="123">
        <v>0</v>
      </c>
      <c r="K144" s="125">
        <v>0</v>
      </c>
      <c r="L144" s="126">
        <v>0</v>
      </c>
      <c r="M144" s="127">
        <v>0</v>
      </c>
      <c r="N144" s="126">
        <v>2</v>
      </c>
      <c r="O144" s="125">
        <v>2381992.98</v>
      </c>
    </row>
    <row r="145" spans="1:15" x14ac:dyDescent="0.3">
      <c r="A145" s="42"/>
      <c r="B145" s="36" t="s">
        <v>72</v>
      </c>
      <c r="C145" s="27" t="s">
        <v>4</v>
      </c>
      <c r="D145" s="199">
        <v>121</v>
      </c>
      <c r="E145" s="200">
        <v>87383310.599999994</v>
      </c>
      <c r="F145" s="36" t="s">
        <v>72</v>
      </c>
      <c r="G145" s="27" t="s">
        <v>4</v>
      </c>
      <c r="H145" s="123">
        <v>33</v>
      </c>
      <c r="I145" s="124">
        <v>26792258</v>
      </c>
      <c r="J145" s="123">
        <v>81</v>
      </c>
      <c r="K145" s="130">
        <v>32525214</v>
      </c>
      <c r="L145" s="126">
        <v>114</v>
      </c>
      <c r="M145" s="127">
        <v>59317472</v>
      </c>
      <c r="N145" s="126">
        <v>235</v>
      </c>
      <c r="O145" s="125">
        <v>146700782.59999999</v>
      </c>
    </row>
    <row r="146" spans="1:15" x14ac:dyDescent="0.3">
      <c r="A146" s="43" t="s">
        <v>39</v>
      </c>
      <c r="B146" s="37"/>
      <c r="C146" s="29"/>
      <c r="D146" s="30">
        <v>4078</v>
      </c>
      <c r="E146" s="140">
        <v>126715146.13</v>
      </c>
      <c r="F146" s="37"/>
      <c r="G146" s="29"/>
      <c r="H146" s="112">
        <v>2602</v>
      </c>
      <c r="I146" s="113">
        <v>81348093</v>
      </c>
      <c r="J146" s="112">
        <v>2224</v>
      </c>
      <c r="K146" s="83">
        <v>51876885</v>
      </c>
      <c r="L146" s="40">
        <v>4826</v>
      </c>
      <c r="M146" s="128">
        <v>133224978</v>
      </c>
      <c r="N146" s="40">
        <v>8904</v>
      </c>
      <c r="O146" s="83">
        <v>259940124.13</v>
      </c>
    </row>
    <row r="147" spans="1:15" x14ac:dyDescent="0.3">
      <c r="A147" s="42" t="s">
        <v>40</v>
      </c>
      <c r="B147" s="36" t="s">
        <v>70</v>
      </c>
      <c r="C147" s="27" t="s">
        <v>3</v>
      </c>
      <c r="D147" s="199">
        <v>58200</v>
      </c>
      <c r="E147" s="200">
        <v>536451157.29000002</v>
      </c>
      <c r="F147" s="36" t="s">
        <v>74</v>
      </c>
      <c r="G147" s="27" t="s">
        <v>3</v>
      </c>
      <c r="H147" s="120">
        <v>18153</v>
      </c>
      <c r="I147" s="129">
        <v>375799288</v>
      </c>
      <c r="J147" s="120">
        <v>16244</v>
      </c>
      <c r="K147" s="130">
        <v>141008407</v>
      </c>
      <c r="L147" s="126">
        <v>34397</v>
      </c>
      <c r="M147" s="127">
        <v>516807695</v>
      </c>
      <c r="N147" s="126">
        <v>92597</v>
      </c>
      <c r="O147" s="125">
        <v>1053258852.29</v>
      </c>
    </row>
    <row r="148" spans="1:15" x14ac:dyDescent="0.3">
      <c r="A148" s="42"/>
      <c r="B148" s="36" t="s">
        <v>70</v>
      </c>
      <c r="C148" s="27" t="s">
        <v>4</v>
      </c>
      <c r="D148" s="199">
        <v>27</v>
      </c>
      <c r="E148" s="200">
        <v>32064086.57</v>
      </c>
      <c r="F148" s="36" t="s">
        <v>74</v>
      </c>
      <c r="G148" s="27" t="s">
        <v>4</v>
      </c>
      <c r="H148" s="123">
        <v>3</v>
      </c>
      <c r="I148" s="124">
        <v>4959085</v>
      </c>
      <c r="J148" s="31">
        <v>2</v>
      </c>
      <c r="K148" s="130">
        <v>1837958</v>
      </c>
      <c r="L148" s="126">
        <v>5</v>
      </c>
      <c r="M148" s="127">
        <v>6797043</v>
      </c>
      <c r="N148" s="126">
        <v>32</v>
      </c>
      <c r="O148" s="125">
        <v>38861129.57</v>
      </c>
    </row>
    <row r="149" spans="1:15" x14ac:dyDescent="0.3">
      <c r="A149" s="42"/>
      <c r="B149" s="36" t="s">
        <v>72</v>
      </c>
      <c r="C149" s="27" t="s">
        <v>4</v>
      </c>
      <c r="D149" s="199">
        <v>596</v>
      </c>
      <c r="E149" s="200">
        <v>728369758.86000001</v>
      </c>
      <c r="F149" s="36" t="s">
        <v>72</v>
      </c>
      <c r="G149" s="27" t="s">
        <v>4</v>
      </c>
      <c r="H149" s="123">
        <v>170</v>
      </c>
      <c r="I149" s="124">
        <v>204061803.28999999</v>
      </c>
      <c r="J149" s="120">
        <v>310</v>
      </c>
      <c r="K149" s="130">
        <v>199123565.59999999</v>
      </c>
      <c r="L149" s="126">
        <v>480</v>
      </c>
      <c r="M149" s="127">
        <v>403185368.88999999</v>
      </c>
      <c r="N149" s="126">
        <v>1076</v>
      </c>
      <c r="O149" s="125">
        <v>1131555127.75</v>
      </c>
    </row>
    <row r="150" spans="1:15" x14ac:dyDescent="0.3">
      <c r="A150" s="43" t="s">
        <v>40</v>
      </c>
      <c r="B150" s="37"/>
      <c r="C150" s="29"/>
      <c r="D150" s="30">
        <v>58823</v>
      </c>
      <c r="E150" s="140">
        <v>1296885002.72</v>
      </c>
      <c r="F150" s="37"/>
      <c r="G150" s="29"/>
      <c r="H150" s="112">
        <v>18326</v>
      </c>
      <c r="I150" s="113">
        <v>584820176.28999996</v>
      </c>
      <c r="J150" s="112">
        <v>16556</v>
      </c>
      <c r="K150" s="83">
        <v>341969930.60000002</v>
      </c>
      <c r="L150" s="40">
        <v>34882</v>
      </c>
      <c r="M150" s="128">
        <v>926790106.88999999</v>
      </c>
      <c r="N150" s="40">
        <v>93705</v>
      </c>
      <c r="O150" s="83">
        <v>2223675109.6099997</v>
      </c>
    </row>
    <row r="151" spans="1:15" x14ac:dyDescent="0.3">
      <c r="A151" s="42" t="s">
        <v>41</v>
      </c>
      <c r="B151" s="36" t="s">
        <v>70</v>
      </c>
      <c r="C151" s="27" t="s">
        <v>3</v>
      </c>
      <c r="D151" s="199">
        <v>39201</v>
      </c>
      <c r="E151" s="200">
        <v>353333838.49000001</v>
      </c>
      <c r="F151" s="36" t="s">
        <v>74</v>
      </c>
      <c r="G151" s="27" t="s">
        <v>3</v>
      </c>
      <c r="H151" s="120">
        <v>5542</v>
      </c>
      <c r="I151" s="129">
        <v>116401893</v>
      </c>
      <c r="J151" s="120">
        <v>9503</v>
      </c>
      <c r="K151" s="130">
        <v>85405119</v>
      </c>
      <c r="L151" s="126">
        <v>15045</v>
      </c>
      <c r="M151" s="127">
        <v>201807012</v>
      </c>
      <c r="N151" s="126">
        <v>54246</v>
      </c>
      <c r="O151" s="125">
        <v>555140850.49000001</v>
      </c>
    </row>
    <row r="152" spans="1:15" x14ac:dyDescent="0.3">
      <c r="A152" s="42"/>
      <c r="B152" s="36" t="s">
        <v>70</v>
      </c>
      <c r="C152" s="27" t="s">
        <v>4</v>
      </c>
      <c r="D152" s="199">
        <v>8</v>
      </c>
      <c r="E152" s="200">
        <v>11127200.4</v>
      </c>
      <c r="F152" s="36" t="s">
        <v>74</v>
      </c>
      <c r="G152" s="27" t="s">
        <v>4</v>
      </c>
      <c r="H152" s="123">
        <v>0</v>
      </c>
      <c r="I152" s="124">
        <v>0</v>
      </c>
      <c r="J152" s="123">
        <v>0</v>
      </c>
      <c r="K152" s="125">
        <v>0</v>
      </c>
      <c r="L152" s="126">
        <v>0</v>
      </c>
      <c r="M152" s="127">
        <v>0</v>
      </c>
      <c r="N152" s="126">
        <v>8</v>
      </c>
      <c r="O152" s="125">
        <v>11127200.4</v>
      </c>
    </row>
    <row r="153" spans="1:15" x14ac:dyDescent="0.3">
      <c r="A153" s="42"/>
      <c r="B153" s="36" t="s">
        <v>72</v>
      </c>
      <c r="C153" s="27" t="s">
        <v>4</v>
      </c>
      <c r="D153" s="199">
        <v>349</v>
      </c>
      <c r="E153" s="200">
        <v>395431631.97000003</v>
      </c>
      <c r="F153" s="36" t="s">
        <v>72</v>
      </c>
      <c r="G153" s="27" t="s">
        <v>4</v>
      </c>
      <c r="H153" s="120">
        <v>81</v>
      </c>
      <c r="I153" s="129">
        <v>59797484.210000001</v>
      </c>
      <c r="J153" s="120">
        <v>199</v>
      </c>
      <c r="K153" s="130">
        <v>81082707.620000005</v>
      </c>
      <c r="L153" s="126">
        <v>280</v>
      </c>
      <c r="M153" s="127">
        <v>140880191.83000001</v>
      </c>
      <c r="N153" s="126">
        <v>629</v>
      </c>
      <c r="O153" s="125">
        <v>536311823.80000007</v>
      </c>
    </row>
    <row r="154" spans="1:15" x14ac:dyDescent="0.3">
      <c r="A154" s="43" t="s">
        <v>41</v>
      </c>
      <c r="B154" s="37"/>
      <c r="C154" s="29"/>
      <c r="D154" s="30">
        <v>39558</v>
      </c>
      <c r="E154" s="140">
        <v>759892670.86000001</v>
      </c>
      <c r="F154" s="37"/>
      <c r="G154" s="29"/>
      <c r="H154" s="112">
        <v>5623</v>
      </c>
      <c r="I154" s="113">
        <v>176199377.21000001</v>
      </c>
      <c r="J154" s="112">
        <v>9702</v>
      </c>
      <c r="K154" s="83">
        <v>166487826.62</v>
      </c>
      <c r="L154" s="40">
        <v>15325</v>
      </c>
      <c r="M154" s="128">
        <v>342687203.83000004</v>
      </c>
      <c r="N154" s="40">
        <v>54883</v>
      </c>
      <c r="O154" s="83">
        <v>1102579874.6900001</v>
      </c>
    </row>
    <row r="155" spans="1:15" x14ac:dyDescent="0.3">
      <c r="A155" s="42" t="s">
        <v>42</v>
      </c>
      <c r="B155" s="36" t="s">
        <v>70</v>
      </c>
      <c r="C155" s="27" t="s">
        <v>3</v>
      </c>
      <c r="D155" s="199">
        <v>4165</v>
      </c>
      <c r="E155" s="200">
        <v>35879061.170000002</v>
      </c>
      <c r="F155" s="36" t="s">
        <v>74</v>
      </c>
      <c r="G155" s="27" t="s">
        <v>3</v>
      </c>
      <c r="H155" s="123">
        <v>200</v>
      </c>
      <c r="I155" s="129">
        <v>3987929</v>
      </c>
      <c r="J155" s="123">
        <v>151</v>
      </c>
      <c r="K155" s="130">
        <v>1221186</v>
      </c>
      <c r="L155" s="126">
        <v>351</v>
      </c>
      <c r="M155" s="127">
        <v>5209115</v>
      </c>
      <c r="N155" s="126">
        <v>4516</v>
      </c>
      <c r="O155" s="125">
        <v>41088176.170000002</v>
      </c>
    </row>
    <row r="156" spans="1:15" x14ac:dyDescent="0.3">
      <c r="A156" s="42"/>
      <c r="B156" s="36" t="s">
        <v>70</v>
      </c>
      <c r="C156" s="27" t="s">
        <v>4</v>
      </c>
      <c r="D156" s="199">
        <v>26</v>
      </c>
      <c r="E156" s="200">
        <v>3604327.45</v>
      </c>
      <c r="F156" s="36" t="s">
        <v>74</v>
      </c>
      <c r="G156" s="27" t="s">
        <v>4</v>
      </c>
      <c r="H156" s="123">
        <v>0</v>
      </c>
      <c r="I156" s="124">
        <v>0</v>
      </c>
      <c r="J156" s="123">
        <v>0</v>
      </c>
      <c r="K156" s="125">
        <v>0</v>
      </c>
      <c r="L156" s="126">
        <v>0</v>
      </c>
      <c r="M156" s="127">
        <v>0</v>
      </c>
      <c r="N156" s="126">
        <v>26</v>
      </c>
      <c r="O156" s="125">
        <v>3604327.45</v>
      </c>
    </row>
    <row r="157" spans="1:15" x14ac:dyDescent="0.3">
      <c r="A157" s="42"/>
      <c r="B157" s="36" t="s">
        <v>72</v>
      </c>
      <c r="C157" s="27" t="s">
        <v>4</v>
      </c>
      <c r="D157" s="199">
        <v>71</v>
      </c>
      <c r="E157" s="200">
        <v>50738034.07</v>
      </c>
      <c r="F157" s="36" t="s">
        <v>72</v>
      </c>
      <c r="G157" s="27" t="s">
        <v>4</v>
      </c>
      <c r="H157" s="123">
        <v>20</v>
      </c>
      <c r="I157" s="124">
        <v>8250394.9000000004</v>
      </c>
      <c r="J157" s="123">
        <v>42</v>
      </c>
      <c r="K157" s="125">
        <v>9171122.3699999992</v>
      </c>
      <c r="L157" s="126">
        <v>62</v>
      </c>
      <c r="M157" s="127">
        <v>17421517.27</v>
      </c>
      <c r="N157" s="126">
        <v>133</v>
      </c>
      <c r="O157" s="125">
        <v>68159551.340000004</v>
      </c>
    </row>
    <row r="158" spans="1:15" x14ac:dyDescent="0.3">
      <c r="A158" s="43" t="s">
        <v>42</v>
      </c>
      <c r="B158" s="37"/>
      <c r="C158" s="29"/>
      <c r="D158" s="30">
        <v>4262</v>
      </c>
      <c r="E158" s="140">
        <v>90221422.689999998</v>
      </c>
      <c r="F158" s="37"/>
      <c r="G158" s="29"/>
      <c r="H158" s="112">
        <v>220</v>
      </c>
      <c r="I158" s="113">
        <v>12238323.9</v>
      </c>
      <c r="J158" s="112">
        <v>193</v>
      </c>
      <c r="K158" s="83">
        <v>10392308.369999999</v>
      </c>
      <c r="L158" s="40">
        <v>413</v>
      </c>
      <c r="M158" s="128">
        <v>22630632.27</v>
      </c>
      <c r="N158" s="40">
        <v>4675</v>
      </c>
      <c r="O158" s="83">
        <v>112852054.96000001</v>
      </c>
    </row>
    <row r="159" spans="1:15" ht="15" customHeight="1" x14ac:dyDescent="0.3">
      <c r="A159" s="46" t="s">
        <v>43</v>
      </c>
      <c r="B159" s="36" t="s">
        <v>70</v>
      </c>
      <c r="C159" s="27" t="s">
        <v>3</v>
      </c>
      <c r="D159" s="28">
        <v>0</v>
      </c>
      <c r="E159" s="139">
        <v>0</v>
      </c>
      <c r="F159" s="36" t="s">
        <v>74</v>
      </c>
      <c r="G159" s="27" t="s">
        <v>3</v>
      </c>
      <c r="H159" s="123">
        <v>17</v>
      </c>
      <c r="I159" s="124">
        <v>361250</v>
      </c>
      <c r="J159" s="123">
        <v>0</v>
      </c>
      <c r="K159" s="125">
        <v>0</v>
      </c>
      <c r="L159" s="126">
        <v>17</v>
      </c>
      <c r="M159" s="127">
        <v>361250</v>
      </c>
      <c r="N159" s="126">
        <v>17</v>
      </c>
      <c r="O159" s="125">
        <v>361250</v>
      </c>
    </row>
    <row r="160" spans="1:15" x14ac:dyDescent="0.3">
      <c r="A160" s="42"/>
      <c r="B160" s="36" t="s">
        <v>70</v>
      </c>
      <c r="C160" s="27" t="s">
        <v>4</v>
      </c>
      <c r="D160" s="28">
        <v>0</v>
      </c>
      <c r="E160" s="139">
        <v>0</v>
      </c>
      <c r="F160" s="36" t="s">
        <v>74</v>
      </c>
      <c r="G160" s="27" t="s">
        <v>4</v>
      </c>
      <c r="H160" s="123">
        <v>1</v>
      </c>
      <c r="I160" s="124">
        <v>1403047.7</v>
      </c>
      <c r="J160" s="123">
        <v>0</v>
      </c>
      <c r="K160" s="125">
        <v>0</v>
      </c>
      <c r="L160" s="126">
        <v>1</v>
      </c>
      <c r="M160" s="127">
        <v>1403047.7</v>
      </c>
      <c r="N160" s="126">
        <v>1</v>
      </c>
      <c r="O160" s="125">
        <v>1403047.7</v>
      </c>
    </row>
    <row r="161" spans="1:15" x14ac:dyDescent="0.3">
      <c r="A161" s="42"/>
      <c r="B161" s="36" t="s">
        <v>72</v>
      </c>
      <c r="C161" s="27" t="s">
        <v>4</v>
      </c>
      <c r="D161" s="28">
        <v>0</v>
      </c>
      <c r="E161" s="139">
        <v>0</v>
      </c>
      <c r="F161" s="36" t="s">
        <v>72</v>
      </c>
      <c r="G161" s="27" t="s">
        <v>4</v>
      </c>
      <c r="H161" s="123">
        <v>0</v>
      </c>
      <c r="I161" s="124">
        <v>0</v>
      </c>
      <c r="J161" s="123">
        <v>0</v>
      </c>
      <c r="K161" s="125">
        <v>0</v>
      </c>
      <c r="L161" s="126">
        <v>0</v>
      </c>
      <c r="M161" s="127">
        <v>0</v>
      </c>
      <c r="N161" s="126">
        <v>0</v>
      </c>
      <c r="O161" s="125">
        <v>0</v>
      </c>
    </row>
    <row r="162" spans="1:15" ht="15" customHeight="1" x14ac:dyDescent="0.3">
      <c r="A162" s="47" t="s">
        <v>43</v>
      </c>
      <c r="B162" s="37"/>
      <c r="C162" s="29"/>
      <c r="D162" s="30">
        <v>0</v>
      </c>
      <c r="E162" s="140">
        <v>0</v>
      </c>
      <c r="F162" s="37"/>
      <c r="G162" s="29"/>
      <c r="H162" s="112">
        <v>18</v>
      </c>
      <c r="I162" s="113">
        <v>1764297.7</v>
      </c>
      <c r="J162" s="112">
        <v>0</v>
      </c>
      <c r="K162" s="83">
        <v>0</v>
      </c>
      <c r="L162" s="40">
        <v>18</v>
      </c>
      <c r="M162" s="128">
        <v>1764297.7</v>
      </c>
      <c r="N162" s="40">
        <v>18</v>
      </c>
      <c r="O162" s="83">
        <v>1764297.7</v>
      </c>
    </row>
    <row r="163" spans="1:15" x14ac:dyDescent="0.3">
      <c r="A163" s="42" t="s">
        <v>44</v>
      </c>
      <c r="B163" s="36" t="s">
        <v>70</v>
      </c>
      <c r="C163" s="27" t="s">
        <v>3</v>
      </c>
      <c r="D163" s="199">
        <v>46960</v>
      </c>
      <c r="E163" s="200">
        <v>416693088.93000001</v>
      </c>
      <c r="F163" s="36" t="s">
        <v>74</v>
      </c>
      <c r="G163" s="27" t="s">
        <v>3</v>
      </c>
      <c r="H163" s="120">
        <v>7535</v>
      </c>
      <c r="I163" s="129">
        <v>158008012</v>
      </c>
      <c r="J163" s="120">
        <v>13400</v>
      </c>
      <c r="K163" s="130">
        <v>121585548</v>
      </c>
      <c r="L163" s="126">
        <v>20935</v>
      </c>
      <c r="M163" s="127">
        <v>279593560</v>
      </c>
      <c r="N163" s="126">
        <v>67895</v>
      </c>
      <c r="O163" s="125">
        <v>696286648.93000007</v>
      </c>
    </row>
    <row r="164" spans="1:15" x14ac:dyDescent="0.3">
      <c r="A164" s="42"/>
      <c r="B164" s="36" t="s">
        <v>70</v>
      </c>
      <c r="C164" s="27" t="s">
        <v>4</v>
      </c>
      <c r="D164" s="199">
        <v>12</v>
      </c>
      <c r="E164" s="200">
        <v>9698083.5500000007</v>
      </c>
      <c r="F164" s="36" t="s">
        <v>74</v>
      </c>
      <c r="G164" s="27" t="s">
        <v>4</v>
      </c>
      <c r="H164" s="123">
        <v>8</v>
      </c>
      <c r="I164" s="124">
        <v>15195566.300000001</v>
      </c>
      <c r="J164" s="120">
        <v>22</v>
      </c>
      <c r="K164" s="130">
        <v>21492389.449999999</v>
      </c>
      <c r="L164" s="126">
        <v>30</v>
      </c>
      <c r="M164" s="127">
        <v>36687955.75</v>
      </c>
      <c r="N164" s="126">
        <v>42</v>
      </c>
      <c r="O164" s="125">
        <v>46386039.299999997</v>
      </c>
    </row>
    <row r="165" spans="1:15" x14ac:dyDescent="0.3">
      <c r="A165" s="42"/>
      <c r="B165" s="36" t="s">
        <v>72</v>
      </c>
      <c r="C165" s="27" t="s">
        <v>4</v>
      </c>
      <c r="D165" s="199">
        <v>552</v>
      </c>
      <c r="E165" s="200">
        <v>665074193.47000003</v>
      </c>
      <c r="F165" s="36" t="s">
        <v>72</v>
      </c>
      <c r="G165" s="27" t="s">
        <v>4</v>
      </c>
      <c r="H165" s="123">
        <v>151</v>
      </c>
      <c r="I165" s="124">
        <v>81036394.799999997</v>
      </c>
      <c r="J165" s="120">
        <v>433</v>
      </c>
      <c r="K165" s="130">
        <v>117403598.39</v>
      </c>
      <c r="L165" s="126">
        <v>584</v>
      </c>
      <c r="M165" s="127">
        <v>198439993.19</v>
      </c>
      <c r="N165" s="126">
        <v>1136</v>
      </c>
      <c r="O165" s="125">
        <v>863514186.66000009</v>
      </c>
    </row>
    <row r="166" spans="1:15" x14ac:dyDescent="0.3">
      <c r="A166" s="43" t="s">
        <v>44</v>
      </c>
      <c r="B166" s="37"/>
      <c r="C166" s="29"/>
      <c r="D166" s="30">
        <v>47524</v>
      </c>
      <c r="E166" s="140">
        <v>1091465365.95</v>
      </c>
      <c r="F166" s="37"/>
      <c r="G166" s="29"/>
      <c r="H166" s="112">
        <v>7694</v>
      </c>
      <c r="I166" s="113">
        <v>254239973.10000002</v>
      </c>
      <c r="J166" s="112">
        <v>13855</v>
      </c>
      <c r="K166" s="83">
        <v>260481535.83999997</v>
      </c>
      <c r="L166" s="40">
        <v>21549</v>
      </c>
      <c r="M166" s="128">
        <v>514721508.94</v>
      </c>
      <c r="N166" s="40">
        <v>69073</v>
      </c>
      <c r="O166" s="83">
        <v>1606186874.8900001</v>
      </c>
    </row>
    <row r="167" spans="1:15" x14ac:dyDescent="0.3">
      <c r="A167" s="42" t="s">
        <v>45</v>
      </c>
      <c r="B167" s="36" t="s">
        <v>70</v>
      </c>
      <c r="C167" s="27" t="s">
        <v>3</v>
      </c>
      <c r="D167" s="199">
        <v>9406</v>
      </c>
      <c r="E167" s="200">
        <v>86072107.609999999</v>
      </c>
      <c r="F167" s="36" t="s">
        <v>74</v>
      </c>
      <c r="G167" s="27" t="s">
        <v>3</v>
      </c>
      <c r="H167" s="120">
        <v>2882</v>
      </c>
      <c r="I167" s="129">
        <v>60110303.68</v>
      </c>
      <c r="J167" s="120">
        <v>3581</v>
      </c>
      <c r="K167" s="130">
        <v>32581638</v>
      </c>
      <c r="L167" s="126">
        <v>6463</v>
      </c>
      <c r="M167" s="127">
        <v>92691941.680000007</v>
      </c>
      <c r="N167" s="126">
        <v>15869</v>
      </c>
      <c r="O167" s="125">
        <v>178764049.29000002</v>
      </c>
    </row>
    <row r="168" spans="1:15" x14ac:dyDescent="0.3">
      <c r="A168" s="42"/>
      <c r="B168" s="36" t="s">
        <v>70</v>
      </c>
      <c r="C168" s="27" t="s">
        <v>4</v>
      </c>
      <c r="D168" s="199">
        <v>29</v>
      </c>
      <c r="E168" s="200">
        <v>19937631.329999998</v>
      </c>
      <c r="F168" s="36" t="s">
        <v>74</v>
      </c>
      <c r="G168" s="27" t="s">
        <v>4</v>
      </c>
      <c r="H168" s="123">
        <v>5</v>
      </c>
      <c r="I168" s="124">
        <v>4075208.76</v>
      </c>
      <c r="J168" s="123">
        <v>1</v>
      </c>
      <c r="K168" s="125">
        <v>300000</v>
      </c>
      <c r="L168" s="126">
        <v>6</v>
      </c>
      <c r="M168" s="127">
        <v>4375208.76</v>
      </c>
      <c r="N168" s="126">
        <v>35</v>
      </c>
      <c r="O168" s="125">
        <v>24312840.089999996</v>
      </c>
    </row>
    <row r="169" spans="1:15" x14ac:dyDescent="0.3">
      <c r="A169" s="42"/>
      <c r="B169" s="36" t="s">
        <v>72</v>
      </c>
      <c r="C169" s="27" t="s">
        <v>4</v>
      </c>
      <c r="D169" s="199">
        <v>345</v>
      </c>
      <c r="E169" s="200">
        <v>275523668.75</v>
      </c>
      <c r="F169" s="36" t="s">
        <v>72</v>
      </c>
      <c r="G169" s="27" t="s">
        <v>4</v>
      </c>
      <c r="H169" s="123">
        <v>91</v>
      </c>
      <c r="I169" s="124">
        <v>55001125.560000002</v>
      </c>
      <c r="J169" s="120">
        <v>215</v>
      </c>
      <c r="K169" s="130">
        <v>68921715.730000004</v>
      </c>
      <c r="L169" s="126">
        <v>306</v>
      </c>
      <c r="M169" s="127">
        <v>123922841.29000001</v>
      </c>
      <c r="N169" s="126">
        <v>651</v>
      </c>
      <c r="O169" s="125">
        <v>399446510.04000002</v>
      </c>
    </row>
    <row r="170" spans="1:15" x14ac:dyDescent="0.3">
      <c r="A170" s="43" t="s">
        <v>45</v>
      </c>
      <c r="B170" s="37"/>
      <c r="C170" s="29"/>
      <c r="D170" s="30">
        <v>9780</v>
      </c>
      <c r="E170" s="140">
        <v>381533407.69</v>
      </c>
      <c r="F170" s="37"/>
      <c r="G170" s="29"/>
      <c r="H170" s="112">
        <v>2978</v>
      </c>
      <c r="I170" s="113">
        <v>119186638</v>
      </c>
      <c r="J170" s="112">
        <v>3797</v>
      </c>
      <c r="K170" s="83">
        <v>101803353.73</v>
      </c>
      <c r="L170" s="40">
        <v>6775</v>
      </c>
      <c r="M170" s="128">
        <v>220989991.73000002</v>
      </c>
      <c r="N170" s="40">
        <v>16555</v>
      </c>
      <c r="O170" s="83">
        <v>602523399.42000008</v>
      </c>
    </row>
    <row r="171" spans="1:15" x14ac:dyDescent="0.3">
      <c r="A171" s="42" t="s">
        <v>46</v>
      </c>
      <c r="B171" s="36" t="s">
        <v>70</v>
      </c>
      <c r="C171" s="27" t="s">
        <v>3</v>
      </c>
      <c r="D171" s="199">
        <v>16213</v>
      </c>
      <c r="E171" s="200">
        <v>140242181.11000001</v>
      </c>
      <c r="F171" s="36" t="s">
        <v>74</v>
      </c>
      <c r="G171" s="27" t="s">
        <v>3</v>
      </c>
      <c r="H171" s="120">
        <v>2942</v>
      </c>
      <c r="I171" s="129">
        <v>62050022</v>
      </c>
      <c r="J171" s="120">
        <v>5233</v>
      </c>
      <c r="K171" s="130">
        <v>51690860.450000003</v>
      </c>
      <c r="L171" s="126">
        <v>8175</v>
      </c>
      <c r="M171" s="127">
        <v>113740882.45</v>
      </c>
      <c r="N171" s="126">
        <v>24388</v>
      </c>
      <c r="O171" s="125">
        <v>253983063.56</v>
      </c>
    </row>
    <row r="172" spans="1:15" x14ac:dyDescent="0.3">
      <c r="A172" s="42"/>
      <c r="B172" s="36" t="s">
        <v>70</v>
      </c>
      <c r="C172" s="27" t="s">
        <v>4</v>
      </c>
      <c r="D172" s="199">
        <v>5</v>
      </c>
      <c r="E172" s="200">
        <v>6423707.7300000004</v>
      </c>
      <c r="F172" s="36" t="s">
        <v>74</v>
      </c>
      <c r="G172" s="27" t="s">
        <v>4</v>
      </c>
      <c r="H172" s="123">
        <v>1</v>
      </c>
      <c r="I172" s="124">
        <v>531899.97</v>
      </c>
      <c r="J172" s="123">
        <v>2</v>
      </c>
      <c r="K172" s="125">
        <v>1656871.97</v>
      </c>
      <c r="L172" s="126">
        <v>3</v>
      </c>
      <c r="M172" s="127">
        <v>2188771.94</v>
      </c>
      <c r="N172" s="126">
        <v>8</v>
      </c>
      <c r="O172" s="125">
        <v>8612479.6699999999</v>
      </c>
    </row>
    <row r="173" spans="1:15" x14ac:dyDescent="0.3">
      <c r="A173" s="42"/>
      <c r="B173" s="36" t="s">
        <v>72</v>
      </c>
      <c r="C173" s="27" t="s">
        <v>4</v>
      </c>
      <c r="D173" s="199">
        <v>168</v>
      </c>
      <c r="E173" s="200">
        <v>163119167.90000001</v>
      </c>
      <c r="F173" s="36" t="s">
        <v>72</v>
      </c>
      <c r="G173" s="27" t="s">
        <v>4</v>
      </c>
      <c r="H173" s="123">
        <v>45</v>
      </c>
      <c r="I173" s="129">
        <v>29189233.460000001</v>
      </c>
      <c r="J173" s="120">
        <v>120</v>
      </c>
      <c r="K173" s="130">
        <v>43530012.009999998</v>
      </c>
      <c r="L173" s="126">
        <v>165</v>
      </c>
      <c r="M173" s="127">
        <v>72719245.469999999</v>
      </c>
      <c r="N173" s="126">
        <v>333</v>
      </c>
      <c r="O173" s="125">
        <v>235838413.37</v>
      </c>
    </row>
    <row r="174" spans="1:15" x14ac:dyDescent="0.3">
      <c r="A174" s="43" t="s">
        <v>46</v>
      </c>
      <c r="B174" s="37"/>
      <c r="C174" s="29"/>
      <c r="D174" s="30">
        <v>16386</v>
      </c>
      <c r="E174" s="140">
        <v>309785056.74000001</v>
      </c>
      <c r="F174" s="37"/>
      <c r="G174" s="29"/>
      <c r="H174" s="112">
        <v>2988</v>
      </c>
      <c r="I174" s="113">
        <v>91771155.430000007</v>
      </c>
      <c r="J174" s="112">
        <v>5355</v>
      </c>
      <c r="K174" s="83">
        <v>96877744.430000007</v>
      </c>
      <c r="L174" s="40">
        <v>8343</v>
      </c>
      <c r="M174" s="128">
        <v>188648899.86000001</v>
      </c>
      <c r="N174" s="40">
        <v>24729</v>
      </c>
      <c r="O174" s="83">
        <v>498433956.60000002</v>
      </c>
    </row>
    <row r="175" spans="1:15" x14ac:dyDescent="0.3">
      <c r="A175" s="44" t="s">
        <v>47</v>
      </c>
      <c r="B175" s="36" t="s">
        <v>70</v>
      </c>
      <c r="C175" s="27" t="s">
        <v>3</v>
      </c>
      <c r="D175" s="199">
        <v>15</v>
      </c>
      <c r="E175" s="200">
        <v>150641.19</v>
      </c>
      <c r="F175" s="36" t="s">
        <v>74</v>
      </c>
      <c r="G175" s="27" t="s">
        <v>3</v>
      </c>
      <c r="H175" s="123">
        <v>0</v>
      </c>
      <c r="I175" s="124">
        <v>0</v>
      </c>
      <c r="J175" s="123">
        <v>0</v>
      </c>
      <c r="K175" s="125">
        <v>0</v>
      </c>
      <c r="L175" s="126">
        <v>0</v>
      </c>
      <c r="M175" s="127">
        <v>0</v>
      </c>
      <c r="N175" s="126">
        <v>15</v>
      </c>
      <c r="O175" s="125">
        <v>150641.19</v>
      </c>
    </row>
    <row r="176" spans="1:15" x14ac:dyDescent="0.3">
      <c r="A176" s="45"/>
      <c r="B176" s="36" t="s">
        <v>70</v>
      </c>
      <c r="C176" s="27" t="s">
        <v>4</v>
      </c>
      <c r="D176" s="28">
        <v>0</v>
      </c>
      <c r="E176" s="139">
        <v>0</v>
      </c>
      <c r="F176" s="36" t="s">
        <v>74</v>
      </c>
      <c r="G176" s="27" t="s">
        <v>4</v>
      </c>
      <c r="H176" s="123">
        <v>0</v>
      </c>
      <c r="I176" s="124">
        <v>0</v>
      </c>
      <c r="J176" s="123">
        <v>0</v>
      </c>
      <c r="K176" s="125">
        <v>0</v>
      </c>
      <c r="L176" s="126">
        <v>0</v>
      </c>
      <c r="M176" s="127">
        <v>0</v>
      </c>
      <c r="N176" s="126">
        <v>0</v>
      </c>
      <c r="O176" s="125">
        <v>0</v>
      </c>
    </row>
    <row r="177" spans="1:15" x14ac:dyDescent="0.3">
      <c r="A177" s="45"/>
      <c r="B177" s="36" t="s">
        <v>72</v>
      </c>
      <c r="C177" s="27" t="s">
        <v>4</v>
      </c>
      <c r="D177" s="28">
        <v>0</v>
      </c>
      <c r="E177" s="139">
        <v>0</v>
      </c>
      <c r="F177" s="36" t="s">
        <v>72</v>
      </c>
      <c r="G177" s="27" t="s">
        <v>4</v>
      </c>
      <c r="H177" s="123">
        <v>0</v>
      </c>
      <c r="I177" s="124">
        <v>0</v>
      </c>
      <c r="J177" s="123">
        <v>0</v>
      </c>
      <c r="K177" s="125">
        <v>0</v>
      </c>
      <c r="L177" s="126">
        <v>0</v>
      </c>
      <c r="M177" s="127">
        <v>0</v>
      </c>
      <c r="N177" s="126">
        <v>0</v>
      </c>
      <c r="O177" s="125">
        <v>0</v>
      </c>
    </row>
    <row r="178" spans="1:15" x14ac:dyDescent="0.3">
      <c r="A178" s="43" t="s">
        <v>47</v>
      </c>
      <c r="B178" s="37"/>
      <c r="C178" s="29"/>
      <c r="D178" s="30">
        <v>15</v>
      </c>
      <c r="E178" s="140">
        <v>150641.19</v>
      </c>
      <c r="F178" s="37"/>
      <c r="G178" s="29"/>
      <c r="H178" s="112">
        <v>0</v>
      </c>
      <c r="I178" s="113">
        <v>0</v>
      </c>
      <c r="J178" s="112">
        <v>0</v>
      </c>
      <c r="K178" s="83">
        <v>0</v>
      </c>
      <c r="L178" s="40">
        <v>0</v>
      </c>
      <c r="M178" s="128">
        <v>0</v>
      </c>
      <c r="N178" s="40">
        <v>15</v>
      </c>
      <c r="O178" s="83">
        <v>150641.19</v>
      </c>
    </row>
    <row r="179" spans="1:15" x14ac:dyDescent="0.3">
      <c r="A179" s="42" t="s">
        <v>48</v>
      </c>
      <c r="B179" s="36" t="s">
        <v>70</v>
      </c>
      <c r="C179" s="27" t="s">
        <v>3</v>
      </c>
      <c r="D179" s="199">
        <v>57737</v>
      </c>
      <c r="E179" s="200">
        <v>522528421.94999999</v>
      </c>
      <c r="F179" s="36" t="s">
        <v>74</v>
      </c>
      <c r="G179" s="27" t="s">
        <v>3</v>
      </c>
      <c r="H179" s="120">
        <v>7315</v>
      </c>
      <c r="I179" s="129">
        <v>152582214</v>
      </c>
      <c r="J179" s="120">
        <v>9837</v>
      </c>
      <c r="K179" s="130">
        <v>87644953.599999994</v>
      </c>
      <c r="L179" s="126">
        <v>17152</v>
      </c>
      <c r="M179" s="127">
        <v>240227167.59999999</v>
      </c>
      <c r="N179" s="126">
        <v>74889</v>
      </c>
      <c r="O179" s="125">
        <v>762755589.54999995</v>
      </c>
    </row>
    <row r="180" spans="1:15" x14ac:dyDescent="0.3">
      <c r="A180" s="42"/>
      <c r="B180" s="36" t="s">
        <v>70</v>
      </c>
      <c r="C180" s="27" t="s">
        <v>4</v>
      </c>
      <c r="D180" s="199">
        <v>58</v>
      </c>
      <c r="E180" s="200">
        <v>67290465.280000001</v>
      </c>
      <c r="F180" s="36" t="s">
        <v>74</v>
      </c>
      <c r="G180" s="27" t="s">
        <v>4</v>
      </c>
      <c r="H180" s="123">
        <v>6</v>
      </c>
      <c r="I180" s="124">
        <v>13381114.25</v>
      </c>
      <c r="J180" s="120">
        <v>13</v>
      </c>
      <c r="K180" s="130">
        <v>12400749.26</v>
      </c>
      <c r="L180" s="126">
        <v>19</v>
      </c>
      <c r="M180" s="127">
        <v>25781863.509999998</v>
      </c>
      <c r="N180" s="126">
        <v>77</v>
      </c>
      <c r="O180" s="125">
        <v>93072328.789999992</v>
      </c>
    </row>
    <row r="181" spans="1:15" x14ac:dyDescent="0.3">
      <c r="A181" s="42"/>
      <c r="B181" s="36" t="s">
        <v>72</v>
      </c>
      <c r="C181" s="27" t="s">
        <v>4</v>
      </c>
      <c r="D181" s="199">
        <v>530</v>
      </c>
      <c r="E181" s="200">
        <v>668669449.02999997</v>
      </c>
      <c r="F181" s="36" t="s">
        <v>72</v>
      </c>
      <c r="G181" s="27" t="s">
        <v>4</v>
      </c>
      <c r="H181" s="123">
        <v>96</v>
      </c>
      <c r="I181" s="124">
        <v>68383773.370000005</v>
      </c>
      <c r="J181" s="120">
        <v>453</v>
      </c>
      <c r="K181" s="130">
        <v>120347687.45</v>
      </c>
      <c r="L181" s="126">
        <v>549</v>
      </c>
      <c r="M181" s="127">
        <v>188731460.81999999</v>
      </c>
      <c r="N181" s="126">
        <v>1079</v>
      </c>
      <c r="O181" s="125">
        <v>857400909.8499999</v>
      </c>
    </row>
    <row r="182" spans="1:15" x14ac:dyDescent="0.3">
      <c r="A182" s="43" t="s">
        <v>48</v>
      </c>
      <c r="B182" s="37"/>
      <c r="C182" s="29"/>
      <c r="D182" s="30">
        <v>58325</v>
      </c>
      <c r="E182" s="140">
        <v>1258488336.26</v>
      </c>
      <c r="F182" s="37"/>
      <c r="G182" s="29"/>
      <c r="H182" s="112">
        <v>7417</v>
      </c>
      <c r="I182" s="113">
        <v>234347101.62</v>
      </c>
      <c r="J182" s="112">
        <v>10303</v>
      </c>
      <c r="K182" s="83">
        <v>220393390.31</v>
      </c>
      <c r="L182" s="40">
        <v>17720</v>
      </c>
      <c r="M182" s="128">
        <v>454740491.92999995</v>
      </c>
      <c r="N182" s="40">
        <v>76045</v>
      </c>
      <c r="O182" s="83">
        <v>1713228828.1899998</v>
      </c>
    </row>
    <row r="183" spans="1:15" x14ac:dyDescent="0.3">
      <c r="A183" s="42" t="s">
        <v>49</v>
      </c>
      <c r="B183" s="36" t="s">
        <v>70</v>
      </c>
      <c r="C183" s="27" t="s">
        <v>3</v>
      </c>
      <c r="D183" s="199">
        <v>1079</v>
      </c>
      <c r="E183" s="200">
        <v>10793582.039999999</v>
      </c>
      <c r="F183" s="36" t="s">
        <v>74</v>
      </c>
      <c r="G183" s="27" t="s">
        <v>3</v>
      </c>
      <c r="H183" s="120">
        <v>3953</v>
      </c>
      <c r="I183" s="129">
        <v>83944586</v>
      </c>
      <c r="J183" s="123">
        <v>1210</v>
      </c>
      <c r="K183" s="125">
        <v>10591000</v>
      </c>
      <c r="L183" s="126">
        <v>5163</v>
      </c>
      <c r="M183" s="127">
        <v>94535586</v>
      </c>
      <c r="N183" s="126">
        <v>6242</v>
      </c>
      <c r="O183" s="125">
        <v>105329168.03999999</v>
      </c>
    </row>
    <row r="184" spans="1:15" x14ac:dyDescent="0.3">
      <c r="A184" s="42"/>
      <c r="B184" s="36" t="s">
        <v>70</v>
      </c>
      <c r="C184" s="27" t="s">
        <v>4</v>
      </c>
      <c r="D184" s="28">
        <v>0</v>
      </c>
      <c r="E184" s="139">
        <v>0</v>
      </c>
      <c r="F184" s="36" t="s">
        <v>74</v>
      </c>
      <c r="G184" s="27" t="s">
        <v>4</v>
      </c>
      <c r="H184" s="123">
        <v>53</v>
      </c>
      <c r="I184" s="124">
        <v>55969856</v>
      </c>
      <c r="J184" s="123">
        <v>36</v>
      </c>
      <c r="K184" s="125">
        <v>23099733</v>
      </c>
      <c r="L184" s="126">
        <v>89</v>
      </c>
      <c r="M184" s="127">
        <v>79069589</v>
      </c>
      <c r="N184" s="126">
        <v>89</v>
      </c>
      <c r="O184" s="125">
        <v>79069589</v>
      </c>
    </row>
    <row r="185" spans="1:15" x14ac:dyDescent="0.3">
      <c r="A185" s="42"/>
      <c r="B185" s="36" t="s">
        <v>72</v>
      </c>
      <c r="C185" s="27" t="s">
        <v>4</v>
      </c>
      <c r="D185" s="28">
        <v>10</v>
      </c>
      <c r="E185" s="139">
        <v>12836484.91</v>
      </c>
      <c r="F185" s="36" t="s">
        <v>72</v>
      </c>
      <c r="G185" s="27" t="s">
        <v>4</v>
      </c>
      <c r="H185" s="123">
        <v>0</v>
      </c>
      <c r="I185" s="124">
        <v>0</v>
      </c>
      <c r="J185" s="123">
        <v>13</v>
      </c>
      <c r="K185" s="125">
        <v>8051330</v>
      </c>
      <c r="L185" s="126">
        <v>13</v>
      </c>
      <c r="M185" s="127">
        <v>8051330</v>
      </c>
      <c r="N185" s="126">
        <v>23</v>
      </c>
      <c r="O185" s="125">
        <v>20887814.91</v>
      </c>
    </row>
    <row r="186" spans="1:15" x14ac:dyDescent="0.3">
      <c r="A186" s="43" t="s">
        <v>49</v>
      </c>
      <c r="B186" s="37"/>
      <c r="C186" s="29"/>
      <c r="D186" s="30">
        <v>1089</v>
      </c>
      <c r="E186" s="140">
        <v>23630066.949999999</v>
      </c>
      <c r="F186" s="37"/>
      <c r="G186" s="29"/>
      <c r="H186" s="112">
        <v>4006</v>
      </c>
      <c r="I186" s="113">
        <v>139914442</v>
      </c>
      <c r="J186" s="112">
        <v>1259</v>
      </c>
      <c r="K186" s="83">
        <v>41742063</v>
      </c>
      <c r="L186" s="40">
        <v>5265</v>
      </c>
      <c r="M186" s="128">
        <v>181656505</v>
      </c>
      <c r="N186" s="40">
        <v>6354</v>
      </c>
      <c r="O186" s="83">
        <v>205286571.94999999</v>
      </c>
    </row>
    <row r="187" spans="1:15" x14ac:dyDescent="0.3">
      <c r="A187" s="42" t="s">
        <v>50</v>
      </c>
      <c r="B187" s="36" t="s">
        <v>70</v>
      </c>
      <c r="C187" s="27" t="s">
        <v>3</v>
      </c>
      <c r="D187" s="199">
        <v>3108</v>
      </c>
      <c r="E187" s="200">
        <v>29534707.100000001</v>
      </c>
      <c r="F187" s="36" t="s">
        <v>74</v>
      </c>
      <c r="G187" s="27" t="s">
        <v>3</v>
      </c>
      <c r="H187" s="120">
        <v>730</v>
      </c>
      <c r="I187" s="129">
        <v>15179599</v>
      </c>
      <c r="J187" s="120">
        <v>1036</v>
      </c>
      <c r="K187" s="130">
        <v>8798950</v>
      </c>
      <c r="L187" s="126">
        <v>1766</v>
      </c>
      <c r="M187" s="127">
        <v>23978549</v>
      </c>
      <c r="N187" s="126">
        <v>4874</v>
      </c>
      <c r="O187" s="125">
        <v>53513256.100000001</v>
      </c>
    </row>
    <row r="188" spans="1:15" x14ac:dyDescent="0.3">
      <c r="A188" s="42"/>
      <c r="B188" s="36" t="s">
        <v>70</v>
      </c>
      <c r="C188" s="27" t="s">
        <v>4</v>
      </c>
      <c r="D188" s="199">
        <v>4</v>
      </c>
      <c r="E188" s="200">
        <v>4097369.64</v>
      </c>
      <c r="F188" s="36" t="s">
        <v>74</v>
      </c>
      <c r="G188" s="27" t="s">
        <v>4</v>
      </c>
      <c r="H188" s="123">
        <v>0</v>
      </c>
      <c r="I188" s="124">
        <v>0</v>
      </c>
      <c r="J188" s="123">
        <v>0</v>
      </c>
      <c r="K188" s="125">
        <v>0</v>
      </c>
      <c r="L188" s="126">
        <v>0</v>
      </c>
      <c r="M188" s="127">
        <v>0</v>
      </c>
      <c r="N188" s="126">
        <v>4</v>
      </c>
      <c r="O188" s="125">
        <v>4097369.64</v>
      </c>
    </row>
    <row r="189" spans="1:15" x14ac:dyDescent="0.3">
      <c r="A189" s="42"/>
      <c r="B189" s="36" t="s">
        <v>72</v>
      </c>
      <c r="C189" s="27" t="s">
        <v>4</v>
      </c>
      <c r="D189" s="199">
        <v>31</v>
      </c>
      <c r="E189" s="200">
        <v>40600477.079999998</v>
      </c>
      <c r="F189" s="36" t="s">
        <v>72</v>
      </c>
      <c r="G189" s="27" t="s">
        <v>4</v>
      </c>
      <c r="H189" s="123">
        <v>3</v>
      </c>
      <c r="I189" s="124">
        <v>1801967.07</v>
      </c>
      <c r="J189" s="123">
        <v>23</v>
      </c>
      <c r="K189" s="125">
        <v>15608941.73</v>
      </c>
      <c r="L189" s="126">
        <v>26</v>
      </c>
      <c r="M189" s="127">
        <v>17410908.800000001</v>
      </c>
      <c r="N189" s="126">
        <v>57</v>
      </c>
      <c r="O189" s="125">
        <v>58011385.879999995</v>
      </c>
    </row>
    <row r="190" spans="1:15" x14ac:dyDescent="0.3">
      <c r="A190" s="43" t="s">
        <v>50</v>
      </c>
      <c r="B190" s="37"/>
      <c r="C190" s="29"/>
      <c r="D190" s="30">
        <v>3143</v>
      </c>
      <c r="E190" s="140">
        <v>74232553.819999993</v>
      </c>
      <c r="F190" s="37"/>
      <c r="G190" s="29"/>
      <c r="H190" s="112">
        <v>733</v>
      </c>
      <c r="I190" s="113">
        <v>16981566.07</v>
      </c>
      <c r="J190" s="112">
        <v>1059</v>
      </c>
      <c r="K190" s="83">
        <v>24407891.73</v>
      </c>
      <c r="L190" s="40">
        <v>1792</v>
      </c>
      <c r="M190" s="128">
        <v>41389457.799999997</v>
      </c>
      <c r="N190" s="40">
        <v>4935</v>
      </c>
      <c r="O190" s="83">
        <v>115622011.62</v>
      </c>
    </row>
    <row r="191" spans="1:15" x14ac:dyDescent="0.3">
      <c r="A191" s="42" t="s">
        <v>51</v>
      </c>
      <c r="B191" s="36" t="s">
        <v>70</v>
      </c>
      <c r="C191" s="27" t="s">
        <v>3</v>
      </c>
      <c r="D191" s="199">
        <v>14585</v>
      </c>
      <c r="E191" s="200">
        <v>135347557.50999999</v>
      </c>
      <c r="F191" s="36" t="s">
        <v>74</v>
      </c>
      <c r="G191" s="27" t="s">
        <v>3</v>
      </c>
      <c r="H191" s="120">
        <v>2602</v>
      </c>
      <c r="I191" s="129">
        <v>54577105</v>
      </c>
      <c r="J191" s="120">
        <v>3035</v>
      </c>
      <c r="K191" s="130">
        <v>27243940</v>
      </c>
      <c r="L191" s="126">
        <v>5637</v>
      </c>
      <c r="M191" s="127">
        <v>81821045</v>
      </c>
      <c r="N191" s="126">
        <v>20222</v>
      </c>
      <c r="O191" s="125">
        <v>217168602.50999999</v>
      </c>
    </row>
    <row r="192" spans="1:15" x14ac:dyDescent="0.3">
      <c r="A192" s="42"/>
      <c r="B192" s="36" t="s">
        <v>70</v>
      </c>
      <c r="C192" s="27" t="s">
        <v>4</v>
      </c>
      <c r="D192" s="28">
        <v>0</v>
      </c>
      <c r="E192" s="139">
        <v>0</v>
      </c>
      <c r="F192" s="36" t="s">
        <v>74</v>
      </c>
      <c r="G192" s="27" t="s">
        <v>4</v>
      </c>
      <c r="H192" s="123">
        <v>1</v>
      </c>
      <c r="I192" s="124">
        <v>942622.95</v>
      </c>
      <c r="J192" s="123">
        <v>2</v>
      </c>
      <c r="K192" s="125">
        <v>942622.95</v>
      </c>
      <c r="L192" s="126">
        <v>3</v>
      </c>
      <c r="M192" s="127">
        <v>1885245.9</v>
      </c>
      <c r="N192" s="126">
        <v>3</v>
      </c>
      <c r="O192" s="125">
        <v>1885245.9</v>
      </c>
    </row>
    <row r="193" spans="1:15" x14ac:dyDescent="0.3">
      <c r="A193" s="42"/>
      <c r="B193" s="36" t="s">
        <v>72</v>
      </c>
      <c r="C193" s="27" t="s">
        <v>4</v>
      </c>
      <c r="D193" s="199">
        <v>218</v>
      </c>
      <c r="E193" s="200">
        <v>252733732.90000001</v>
      </c>
      <c r="F193" s="36" t="s">
        <v>72</v>
      </c>
      <c r="G193" s="27" t="s">
        <v>4</v>
      </c>
      <c r="H193" s="123">
        <v>31</v>
      </c>
      <c r="I193" s="124">
        <v>25654247.82</v>
      </c>
      <c r="J193" s="123">
        <v>138</v>
      </c>
      <c r="K193" s="125">
        <v>60813796.219999999</v>
      </c>
      <c r="L193" s="126">
        <v>169</v>
      </c>
      <c r="M193" s="127">
        <v>86468044.039999992</v>
      </c>
      <c r="N193" s="126">
        <v>387</v>
      </c>
      <c r="O193" s="125">
        <v>339201776.94</v>
      </c>
    </row>
    <row r="194" spans="1:15" x14ac:dyDescent="0.3">
      <c r="A194" s="43" t="s">
        <v>51</v>
      </c>
      <c r="B194" s="37"/>
      <c r="C194" s="29"/>
      <c r="D194" s="30">
        <v>14803</v>
      </c>
      <c r="E194" s="140">
        <v>388081290.40999997</v>
      </c>
      <c r="F194" s="37"/>
      <c r="G194" s="29"/>
      <c r="H194" s="112">
        <v>2634</v>
      </c>
      <c r="I194" s="113">
        <v>81173975.770000011</v>
      </c>
      <c r="J194" s="112">
        <v>3175</v>
      </c>
      <c r="K194" s="83">
        <v>89000359.170000002</v>
      </c>
      <c r="L194" s="40">
        <v>5809</v>
      </c>
      <c r="M194" s="128">
        <v>170174334.94</v>
      </c>
      <c r="N194" s="40">
        <v>20612</v>
      </c>
      <c r="O194" s="83">
        <v>558255625.35000002</v>
      </c>
    </row>
    <row r="195" spans="1:15" x14ac:dyDescent="0.3">
      <c r="A195" s="42" t="s">
        <v>52</v>
      </c>
      <c r="B195" s="36" t="s">
        <v>70</v>
      </c>
      <c r="C195" s="27" t="s">
        <v>3</v>
      </c>
      <c r="D195" s="199">
        <v>5091</v>
      </c>
      <c r="E195" s="200">
        <v>43966828.829999998</v>
      </c>
      <c r="F195" s="36" t="s">
        <v>74</v>
      </c>
      <c r="G195" s="27" t="s">
        <v>3</v>
      </c>
      <c r="H195" s="120">
        <v>445</v>
      </c>
      <c r="I195" s="129">
        <v>9300424</v>
      </c>
      <c r="J195" s="123">
        <v>681</v>
      </c>
      <c r="K195" s="125">
        <v>5771508</v>
      </c>
      <c r="L195" s="126">
        <v>1126</v>
      </c>
      <c r="M195" s="127">
        <v>15071932</v>
      </c>
      <c r="N195" s="126">
        <v>6217</v>
      </c>
      <c r="O195" s="125">
        <v>59038760.829999998</v>
      </c>
    </row>
    <row r="196" spans="1:15" x14ac:dyDescent="0.3">
      <c r="A196" s="42"/>
      <c r="B196" s="36" t="s">
        <v>70</v>
      </c>
      <c r="C196" s="27" t="s">
        <v>4</v>
      </c>
      <c r="D196" s="199">
        <v>40</v>
      </c>
      <c r="E196" s="200">
        <v>19480133.190000001</v>
      </c>
      <c r="F196" s="36" t="s">
        <v>74</v>
      </c>
      <c r="G196" s="27" t="s">
        <v>4</v>
      </c>
      <c r="H196" s="123">
        <v>1</v>
      </c>
      <c r="I196" s="124">
        <v>1950000</v>
      </c>
      <c r="J196" s="123">
        <v>2</v>
      </c>
      <c r="K196" s="125">
        <v>2925000</v>
      </c>
      <c r="L196" s="126">
        <v>3</v>
      </c>
      <c r="M196" s="127">
        <v>4875000</v>
      </c>
      <c r="N196" s="126">
        <v>43</v>
      </c>
      <c r="O196" s="125">
        <v>24355133.190000001</v>
      </c>
    </row>
    <row r="197" spans="1:15" x14ac:dyDescent="0.3">
      <c r="A197" s="42"/>
      <c r="B197" s="36" t="s">
        <v>72</v>
      </c>
      <c r="C197" s="27" t="s">
        <v>4</v>
      </c>
      <c r="D197" s="199">
        <v>131</v>
      </c>
      <c r="E197" s="200">
        <v>48939278.32</v>
      </c>
      <c r="F197" s="36" t="s">
        <v>72</v>
      </c>
      <c r="G197" s="27" t="s">
        <v>4</v>
      </c>
      <c r="H197" s="123">
        <v>16</v>
      </c>
      <c r="I197" s="124">
        <v>8237551.75</v>
      </c>
      <c r="J197" s="120">
        <v>76</v>
      </c>
      <c r="K197" s="130">
        <v>24129240.079999998</v>
      </c>
      <c r="L197" s="126">
        <v>92</v>
      </c>
      <c r="M197" s="127">
        <v>32366791.829999998</v>
      </c>
      <c r="N197" s="126">
        <v>223</v>
      </c>
      <c r="O197" s="125">
        <v>81306070.150000006</v>
      </c>
    </row>
    <row r="198" spans="1:15" x14ac:dyDescent="0.3">
      <c r="A198" s="43" t="s">
        <v>52</v>
      </c>
      <c r="B198" s="37"/>
      <c r="C198" s="29"/>
      <c r="D198" s="30">
        <v>5262</v>
      </c>
      <c r="E198" s="140">
        <v>112386240.34</v>
      </c>
      <c r="F198" s="37"/>
      <c r="G198" s="29"/>
      <c r="H198" s="112">
        <v>462</v>
      </c>
      <c r="I198" s="113">
        <v>19487975.75</v>
      </c>
      <c r="J198" s="112">
        <v>759</v>
      </c>
      <c r="K198" s="83">
        <v>32825748.079999998</v>
      </c>
      <c r="L198" s="40">
        <v>1221</v>
      </c>
      <c r="M198" s="128">
        <v>52313723.829999998</v>
      </c>
      <c r="N198" s="40">
        <v>6483</v>
      </c>
      <c r="O198" s="83">
        <v>164699964.17000002</v>
      </c>
    </row>
    <row r="199" spans="1:15" x14ac:dyDescent="0.3">
      <c r="A199" s="42" t="s">
        <v>53</v>
      </c>
      <c r="B199" s="36" t="s">
        <v>70</v>
      </c>
      <c r="C199" s="27" t="s">
        <v>3</v>
      </c>
      <c r="D199" s="199">
        <v>19780</v>
      </c>
      <c r="E199" s="200">
        <v>181845947.72999999</v>
      </c>
      <c r="F199" s="36" t="s">
        <v>74</v>
      </c>
      <c r="G199" s="27" t="s">
        <v>3</v>
      </c>
      <c r="H199" s="120">
        <v>5209</v>
      </c>
      <c r="I199" s="129">
        <v>109890867</v>
      </c>
      <c r="J199" s="120">
        <v>5050</v>
      </c>
      <c r="K199" s="130">
        <v>43631411</v>
      </c>
      <c r="L199" s="126">
        <v>10259</v>
      </c>
      <c r="M199" s="127">
        <v>153522278</v>
      </c>
      <c r="N199" s="126">
        <v>30039</v>
      </c>
      <c r="O199" s="125">
        <v>335368225.73000002</v>
      </c>
    </row>
    <row r="200" spans="1:15" x14ac:dyDescent="0.3">
      <c r="A200" s="42"/>
      <c r="B200" s="36" t="s">
        <v>70</v>
      </c>
      <c r="C200" s="27" t="s">
        <v>4</v>
      </c>
      <c r="D200" s="199">
        <v>9</v>
      </c>
      <c r="E200" s="200">
        <v>13568614.470000001</v>
      </c>
      <c r="F200" s="36" t="s">
        <v>74</v>
      </c>
      <c r="G200" s="27" t="s">
        <v>4</v>
      </c>
      <c r="H200" s="123">
        <v>2</v>
      </c>
      <c r="I200" s="124">
        <v>4023248</v>
      </c>
      <c r="J200" s="123">
        <v>3</v>
      </c>
      <c r="K200" s="125">
        <v>3476216</v>
      </c>
      <c r="L200" s="126">
        <v>5</v>
      </c>
      <c r="M200" s="127">
        <v>7499464</v>
      </c>
      <c r="N200" s="126">
        <v>14</v>
      </c>
      <c r="O200" s="125">
        <v>21068078.469999999</v>
      </c>
    </row>
    <row r="201" spans="1:15" x14ac:dyDescent="0.3">
      <c r="A201" s="42"/>
      <c r="B201" s="36" t="s">
        <v>72</v>
      </c>
      <c r="C201" s="27" t="s">
        <v>4</v>
      </c>
      <c r="D201" s="199">
        <v>383</v>
      </c>
      <c r="E201" s="200">
        <v>406012048.56999999</v>
      </c>
      <c r="F201" s="36" t="s">
        <v>72</v>
      </c>
      <c r="G201" s="27" t="s">
        <v>4</v>
      </c>
      <c r="H201" s="123">
        <v>104</v>
      </c>
      <c r="I201" s="124">
        <v>66713645.07</v>
      </c>
      <c r="J201" s="120">
        <v>191</v>
      </c>
      <c r="K201" s="130">
        <v>58440519.920000002</v>
      </c>
      <c r="L201" s="126">
        <v>295</v>
      </c>
      <c r="M201" s="127">
        <v>125154164.99000001</v>
      </c>
      <c r="N201" s="126">
        <v>678</v>
      </c>
      <c r="O201" s="125">
        <v>531166213.56</v>
      </c>
    </row>
    <row r="202" spans="1:15" x14ac:dyDescent="0.3">
      <c r="A202" s="43" t="s">
        <v>53</v>
      </c>
      <c r="B202" s="37"/>
      <c r="C202" s="29"/>
      <c r="D202" s="30">
        <v>20172</v>
      </c>
      <c r="E202" s="140">
        <v>601426610.76999998</v>
      </c>
      <c r="F202" s="37"/>
      <c r="G202" s="29"/>
      <c r="H202" s="112">
        <v>5315</v>
      </c>
      <c r="I202" s="113">
        <v>180627760.06999999</v>
      </c>
      <c r="J202" s="112">
        <v>5244</v>
      </c>
      <c r="K202" s="83">
        <v>105548146.92</v>
      </c>
      <c r="L202" s="40">
        <v>10559</v>
      </c>
      <c r="M202" s="128">
        <v>286175906.99000001</v>
      </c>
      <c r="N202" s="40">
        <v>30731</v>
      </c>
      <c r="O202" s="83">
        <v>887602517.75999999</v>
      </c>
    </row>
    <row r="203" spans="1:15" x14ac:dyDescent="0.3">
      <c r="A203" s="42" t="s">
        <v>54</v>
      </c>
      <c r="B203" s="36" t="s">
        <v>70</v>
      </c>
      <c r="C203" s="27" t="s">
        <v>3</v>
      </c>
      <c r="D203" s="205">
        <v>62033</v>
      </c>
      <c r="E203" s="200">
        <v>578047694.90999997</v>
      </c>
      <c r="F203" s="36" t="s">
        <v>74</v>
      </c>
      <c r="G203" s="27" t="s">
        <v>3</v>
      </c>
      <c r="H203" s="120">
        <v>10538</v>
      </c>
      <c r="I203" s="129">
        <v>213994676</v>
      </c>
      <c r="J203" s="120">
        <v>12373</v>
      </c>
      <c r="K203" s="130">
        <v>108556402</v>
      </c>
      <c r="L203" s="126">
        <v>22911</v>
      </c>
      <c r="M203" s="127">
        <v>322551078</v>
      </c>
      <c r="N203" s="126">
        <v>84944</v>
      </c>
      <c r="O203" s="125">
        <v>900598772.90999997</v>
      </c>
    </row>
    <row r="204" spans="1:15" x14ac:dyDescent="0.3">
      <c r="A204" s="42"/>
      <c r="B204" s="36" t="s">
        <v>70</v>
      </c>
      <c r="C204" s="27" t="s">
        <v>4</v>
      </c>
      <c r="D204" s="199">
        <v>91</v>
      </c>
      <c r="E204" s="200">
        <v>53675604.75</v>
      </c>
      <c r="F204" s="36" t="s">
        <v>74</v>
      </c>
      <c r="G204" s="27" t="s">
        <v>4</v>
      </c>
      <c r="H204" s="120">
        <v>16</v>
      </c>
      <c r="I204" s="129">
        <v>30191429.050000001</v>
      </c>
      <c r="J204" s="120">
        <v>19</v>
      </c>
      <c r="K204" s="130">
        <v>25164843.629999999</v>
      </c>
      <c r="L204" s="126">
        <v>35</v>
      </c>
      <c r="M204" s="127">
        <v>55356272.68</v>
      </c>
      <c r="N204" s="126">
        <v>126</v>
      </c>
      <c r="O204" s="125">
        <v>109031877.43000001</v>
      </c>
    </row>
    <row r="205" spans="1:15" x14ac:dyDescent="0.3">
      <c r="A205" s="42"/>
      <c r="B205" s="36" t="s">
        <v>72</v>
      </c>
      <c r="C205" s="27" t="s">
        <v>4</v>
      </c>
      <c r="D205" s="199">
        <v>1194</v>
      </c>
      <c r="E205" s="200">
        <v>1066753786.59</v>
      </c>
      <c r="F205" s="36" t="s">
        <v>72</v>
      </c>
      <c r="G205" s="27" t="s">
        <v>4</v>
      </c>
      <c r="H205" s="120">
        <v>322</v>
      </c>
      <c r="I205" s="129">
        <v>245294315.33000001</v>
      </c>
      <c r="J205" s="120">
        <v>578</v>
      </c>
      <c r="K205" s="130">
        <v>233302496.88</v>
      </c>
      <c r="L205" s="126">
        <v>900</v>
      </c>
      <c r="M205" s="127">
        <v>478596812.21000004</v>
      </c>
      <c r="N205" s="126">
        <v>2094</v>
      </c>
      <c r="O205" s="125">
        <v>1545350598.8000002</v>
      </c>
    </row>
    <row r="206" spans="1:15" x14ac:dyDescent="0.3">
      <c r="A206" s="43" t="s">
        <v>54</v>
      </c>
      <c r="B206" s="37"/>
      <c r="C206" s="29"/>
      <c r="D206" s="30">
        <v>63318</v>
      </c>
      <c r="E206" s="140">
        <v>1698477086.25</v>
      </c>
      <c r="F206" s="37"/>
      <c r="G206" s="29"/>
      <c r="H206" s="112">
        <v>10876</v>
      </c>
      <c r="I206" s="113">
        <v>489480420.38</v>
      </c>
      <c r="J206" s="112">
        <v>12970</v>
      </c>
      <c r="K206" s="83">
        <v>367023742.50999999</v>
      </c>
      <c r="L206" s="40">
        <v>23846</v>
      </c>
      <c r="M206" s="128">
        <v>856504162.8900001</v>
      </c>
      <c r="N206" s="40">
        <v>87164</v>
      </c>
      <c r="O206" s="83">
        <v>2554981249.1400003</v>
      </c>
    </row>
    <row r="207" spans="1:15" x14ac:dyDescent="0.3">
      <c r="A207" s="42" t="s">
        <v>55</v>
      </c>
      <c r="B207" s="36" t="s">
        <v>70</v>
      </c>
      <c r="C207" s="27" t="s">
        <v>3</v>
      </c>
      <c r="D207" s="199">
        <v>9498</v>
      </c>
      <c r="E207" s="200">
        <v>86924162.980000004</v>
      </c>
      <c r="F207" s="36" t="s">
        <v>74</v>
      </c>
      <c r="G207" s="27" t="s">
        <v>3</v>
      </c>
      <c r="H207" s="120">
        <v>1113</v>
      </c>
      <c r="I207" s="129">
        <v>22404633</v>
      </c>
      <c r="J207" s="120">
        <v>1231</v>
      </c>
      <c r="K207" s="130">
        <v>9984720</v>
      </c>
      <c r="L207" s="126">
        <v>2344</v>
      </c>
      <c r="M207" s="127">
        <v>32389353</v>
      </c>
      <c r="N207" s="126">
        <v>11842</v>
      </c>
      <c r="O207" s="125">
        <v>119313515.98</v>
      </c>
    </row>
    <row r="208" spans="1:15" x14ac:dyDescent="0.3">
      <c r="A208" s="42"/>
      <c r="B208" s="36" t="s">
        <v>70</v>
      </c>
      <c r="C208" s="27" t="s">
        <v>4</v>
      </c>
      <c r="D208" s="28">
        <v>0</v>
      </c>
      <c r="E208" s="139">
        <v>0</v>
      </c>
      <c r="F208" s="36" t="s">
        <v>74</v>
      </c>
      <c r="G208" s="27" t="s">
        <v>4</v>
      </c>
      <c r="H208" s="120">
        <v>2</v>
      </c>
      <c r="I208" s="129">
        <v>3237807</v>
      </c>
      <c r="J208" s="123">
        <v>3</v>
      </c>
      <c r="K208" s="125">
        <v>2647131</v>
      </c>
      <c r="L208" s="126">
        <v>5</v>
      </c>
      <c r="M208" s="127">
        <v>5884938</v>
      </c>
      <c r="N208" s="126">
        <v>5</v>
      </c>
      <c r="O208" s="125">
        <v>5884938</v>
      </c>
    </row>
    <row r="209" spans="1:15" x14ac:dyDescent="0.3">
      <c r="A209" s="42"/>
      <c r="B209" s="36" t="s">
        <v>72</v>
      </c>
      <c r="C209" s="27" t="s">
        <v>4</v>
      </c>
      <c r="D209" s="199">
        <v>130</v>
      </c>
      <c r="E209" s="200">
        <v>83603507.530000001</v>
      </c>
      <c r="F209" s="36" t="s">
        <v>72</v>
      </c>
      <c r="G209" s="27" t="s">
        <v>4</v>
      </c>
      <c r="H209" s="123">
        <v>35</v>
      </c>
      <c r="I209" s="124">
        <v>22673846</v>
      </c>
      <c r="J209" s="120">
        <v>99</v>
      </c>
      <c r="K209" s="130">
        <v>32057776</v>
      </c>
      <c r="L209" s="126">
        <v>134</v>
      </c>
      <c r="M209" s="127">
        <v>54731622</v>
      </c>
      <c r="N209" s="126">
        <v>264</v>
      </c>
      <c r="O209" s="125">
        <v>138335129.53</v>
      </c>
    </row>
    <row r="210" spans="1:15" x14ac:dyDescent="0.3">
      <c r="A210" s="43" t="s">
        <v>55</v>
      </c>
      <c r="B210" s="37"/>
      <c r="C210" s="29"/>
      <c r="D210" s="30">
        <v>9628</v>
      </c>
      <c r="E210" s="140">
        <v>170527670.50999999</v>
      </c>
      <c r="F210" s="37"/>
      <c r="G210" s="29"/>
      <c r="H210" s="112">
        <v>1150</v>
      </c>
      <c r="I210" s="113">
        <v>48316286</v>
      </c>
      <c r="J210" s="112">
        <v>1333</v>
      </c>
      <c r="K210" s="83">
        <v>44689627</v>
      </c>
      <c r="L210" s="40">
        <v>2483</v>
      </c>
      <c r="M210" s="128">
        <v>93005913</v>
      </c>
      <c r="N210" s="40">
        <v>12111</v>
      </c>
      <c r="O210" s="83">
        <v>263533583.50999999</v>
      </c>
    </row>
    <row r="211" spans="1:15" x14ac:dyDescent="0.3">
      <c r="A211" s="42" t="s">
        <v>56</v>
      </c>
      <c r="B211" s="36" t="s">
        <v>70</v>
      </c>
      <c r="C211" s="27" t="s">
        <v>3</v>
      </c>
      <c r="D211" s="199">
        <v>2440</v>
      </c>
      <c r="E211" s="200">
        <v>22079687.300000001</v>
      </c>
      <c r="F211" s="36" t="s">
        <v>74</v>
      </c>
      <c r="G211" s="27" t="s">
        <v>3</v>
      </c>
      <c r="H211" s="120">
        <v>1014</v>
      </c>
      <c r="I211" s="129">
        <v>21193345</v>
      </c>
      <c r="J211" s="120">
        <v>2110</v>
      </c>
      <c r="K211" s="130">
        <v>18103594</v>
      </c>
      <c r="L211" s="126">
        <v>3124</v>
      </c>
      <c r="M211" s="127">
        <v>39296939</v>
      </c>
      <c r="N211" s="126">
        <v>5564</v>
      </c>
      <c r="O211" s="125">
        <v>61376626.299999997</v>
      </c>
    </row>
    <row r="212" spans="1:15" x14ac:dyDescent="0.3">
      <c r="A212" s="42"/>
      <c r="B212" s="36" t="s">
        <v>70</v>
      </c>
      <c r="C212" s="27" t="s">
        <v>4</v>
      </c>
      <c r="D212" s="28">
        <v>2</v>
      </c>
      <c r="E212" s="139">
        <v>2348129</v>
      </c>
      <c r="F212" s="36" t="s">
        <v>74</v>
      </c>
      <c r="G212" s="27" t="s">
        <v>4</v>
      </c>
      <c r="H212" s="123">
        <v>0</v>
      </c>
      <c r="I212" s="124">
        <v>0</v>
      </c>
      <c r="J212" s="123">
        <v>0</v>
      </c>
      <c r="K212" s="125">
        <v>0</v>
      </c>
      <c r="L212" s="126">
        <v>0</v>
      </c>
      <c r="M212" s="127">
        <v>0</v>
      </c>
      <c r="N212" s="126">
        <v>2</v>
      </c>
      <c r="O212" s="125">
        <v>2348129</v>
      </c>
    </row>
    <row r="213" spans="1:15" x14ac:dyDescent="0.3">
      <c r="A213" s="42"/>
      <c r="B213" s="36" t="s">
        <v>72</v>
      </c>
      <c r="C213" s="27" t="s">
        <v>4</v>
      </c>
      <c r="D213" s="199">
        <v>43</v>
      </c>
      <c r="E213" s="200">
        <v>36045207.460000001</v>
      </c>
      <c r="F213" s="36" t="s">
        <v>72</v>
      </c>
      <c r="G213" s="27" t="s">
        <v>4</v>
      </c>
      <c r="H213" s="123">
        <v>10</v>
      </c>
      <c r="I213" s="124">
        <v>5845442.3700000001</v>
      </c>
      <c r="J213" s="123">
        <v>39</v>
      </c>
      <c r="K213" s="125">
        <v>10802869.33</v>
      </c>
      <c r="L213" s="126">
        <v>49</v>
      </c>
      <c r="M213" s="127">
        <v>16648311.699999999</v>
      </c>
      <c r="N213" s="126">
        <v>92</v>
      </c>
      <c r="O213" s="125">
        <v>52693519.159999996</v>
      </c>
    </row>
    <row r="214" spans="1:15" x14ac:dyDescent="0.3">
      <c r="A214" s="43" t="s">
        <v>56</v>
      </c>
      <c r="B214" s="37"/>
      <c r="C214" s="29"/>
      <c r="D214" s="30">
        <v>2485</v>
      </c>
      <c r="E214" s="140">
        <v>60473023.760000005</v>
      </c>
      <c r="F214" s="37"/>
      <c r="G214" s="29"/>
      <c r="H214" s="112">
        <v>1024</v>
      </c>
      <c r="I214" s="113">
        <v>27038787.370000001</v>
      </c>
      <c r="J214" s="112">
        <v>2149</v>
      </c>
      <c r="K214" s="83">
        <v>28906463.329999998</v>
      </c>
      <c r="L214" s="40">
        <v>3173</v>
      </c>
      <c r="M214" s="128">
        <v>55945250.700000003</v>
      </c>
      <c r="N214" s="40">
        <v>5658</v>
      </c>
      <c r="O214" s="83">
        <v>116418274.45999999</v>
      </c>
    </row>
    <row r="215" spans="1:15" x14ac:dyDescent="0.3">
      <c r="A215" s="42" t="s">
        <v>57</v>
      </c>
      <c r="B215" s="36" t="s">
        <v>70</v>
      </c>
      <c r="C215" s="27" t="s">
        <v>3</v>
      </c>
      <c r="D215" s="199">
        <v>106</v>
      </c>
      <c r="E215" s="200">
        <v>1086946.29</v>
      </c>
      <c r="F215" s="36" t="s">
        <v>74</v>
      </c>
      <c r="G215" s="27" t="s">
        <v>3</v>
      </c>
      <c r="H215" s="123">
        <v>9</v>
      </c>
      <c r="I215" s="124">
        <v>184167</v>
      </c>
      <c r="J215" s="123">
        <v>0</v>
      </c>
      <c r="K215" s="125">
        <v>0</v>
      </c>
      <c r="L215" s="126">
        <v>9</v>
      </c>
      <c r="M215" s="127">
        <v>184167</v>
      </c>
      <c r="N215" s="126">
        <v>115</v>
      </c>
      <c r="O215" s="125">
        <v>1271113.29</v>
      </c>
    </row>
    <row r="216" spans="1:15" x14ac:dyDescent="0.3">
      <c r="A216" s="42"/>
      <c r="B216" s="36" t="s">
        <v>70</v>
      </c>
      <c r="C216" s="27" t="s">
        <v>4</v>
      </c>
      <c r="D216" s="28">
        <v>0</v>
      </c>
      <c r="E216" s="139">
        <v>0</v>
      </c>
      <c r="F216" s="36" t="s">
        <v>74</v>
      </c>
      <c r="G216" s="27" t="s">
        <v>4</v>
      </c>
      <c r="H216" s="123">
        <v>2</v>
      </c>
      <c r="I216" s="124">
        <v>1601253.12</v>
      </c>
      <c r="J216" s="123">
        <v>0</v>
      </c>
      <c r="K216" s="125">
        <v>0</v>
      </c>
      <c r="L216" s="126">
        <v>2</v>
      </c>
      <c r="M216" s="127">
        <v>1601253.12</v>
      </c>
      <c r="N216" s="126">
        <v>2</v>
      </c>
      <c r="O216" s="125">
        <v>1601253.12</v>
      </c>
    </row>
    <row r="217" spans="1:15" x14ac:dyDescent="0.3">
      <c r="A217" s="42"/>
      <c r="B217" s="36" t="s">
        <v>72</v>
      </c>
      <c r="C217" s="27" t="s">
        <v>4</v>
      </c>
      <c r="D217" s="28">
        <v>0</v>
      </c>
      <c r="E217" s="139">
        <v>0</v>
      </c>
      <c r="F217" s="36" t="s">
        <v>72</v>
      </c>
      <c r="G217" s="27" t="s">
        <v>4</v>
      </c>
      <c r="H217" s="123">
        <v>0</v>
      </c>
      <c r="I217" s="124">
        <v>0</v>
      </c>
      <c r="J217" s="123">
        <v>0</v>
      </c>
      <c r="K217" s="125">
        <v>0</v>
      </c>
      <c r="L217" s="126">
        <v>0</v>
      </c>
      <c r="M217" s="127">
        <v>0</v>
      </c>
      <c r="N217" s="126">
        <v>0</v>
      </c>
      <c r="O217" s="125">
        <v>0</v>
      </c>
    </row>
    <row r="218" spans="1:15" ht="15" customHeight="1" x14ac:dyDescent="0.3">
      <c r="A218" s="43" t="s">
        <v>57</v>
      </c>
      <c r="B218" s="37"/>
      <c r="C218" s="29"/>
      <c r="D218" s="30">
        <v>106</v>
      </c>
      <c r="E218" s="140">
        <v>1086946.29</v>
      </c>
      <c r="F218" s="37"/>
      <c r="G218" s="29"/>
      <c r="H218" s="112">
        <v>11</v>
      </c>
      <c r="I218" s="113">
        <v>1785420.12</v>
      </c>
      <c r="J218" s="112">
        <v>0</v>
      </c>
      <c r="K218" s="83">
        <v>0</v>
      </c>
      <c r="L218" s="40">
        <v>11</v>
      </c>
      <c r="M218" s="128">
        <v>1785420.12</v>
      </c>
      <c r="N218" s="40">
        <v>117</v>
      </c>
      <c r="O218" s="83">
        <v>2872366.41</v>
      </c>
    </row>
    <row r="219" spans="1:15" x14ac:dyDescent="0.3">
      <c r="A219" s="42" t="s">
        <v>58</v>
      </c>
      <c r="B219" s="36" t="s">
        <v>70</v>
      </c>
      <c r="C219" s="27" t="s">
        <v>3</v>
      </c>
      <c r="D219" s="199">
        <v>31373</v>
      </c>
      <c r="E219" s="200">
        <v>284731453.06999999</v>
      </c>
      <c r="F219" s="36" t="s">
        <v>74</v>
      </c>
      <c r="G219" s="27" t="s">
        <v>3</v>
      </c>
      <c r="H219" s="120">
        <v>2766</v>
      </c>
      <c r="I219" s="129">
        <v>57530873</v>
      </c>
      <c r="J219" s="120">
        <v>3822</v>
      </c>
      <c r="K219" s="130">
        <v>33873959</v>
      </c>
      <c r="L219" s="126">
        <v>6588</v>
      </c>
      <c r="M219" s="127">
        <v>91404832</v>
      </c>
      <c r="N219" s="126">
        <v>37961</v>
      </c>
      <c r="O219" s="125">
        <v>376136285.06999999</v>
      </c>
    </row>
    <row r="220" spans="1:15" x14ac:dyDescent="0.3">
      <c r="A220" s="42"/>
      <c r="B220" s="36" t="s">
        <v>70</v>
      </c>
      <c r="C220" s="27" t="s">
        <v>4</v>
      </c>
      <c r="D220" s="199">
        <v>8</v>
      </c>
      <c r="E220" s="200">
        <v>12647726.25</v>
      </c>
      <c r="F220" s="36" t="s">
        <v>74</v>
      </c>
      <c r="G220" s="27" t="s">
        <v>4</v>
      </c>
      <c r="H220" s="123">
        <v>1</v>
      </c>
      <c r="I220" s="124">
        <v>1961381.2</v>
      </c>
      <c r="J220" s="123">
        <v>0</v>
      </c>
      <c r="K220" s="125">
        <v>0</v>
      </c>
      <c r="L220" s="126">
        <v>1</v>
      </c>
      <c r="M220" s="127">
        <v>1961381.2</v>
      </c>
      <c r="N220" s="126">
        <v>9</v>
      </c>
      <c r="O220" s="125">
        <v>14609107.449999999</v>
      </c>
    </row>
    <row r="221" spans="1:15" x14ac:dyDescent="0.3">
      <c r="A221" s="42"/>
      <c r="B221" s="36" t="s">
        <v>72</v>
      </c>
      <c r="C221" s="27" t="s">
        <v>4</v>
      </c>
      <c r="D221" s="199">
        <v>293</v>
      </c>
      <c r="E221" s="200">
        <v>359594073.51999998</v>
      </c>
      <c r="F221" s="36" t="s">
        <v>72</v>
      </c>
      <c r="G221" s="27" t="s">
        <v>4</v>
      </c>
      <c r="H221" s="120">
        <v>74</v>
      </c>
      <c r="I221" s="129">
        <v>51817677.740000002</v>
      </c>
      <c r="J221" s="120">
        <v>141</v>
      </c>
      <c r="K221" s="130">
        <v>42285494.299999997</v>
      </c>
      <c r="L221" s="126">
        <v>215</v>
      </c>
      <c r="M221" s="127">
        <v>94103172.039999992</v>
      </c>
      <c r="N221" s="126">
        <v>508</v>
      </c>
      <c r="O221" s="125">
        <v>453697245.55999994</v>
      </c>
    </row>
    <row r="222" spans="1:15" ht="15" customHeight="1" x14ac:dyDescent="0.3">
      <c r="A222" s="43" t="s">
        <v>58</v>
      </c>
      <c r="B222" s="37"/>
      <c r="C222" s="29"/>
      <c r="D222" s="30">
        <v>31674</v>
      </c>
      <c r="E222" s="140">
        <v>656973252.83999991</v>
      </c>
      <c r="F222" s="37"/>
      <c r="G222" s="29"/>
      <c r="H222" s="112">
        <v>2841</v>
      </c>
      <c r="I222" s="113">
        <v>111309931.94</v>
      </c>
      <c r="J222" s="112">
        <v>3963</v>
      </c>
      <c r="K222" s="83">
        <v>76159453.299999997</v>
      </c>
      <c r="L222" s="40">
        <v>6804</v>
      </c>
      <c r="M222" s="128">
        <v>187469385.24000001</v>
      </c>
      <c r="N222" s="40">
        <v>38478</v>
      </c>
      <c r="O222" s="83">
        <v>844442638.07999992</v>
      </c>
    </row>
    <row r="223" spans="1:15" x14ac:dyDescent="0.3">
      <c r="A223" s="42" t="s">
        <v>59</v>
      </c>
      <c r="B223" s="36" t="s">
        <v>70</v>
      </c>
      <c r="C223" s="27" t="s">
        <v>3</v>
      </c>
      <c r="D223" s="199">
        <v>24069</v>
      </c>
      <c r="E223" s="200">
        <v>214278338.63999999</v>
      </c>
      <c r="F223" s="36" t="s">
        <v>74</v>
      </c>
      <c r="G223" s="27" t="s">
        <v>3</v>
      </c>
      <c r="H223" s="120">
        <v>6612</v>
      </c>
      <c r="I223" s="129">
        <v>139400028</v>
      </c>
      <c r="J223" s="120">
        <v>8197</v>
      </c>
      <c r="K223" s="130">
        <v>73848033</v>
      </c>
      <c r="L223" s="126">
        <v>14809</v>
      </c>
      <c r="M223" s="127">
        <v>213248061</v>
      </c>
      <c r="N223" s="126">
        <v>38878</v>
      </c>
      <c r="O223" s="125">
        <v>427526399.63999999</v>
      </c>
    </row>
    <row r="224" spans="1:15" x14ac:dyDescent="0.3">
      <c r="A224" s="42"/>
      <c r="B224" s="36" t="s">
        <v>70</v>
      </c>
      <c r="C224" s="27" t="s">
        <v>4</v>
      </c>
      <c r="D224" s="199">
        <v>16</v>
      </c>
      <c r="E224" s="200">
        <v>16877749.420000002</v>
      </c>
      <c r="F224" s="36" t="s">
        <v>74</v>
      </c>
      <c r="G224" s="27" t="s">
        <v>4</v>
      </c>
      <c r="H224" s="123">
        <v>8</v>
      </c>
      <c r="I224" s="124">
        <v>9072607</v>
      </c>
      <c r="J224" s="123">
        <v>7</v>
      </c>
      <c r="K224" s="130">
        <v>4241934</v>
      </c>
      <c r="L224" s="126">
        <v>15</v>
      </c>
      <c r="M224" s="127">
        <v>13314541</v>
      </c>
      <c r="N224" s="126">
        <v>31</v>
      </c>
      <c r="O224" s="125">
        <v>30192290.420000002</v>
      </c>
    </row>
    <row r="225" spans="1:15" x14ac:dyDescent="0.3">
      <c r="A225" s="42"/>
      <c r="B225" s="36" t="s">
        <v>72</v>
      </c>
      <c r="C225" s="27" t="s">
        <v>4</v>
      </c>
      <c r="D225" s="199">
        <v>279</v>
      </c>
      <c r="E225" s="200">
        <v>237586923.06</v>
      </c>
      <c r="F225" s="36" t="s">
        <v>72</v>
      </c>
      <c r="G225" s="27" t="s">
        <v>4</v>
      </c>
      <c r="H225" s="123">
        <v>69</v>
      </c>
      <c r="I225" s="124">
        <v>46721364</v>
      </c>
      <c r="J225" s="120">
        <v>227</v>
      </c>
      <c r="K225" s="130">
        <v>87092740</v>
      </c>
      <c r="L225" s="126">
        <v>296</v>
      </c>
      <c r="M225" s="127">
        <v>133814104</v>
      </c>
      <c r="N225" s="126">
        <v>575</v>
      </c>
      <c r="O225" s="125">
        <v>371401027.06</v>
      </c>
    </row>
    <row r="226" spans="1:15" x14ac:dyDescent="0.3">
      <c r="A226" s="43" t="s">
        <v>59</v>
      </c>
      <c r="B226" s="37"/>
      <c r="C226" s="29"/>
      <c r="D226" s="30">
        <v>24364</v>
      </c>
      <c r="E226" s="140">
        <v>468743011.12</v>
      </c>
      <c r="F226" s="37"/>
      <c r="G226" s="29"/>
      <c r="H226" s="112">
        <v>6689</v>
      </c>
      <c r="I226" s="113">
        <v>195193999</v>
      </c>
      <c r="J226" s="112">
        <v>8431</v>
      </c>
      <c r="K226" s="83">
        <v>165182707</v>
      </c>
      <c r="L226" s="40">
        <v>15120</v>
      </c>
      <c r="M226" s="128">
        <v>360376706</v>
      </c>
      <c r="N226" s="40">
        <v>39484</v>
      </c>
      <c r="O226" s="83">
        <v>829119717.12</v>
      </c>
    </row>
    <row r="227" spans="1:15" x14ac:dyDescent="0.3">
      <c r="A227" s="42" t="s">
        <v>60</v>
      </c>
      <c r="B227" s="36" t="s">
        <v>70</v>
      </c>
      <c r="C227" s="27" t="s">
        <v>3</v>
      </c>
      <c r="D227" s="199">
        <v>5616</v>
      </c>
      <c r="E227" s="200">
        <v>52573455.369999997</v>
      </c>
      <c r="F227" s="36" t="s">
        <v>74</v>
      </c>
      <c r="G227" s="27" t="s">
        <v>3</v>
      </c>
      <c r="H227" s="120">
        <v>1217</v>
      </c>
      <c r="I227" s="129">
        <v>25315847</v>
      </c>
      <c r="J227" s="120">
        <v>1559</v>
      </c>
      <c r="K227" s="130">
        <v>13410200</v>
      </c>
      <c r="L227" s="126">
        <v>2776</v>
      </c>
      <c r="M227" s="127">
        <v>38726047</v>
      </c>
      <c r="N227" s="126">
        <v>8392</v>
      </c>
      <c r="O227" s="125">
        <v>91299502.370000005</v>
      </c>
    </row>
    <row r="228" spans="1:15" x14ac:dyDescent="0.3">
      <c r="A228" s="42"/>
      <c r="B228" s="36" t="s">
        <v>70</v>
      </c>
      <c r="C228" s="27" t="s">
        <v>4</v>
      </c>
      <c r="D228" s="199">
        <v>5</v>
      </c>
      <c r="E228" s="200">
        <v>5438169.9199999999</v>
      </c>
      <c r="F228" s="36" t="s">
        <v>74</v>
      </c>
      <c r="G228" s="27" t="s">
        <v>4</v>
      </c>
      <c r="H228" s="123">
        <v>1</v>
      </c>
      <c r="I228" s="124">
        <v>3392776.12</v>
      </c>
      <c r="J228" s="120">
        <v>2</v>
      </c>
      <c r="K228" s="130">
        <v>3392776.12</v>
      </c>
      <c r="L228" s="126">
        <v>3</v>
      </c>
      <c r="M228" s="127">
        <v>6785552.2400000002</v>
      </c>
      <c r="N228" s="126">
        <v>8</v>
      </c>
      <c r="O228" s="125">
        <v>12223722.16</v>
      </c>
    </row>
    <row r="229" spans="1:15" x14ac:dyDescent="0.3">
      <c r="A229" s="42"/>
      <c r="B229" s="36" t="s">
        <v>72</v>
      </c>
      <c r="C229" s="27" t="s">
        <v>4</v>
      </c>
      <c r="D229" s="199">
        <v>140</v>
      </c>
      <c r="E229" s="200">
        <v>139408144.08000001</v>
      </c>
      <c r="F229" s="36" t="s">
        <v>72</v>
      </c>
      <c r="G229" s="27" t="s">
        <v>4</v>
      </c>
      <c r="H229" s="123">
        <v>39</v>
      </c>
      <c r="I229" s="124">
        <v>26497752.440000001</v>
      </c>
      <c r="J229" s="120">
        <v>81</v>
      </c>
      <c r="K229" s="130">
        <v>29964892.690000001</v>
      </c>
      <c r="L229" s="126">
        <v>120</v>
      </c>
      <c r="M229" s="127">
        <v>56462645.130000003</v>
      </c>
      <c r="N229" s="126">
        <v>260</v>
      </c>
      <c r="O229" s="125">
        <v>195870789.21000001</v>
      </c>
    </row>
    <row r="230" spans="1:15" x14ac:dyDescent="0.3">
      <c r="A230" s="43" t="s">
        <v>60</v>
      </c>
      <c r="B230" s="37"/>
      <c r="C230" s="29"/>
      <c r="D230" s="30">
        <v>5761</v>
      </c>
      <c r="E230" s="140">
        <v>197419769.37</v>
      </c>
      <c r="F230" s="37"/>
      <c r="G230" s="29"/>
      <c r="H230" s="112">
        <v>1257</v>
      </c>
      <c r="I230" s="113">
        <v>55206375.560000002</v>
      </c>
      <c r="J230" s="112">
        <v>1642</v>
      </c>
      <c r="K230" s="83">
        <v>46767868.810000002</v>
      </c>
      <c r="L230" s="40">
        <v>2899</v>
      </c>
      <c r="M230" s="128">
        <v>101974244.37</v>
      </c>
      <c r="N230" s="40">
        <v>8660</v>
      </c>
      <c r="O230" s="83">
        <v>299394013.74000001</v>
      </c>
    </row>
    <row r="231" spans="1:15" x14ac:dyDescent="0.3">
      <c r="A231" s="42" t="s">
        <v>61</v>
      </c>
      <c r="B231" s="36" t="s">
        <v>70</v>
      </c>
      <c r="C231" s="27" t="s">
        <v>3</v>
      </c>
      <c r="D231" s="199">
        <v>33454</v>
      </c>
      <c r="E231" s="200">
        <v>286992028.77999997</v>
      </c>
      <c r="F231" s="36" t="s">
        <v>74</v>
      </c>
      <c r="G231" s="27" t="s">
        <v>3</v>
      </c>
      <c r="H231" s="120">
        <v>3713</v>
      </c>
      <c r="I231" s="129">
        <v>76549653</v>
      </c>
      <c r="J231" s="120">
        <v>7353</v>
      </c>
      <c r="K231" s="130">
        <v>65286091</v>
      </c>
      <c r="L231" s="126">
        <v>11066</v>
      </c>
      <c r="M231" s="127">
        <v>141835744</v>
      </c>
      <c r="N231" s="126">
        <v>44520</v>
      </c>
      <c r="O231" s="125">
        <v>428827772.77999997</v>
      </c>
    </row>
    <row r="232" spans="1:15" x14ac:dyDescent="0.3">
      <c r="A232" s="42"/>
      <c r="B232" s="36" t="s">
        <v>70</v>
      </c>
      <c r="C232" s="27" t="s">
        <v>4</v>
      </c>
      <c r="D232" s="31">
        <v>0</v>
      </c>
      <c r="E232" s="139">
        <v>0</v>
      </c>
      <c r="F232" s="36" t="s">
        <v>74</v>
      </c>
      <c r="G232" s="27" t="s">
        <v>4</v>
      </c>
      <c r="H232" s="123">
        <v>2</v>
      </c>
      <c r="I232" s="124">
        <v>5412390.0599999996</v>
      </c>
      <c r="J232" s="123">
        <v>4</v>
      </c>
      <c r="K232" s="125">
        <v>2233812.54</v>
      </c>
      <c r="L232" s="126">
        <v>6</v>
      </c>
      <c r="M232" s="127">
        <v>7646202.5999999996</v>
      </c>
      <c r="N232" s="126">
        <v>6</v>
      </c>
      <c r="O232" s="125">
        <v>7646202.5999999996</v>
      </c>
    </row>
    <row r="233" spans="1:15" x14ac:dyDescent="0.3">
      <c r="A233" s="42"/>
      <c r="B233" s="36" t="s">
        <v>72</v>
      </c>
      <c r="C233" s="27" t="s">
        <v>4</v>
      </c>
      <c r="D233" s="199">
        <v>407</v>
      </c>
      <c r="E233" s="200">
        <v>330786420.79000002</v>
      </c>
      <c r="F233" s="36" t="s">
        <v>72</v>
      </c>
      <c r="G233" s="27" t="s">
        <v>4</v>
      </c>
      <c r="H233" s="120">
        <v>102</v>
      </c>
      <c r="I233" s="129">
        <v>52666443.840000004</v>
      </c>
      <c r="J233" s="120">
        <v>258</v>
      </c>
      <c r="K233" s="130">
        <v>72279396.739999995</v>
      </c>
      <c r="L233" s="126">
        <v>360</v>
      </c>
      <c r="M233" s="127">
        <v>124945840.58</v>
      </c>
      <c r="N233" s="126">
        <v>767</v>
      </c>
      <c r="O233" s="125">
        <v>455732261.37</v>
      </c>
    </row>
    <row r="234" spans="1:15" x14ac:dyDescent="0.3">
      <c r="A234" s="43" t="s">
        <v>61</v>
      </c>
      <c r="B234" s="37"/>
      <c r="C234" s="29"/>
      <c r="D234" s="30">
        <v>33861</v>
      </c>
      <c r="E234" s="140">
        <v>617778449.56999993</v>
      </c>
      <c r="F234" s="37"/>
      <c r="G234" s="29"/>
      <c r="H234" s="112">
        <v>3817</v>
      </c>
      <c r="I234" s="113">
        <v>134628486.90000001</v>
      </c>
      <c r="J234" s="112">
        <v>7615</v>
      </c>
      <c r="K234" s="83">
        <v>139799300.28</v>
      </c>
      <c r="L234" s="40">
        <v>11432</v>
      </c>
      <c r="M234" s="128">
        <v>274427787.18000001</v>
      </c>
      <c r="N234" s="40">
        <v>45293</v>
      </c>
      <c r="O234" s="83">
        <v>892206236.75</v>
      </c>
    </row>
    <row r="235" spans="1:15" x14ac:dyDescent="0.3">
      <c r="A235" s="42" t="s">
        <v>62</v>
      </c>
      <c r="B235" s="36" t="s">
        <v>70</v>
      </c>
      <c r="C235" s="27" t="s">
        <v>3</v>
      </c>
      <c r="D235" s="199">
        <v>1369</v>
      </c>
      <c r="E235" s="200">
        <v>13555313.34</v>
      </c>
      <c r="F235" s="36" t="s">
        <v>74</v>
      </c>
      <c r="G235" s="27" t="s">
        <v>3</v>
      </c>
      <c r="H235" s="120">
        <v>176</v>
      </c>
      <c r="I235" s="129">
        <v>3676250.01</v>
      </c>
      <c r="J235" s="123">
        <v>187</v>
      </c>
      <c r="K235" s="130">
        <v>1760916.67</v>
      </c>
      <c r="L235" s="126">
        <v>363</v>
      </c>
      <c r="M235" s="127">
        <v>5437166.6799999997</v>
      </c>
      <c r="N235" s="126">
        <v>1732</v>
      </c>
      <c r="O235" s="125">
        <v>18992480.02</v>
      </c>
    </row>
    <row r="236" spans="1:15" x14ac:dyDescent="0.3">
      <c r="A236" s="42"/>
      <c r="B236" s="36" t="s">
        <v>70</v>
      </c>
      <c r="C236" s="27" t="s">
        <v>4</v>
      </c>
      <c r="D236" s="199">
        <v>4</v>
      </c>
      <c r="E236" s="200">
        <v>2114800.66</v>
      </c>
      <c r="F236" s="36" t="s">
        <v>74</v>
      </c>
      <c r="G236" s="27" t="s">
        <v>4</v>
      </c>
      <c r="H236" s="123">
        <v>1</v>
      </c>
      <c r="I236" s="124">
        <v>199838.27</v>
      </c>
      <c r="J236" s="123">
        <v>0</v>
      </c>
      <c r="K236" s="125">
        <v>0</v>
      </c>
      <c r="L236" s="126">
        <v>1</v>
      </c>
      <c r="M236" s="127">
        <v>199838.27</v>
      </c>
      <c r="N236" s="126">
        <v>5</v>
      </c>
      <c r="O236" s="125">
        <v>2314638.9300000002</v>
      </c>
    </row>
    <row r="237" spans="1:15" x14ac:dyDescent="0.3">
      <c r="A237" s="42"/>
      <c r="B237" s="36" t="s">
        <v>72</v>
      </c>
      <c r="C237" s="27" t="s">
        <v>4</v>
      </c>
      <c r="D237" s="199">
        <v>72</v>
      </c>
      <c r="E237" s="200">
        <v>35538220.229999997</v>
      </c>
      <c r="F237" s="36" t="s">
        <v>72</v>
      </c>
      <c r="G237" s="27" t="s">
        <v>4</v>
      </c>
      <c r="H237" s="120">
        <v>21</v>
      </c>
      <c r="I237" s="129">
        <v>7808233.29</v>
      </c>
      <c r="J237" s="123">
        <v>48</v>
      </c>
      <c r="K237" s="125">
        <v>8719171.5999999996</v>
      </c>
      <c r="L237" s="126">
        <v>69</v>
      </c>
      <c r="M237" s="127">
        <v>16527404.890000001</v>
      </c>
      <c r="N237" s="126">
        <v>141</v>
      </c>
      <c r="O237" s="125">
        <v>52065625.119999997</v>
      </c>
    </row>
    <row r="238" spans="1:15" ht="15" customHeight="1" x14ac:dyDescent="0.3">
      <c r="A238" s="43" t="s">
        <v>62</v>
      </c>
      <c r="B238" s="37"/>
      <c r="C238" s="29"/>
      <c r="D238" s="30">
        <v>1445</v>
      </c>
      <c r="E238" s="140">
        <v>51208334.229999997</v>
      </c>
      <c r="F238" s="37"/>
      <c r="G238" s="29"/>
      <c r="H238" s="112">
        <v>198</v>
      </c>
      <c r="I238" s="113">
        <v>11684321.57</v>
      </c>
      <c r="J238" s="112">
        <v>235</v>
      </c>
      <c r="K238" s="83">
        <v>10480088.27</v>
      </c>
      <c r="L238" s="49">
        <v>433</v>
      </c>
      <c r="M238" s="84">
        <v>22164409.84</v>
      </c>
      <c r="N238" s="40">
        <v>1878</v>
      </c>
      <c r="O238" s="83">
        <v>73372744.069999993</v>
      </c>
    </row>
    <row r="239" spans="1:15" s="14" customFormat="1" ht="15" customHeight="1" x14ac:dyDescent="0.3">
      <c r="A239" s="48" t="s">
        <v>75</v>
      </c>
      <c r="B239" s="39"/>
      <c r="C239" s="33"/>
      <c r="D239" s="76">
        <f>SUM(D6,D10,D14,D18,D22,D26,D30,D34,D38,D42,D46,D50,D54,D58,D62,D66,D70,D74,D78,D82,D86,D90,D94,D98,D102,D106,D110,D114,D118,D122,D126,D130,D134,D138,D142,D146,D150,D154,D158,D162,D166,D170,D174,D178,D182,D186,D190,D194,D198,D202,D206,D210,D214,D218,D222,D226,D230,D234,D238)</f>
        <v>1076765</v>
      </c>
      <c r="E239" s="141">
        <f>SUM(E6,E10,E14,E18,E22,E26,E30,E34,E38,E42,E46,E50,E54,E58,E62,E66,E70,E74,E78,E82,E86,E90,E94,E98,E102,E106,E110,E114,E118,E122,E126,E130,E134,E138,E142,E146,E150,E154,E158,E162,E166,E170,E174,E178,E182,E186,E190,E194,E198,E202,E206,E210,E214,E218,E222,E226,E230,E234,E238)</f>
        <v>24824893704.129993</v>
      </c>
      <c r="F239" s="39"/>
      <c r="G239" s="33"/>
      <c r="H239" s="114">
        <f t="shared" ref="H239:O239" si="0">SUM(H6,H10,H14,H18,H22,H26,H30,H34,H38,H42,H46,H50,H54,H58,H62,H66,H70,H74,H78,H82,H86,H90,H94,H98,H102,H106,H110,H114,H118,H122,H126,H130,H134,H138,H142,H146,H150,H154,H158,H162,H166,H170,H174,H178,H182,H186,H190,H194,H198,H202,H206,H210,H214,H218,H222,H226,H230,H234,H238)</f>
        <v>204754</v>
      </c>
      <c r="I239" s="115">
        <f t="shared" si="0"/>
        <v>7195436323.2399988</v>
      </c>
      <c r="J239" s="114">
        <f t="shared" si="0"/>
        <v>259608</v>
      </c>
      <c r="K239" s="82">
        <f t="shared" si="0"/>
        <v>5842231800.4400005</v>
      </c>
      <c r="L239" s="41">
        <f t="shared" si="0"/>
        <v>464362</v>
      </c>
      <c r="M239" s="85">
        <f t="shared" si="0"/>
        <v>13037668123.680002</v>
      </c>
      <c r="N239" s="41">
        <f t="shared" si="0"/>
        <v>1541127</v>
      </c>
      <c r="O239" s="82">
        <f t="shared" si="0"/>
        <v>37862561827.809998</v>
      </c>
    </row>
    <row r="240" spans="1:15" x14ac:dyDescent="0.3">
      <c r="I240" s="74"/>
      <c r="K240" s="74"/>
      <c r="L240" s="74"/>
    </row>
    <row r="241" spans="9:14" x14ac:dyDescent="0.3">
      <c r="L241" s="74"/>
      <c r="M241" s="23"/>
      <c r="N241" s="24"/>
    </row>
    <row r="242" spans="9:14" x14ac:dyDescent="0.3">
      <c r="I242" s="138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&amp;L&amp;"-,Bold"&amp;16&amp;K03+000
     &amp;G
&amp;C&amp;"-,Bold"&amp;14&amp;UCombined Medicare And Medicaid Payments by State
&amp;"-,Regular"&amp;12&amp;UMedicare and Medicaid Incentive Provider Payments
By State, Program Type and Provider Type
January 2011 to July 2018&amp;R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D238" sqref="D238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4" customFormat="1" ht="28.5" customHeight="1" x14ac:dyDescent="0.3">
      <c r="A1" s="50" t="s">
        <v>97</v>
      </c>
      <c r="B1" s="50" t="s">
        <v>80</v>
      </c>
      <c r="C1" s="50" t="s">
        <v>98</v>
      </c>
      <c r="D1" s="50" t="s">
        <v>99</v>
      </c>
      <c r="E1" s="51"/>
      <c r="F1" s="52"/>
      <c r="G1" s="52"/>
      <c r="H1" s="53"/>
      <c r="I1" s="52"/>
      <c r="J1" s="53"/>
      <c r="K1" s="52"/>
      <c r="L1" s="53"/>
      <c r="N1" s="53"/>
    </row>
    <row r="2" spans="1:14" x14ac:dyDescent="0.3">
      <c r="A2" s="66" t="s">
        <v>5</v>
      </c>
      <c r="B2" s="66" t="s">
        <v>100</v>
      </c>
      <c r="C2" s="145">
        <v>2310</v>
      </c>
      <c r="D2" s="145">
        <v>2</v>
      </c>
      <c r="L2" s="23"/>
    </row>
    <row r="3" spans="1:14" x14ac:dyDescent="0.3">
      <c r="A3" s="67"/>
      <c r="B3" s="66" t="s">
        <v>101</v>
      </c>
      <c r="C3" s="145">
        <v>4263</v>
      </c>
      <c r="D3" s="145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67"/>
      <c r="B4" s="66" t="s">
        <v>102</v>
      </c>
      <c r="C4" s="146"/>
      <c r="D4" s="145">
        <v>101</v>
      </c>
    </row>
    <row r="5" spans="1:14" x14ac:dyDescent="0.3">
      <c r="A5" s="68" t="s">
        <v>5</v>
      </c>
      <c r="B5" s="69"/>
      <c r="C5" s="109">
        <v>6573</v>
      </c>
      <c r="D5" s="109">
        <v>106</v>
      </c>
    </row>
    <row r="6" spans="1:14" x14ac:dyDescent="0.3">
      <c r="A6" s="66" t="s">
        <v>6</v>
      </c>
      <c r="B6" s="66" t="s">
        <v>100</v>
      </c>
      <c r="C6" s="145">
        <v>958</v>
      </c>
      <c r="D6" s="144">
        <v>3</v>
      </c>
    </row>
    <row r="7" spans="1:14" x14ac:dyDescent="0.3">
      <c r="A7" s="67"/>
      <c r="B7" s="66" t="s">
        <v>101</v>
      </c>
      <c r="C7" s="145">
        <v>336</v>
      </c>
      <c r="D7" s="144">
        <v>1</v>
      </c>
    </row>
    <row r="8" spans="1:14" x14ac:dyDescent="0.3">
      <c r="A8" s="67"/>
      <c r="B8" s="66" t="s">
        <v>102</v>
      </c>
      <c r="C8" s="144"/>
      <c r="D8" s="145">
        <v>18</v>
      </c>
    </row>
    <row r="9" spans="1:14" x14ac:dyDescent="0.3">
      <c r="A9" s="68" t="s">
        <v>6</v>
      </c>
      <c r="B9" s="71"/>
      <c r="C9" s="109">
        <v>1294</v>
      </c>
      <c r="D9" s="109">
        <v>22</v>
      </c>
    </row>
    <row r="10" spans="1:14" x14ac:dyDescent="0.3">
      <c r="A10" s="66" t="s">
        <v>104</v>
      </c>
      <c r="B10" s="66" t="s">
        <v>100</v>
      </c>
      <c r="C10" s="145">
        <v>11</v>
      </c>
      <c r="D10" s="145">
        <v>1</v>
      </c>
    </row>
    <row r="11" spans="1:14" x14ac:dyDescent="0.3">
      <c r="A11" s="67"/>
      <c r="B11" s="66" t="s">
        <v>101</v>
      </c>
      <c r="C11" s="145"/>
      <c r="D11" s="145"/>
    </row>
    <row r="12" spans="1:14" x14ac:dyDescent="0.3">
      <c r="A12" s="67"/>
      <c r="B12" s="66" t="s">
        <v>102</v>
      </c>
      <c r="C12" s="146"/>
      <c r="D12" s="145"/>
    </row>
    <row r="13" spans="1:14" x14ac:dyDescent="0.3">
      <c r="A13" s="68" t="s">
        <v>104</v>
      </c>
      <c r="B13" s="71"/>
      <c r="C13" s="109">
        <v>11</v>
      </c>
      <c r="D13" s="109">
        <v>1</v>
      </c>
    </row>
    <row r="14" spans="1:14" x14ac:dyDescent="0.3">
      <c r="A14" s="66" t="s">
        <v>7</v>
      </c>
      <c r="B14" s="66" t="s">
        <v>100</v>
      </c>
      <c r="C14" s="145">
        <v>3946</v>
      </c>
      <c r="D14" s="145">
        <v>3</v>
      </c>
    </row>
    <row r="15" spans="1:14" x14ac:dyDescent="0.3">
      <c r="A15" s="67"/>
      <c r="B15" s="66" t="s">
        <v>101</v>
      </c>
      <c r="C15" s="145">
        <v>5370</v>
      </c>
      <c r="D15" s="144">
        <v>1</v>
      </c>
    </row>
    <row r="16" spans="1:14" x14ac:dyDescent="0.3">
      <c r="A16" s="67"/>
      <c r="B16" s="66" t="s">
        <v>102</v>
      </c>
      <c r="C16" s="144"/>
      <c r="D16" s="145">
        <v>82</v>
      </c>
    </row>
    <row r="17" spans="1:4" x14ac:dyDescent="0.3">
      <c r="A17" s="68" t="s">
        <v>7</v>
      </c>
      <c r="B17" s="71"/>
      <c r="C17" s="109">
        <v>9316</v>
      </c>
      <c r="D17" s="109">
        <v>86</v>
      </c>
    </row>
    <row r="18" spans="1:4" x14ac:dyDescent="0.3">
      <c r="A18" s="66" t="s">
        <v>8</v>
      </c>
      <c r="B18" s="66" t="s">
        <v>100</v>
      </c>
      <c r="C18" s="145">
        <v>1978</v>
      </c>
      <c r="D18" s="145">
        <v>1</v>
      </c>
    </row>
    <row r="19" spans="1:4" x14ac:dyDescent="0.3">
      <c r="A19" s="67"/>
      <c r="B19" s="66" t="s">
        <v>101</v>
      </c>
      <c r="C19" s="145">
        <v>2355</v>
      </c>
      <c r="D19" s="145">
        <v>2</v>
      </c>
    </row>
    <row r="20" spans="1:4" x14ac:dyDescent="0.3">
      <c r="A20" s="67"/>
      <c r="B20" s="66" t="s">
        <v>102</v>
      </c>
      <c r="C20" s="144"/>
      <c r="D20" s="145">
        <v>74</v>
      </c>
    </row>
    <row r="21" spans="1:4" x14ac:dyDescent="0.3">
      <c r="A21" s="68" t="s">
        <v>8</v>
      </c>
      <c r="B21" s="71"/>
      <c r="C21" s="109">
        <v>4333</v>
      </c>
      <c r="D21" s="109">
        <v>77</v>
      </c>
    </row>
    <row r="22" spans="1:4" x14ac:dyDescent="0.3">
      <c r="A22" s="66" t="s">
        <v>9</v>
      </c>
      <c r="B22" s="66" t="s">
        <v>100</v>
      </c>
      <c r="C22" s="145">
        <v>25617</v>
      </c>
      <c r="D22" s="145">
        <v>14</v>
      </c>
    </row>
    <row r="23" spans="1:4" x14ac:dyDescent="0.3">
      <c r="A23" s="67"/>
      <c r="B23" s="66" t="s">
        <v>101</v>
      </c>
      <c r="C23" s="145">
        <v>24799</v>
      </c>
      <c r="D23" s="145">
        <v>14</v>
      </c>
    </row>
    <row r="24" spans="1:4" x14ac:dyDescent="0.3">
      <c r="A24" s="67"/>
      <c r="B24" s="66" t="s">
        <v>102</v>
      </c>
      <c r="C24" s="144"/>
      <c r="D24" s="145">
        <v>333</v>
      </c>
    </row>
    <row r="25" spans="1:4" x14ac:dyDescent="0.3">
      <c r="A25" s="68" t="s">
        <v>9</v>
      </c>
      <c r="B25" s="71"/>
      <c r="C25" s="109">
        <v>50416</v>
      </c>
      <c r="D25" s="109">
        <v>361</v>
      </c>
    </row>
    <row r="26" spans="1:4" x14ac:dyDescent="0.3">
      <c r="A26" s="66" t="s">
        <v>10</v>
      </c>
      <c r="B26" s="66" t="s">
        <v>100</v>
      </c>
      <c r="C26" s="145">
        <v>3896</v>
      </c>
      <c r="D26" s="145">
        <v>1</v>
      </c>
    </row>
    <row r="27" spans="1:4" x14ac:dyDescent="0.3">
      <c r="A27" s="67"/>
      <c r="B27" s="66" t="s">
        <v>101</v>
      </c>
      <c r="C27" s="145">
        <v>5165</v>
      </c>
      <c r="D27" s="145">
        <v>4</v>
      </c>
    </row>
    <row r="28" spans="1:4" x14ac:dyDescent="0.3">
      <c r="A28" s="67"/>
      <c r="B28" s="66" t="s">
        <v>102</v>
      </c>
      <c r="C28" s="144"/>
      <c r="D28" s="145">
        <v>72</v>
      </c>
    </row>
    <row r="29" spans="1:4" x14ac:dyDescent="0.3">
      <c r="A29" s="68" t="s">
        <v>10</v>
      </c>
      <c r="B29" s="71"/>
      <c r="C29" s="109">
        <v>9061</v>
      </c>
      <c r="D29" s="109">
        <v>77</v>
      </c>
    </row>
    <row r="30" spans="1:4" x14ac:dyDescent="0.3">
      <c r="A30" s="66" t="s">
        <v>11</v>
      </c>
      <c r="B30" s="66" t="s">
        <v>100</v>
      </c>
      <c r="C30" s="145">
        <v>2742</v>
      </c>
      <c r="D30" s="145">
        <v>2</v>
      </c>
    </row>
    <row r="31" spans="1:4" x14ac:dyDescent="0.3">
      <c r="A31" s="67"/>
      <c r="B31" s="66" t="s">
        <v>101</v>
      </c>
      <c r="C31" s="145">
        <v>4222</v>
      </c>
      <c r="D31" s="145">
        <v>1</v>
      </c>
    </row>
    <row r="32" spans="1:4" x14ac:dyDescent="0.3">
      <c r="A32" s="67"/>
      <c r="B32" s="66" t="s">
        <v>102</v>
      </c>
      <c r="C32" s="144"/>
      <c r="D32" s="145">
        <v>28</v>
      </c>
    </row>
    <row r="33" spans="1:4" x14ac:dyDescent="0.3">
      <c r="A33" s="68" t="s">
        <v>11</v>
      </c>
      <c r="B33" s="71"/>
      <c r="C33" s="109">
        <v>6964</v>
      </c>
      <c r="D33" s="109">
        <v>31</v>
      </c>
    </row>
    <row r="34" spans="1:4" ht="15" customHeight="1" x14ac:dyDescent="0.3">
      <c r="A34" s="66" t="s">
        <v>12</v>
      </c>
      <c r="B34" s="66" t="s">
        <v>100</v>
      </c>
      <c r="C34" s="145">
        <v>728</v>
      </c>
      <c r="D34" s="145">
        <v>1</v>
      </c>
    </row>
    <row r="35" spans="1:4" ht="15" customHeight="1" x14ac:dyDescent="0.3">
      <c r="A35" s="67"/>
      <c r="B35" s="66" t="s">
        <v>101</v>
      </c>
      <c r="C35" s="145">
        <v>1098</v>
      </c>
      <c r="D35" s="146"/>
    </row>
    <row r="36" spans="1:4" ht="15" customHeight="1" x14ac:dyDescent="0.3">
      <c r="A36" s="67"/>
      <c r="B36" s="66" t="s">
        <v>102</v>
      </c>
      <c r="C36" s="146"/>
      <c r="D36" s="145">
        <v>6</v>
      </c>
    </row>
    <row r="37" spans="1:4" ht="15" customHeight="1" x14ac:dyDescent="0.3">
      <c r="A37" s="68" t="s">
        <v>12</v>
      </c>
      <c r="B37" s="71"/>
      <c r="C37" s="109">
        <v>1826</v>
      </c>
      <c r="D37" s="109">
        <v>7</v>
      </c>
    </row>
    <row r="38" spans="1:4" x14ac:dyDescent="0.3">
      <c r="A38" s="66" t="s">
        <v>103</v>
      </c>
      <c r="B38" s="66" t="s">
        <v>100</v>
      </c>
      <c r="C38" s="145">
        <v>342</v>
      </c>
      <c r="D38" s="145">
        <v>1</v>
      </c>
    </row>
    <row r="39" spans="1:4" x14ac:dyDescent="0.3">
      <c r="A39" s="67"/>
      <c r="B39" s="66" t="s">
        <v>101</v>
      </c>
      <c r="C39" s="145">
        <v>1014</v>
      </c>
      <c r="D39" s="144"/>
    </row>
    <row r="40" spans="1:4" ht="15" customHeight="1" x14ac:dyDescent="0.3">
      <c r="A40" s="67"/>
      <c r="B40" s="66" t="s">
        <v>102</v>
      </c>
      <c r="C40" s="144"/>
      <c r="D40" s="145">
        <v>6</v>
      </c>
    </row>
    <row r="41" spans="1:4" ht="15" customHeight="1" x14ac:dyDescent="0.3">
      <c r="A41" s="68" t="s">
        <v>103</v>
      </c>
      <c r="B41" s="71"/>
      <c r="C41" s="109">
        <v>1356</v>
      </c>
      <c r="D41" s="109">
        <v>7</v>
      </c>
    </row>
    <row r="42" spans="1:4" ht="15" customHeight="1" x14ac:dyDescent="0.3">
      <c r="A42" s="66" t="s">
        <v>14</v>
      </c>
      <c r="B42" s="66" t="s">
        <v>100</v>
      </c>
      <c r="C42" s="110"/>
      <c r="D42" s="111"/>
    </row>
    <row r="43" spans="1:4" ht="15" customHeight="1" x14ac:dyDescent="0.3">
      <c r="A43" s="72"/>
      <c r="B43" s="66" t="s">
        <v>101</v>
      </c>
      <c r="C43" s="145">
        <v>10</v>
      </c>
      <c r="D43" s="111"/>
    </row>
    <row r="44" spans="1:4" ht="15" customHeight="1" x14ac:dyDescent="0.3">
      <c r="A44" s="67"/>
      <c r="B44" s="66" t="s">
        <v>102</v>
      </c>
      <c r="C44" s="111"/>
      <c r="D44" s="111"/>
    </row>
    <row r="45" spans="1:4" x14ac:dyDescent="0.3">
      <c r="A45" s="68" t="s">
        <v>14</v>
      </c>
      <c r="B45" s="71"/>
      <c r="C45" s="109">
        <f>SUM(C42:C44)</f>
        <v>10</v>
      </c>
      <c r="D45" s="109">
        <f>SUM(D42:D44)</f>
        <v>0</v>
      </c>
    </row>
    <row r="46" spans="1:4" x14ac:dyDescent="0.3">
      <c r="A46" s="66" t="s">
        <v>15</v>
      </c>
      <c r="B46" s="66" t="s">
        <v>100</v>
      </c>
      <c r="C46" s="145">
        <v>8908</v>
      </c>
      <c r="D46" s="145">
        <v>7</v>
      </c>
    </row>
    <row r="47" spans="1:4" x14ac:dyDescent="0.3">
      <c r="A47" s="67"/>
      <c r="B47" s="66" t="s">
        <v>101</v>
      </c>
      <c r="C47" s="145">
        <v>19752</v>
      </c>
      <c r="D47" s="145">
        <v>2</v>
      </c>
    </row>
    <row r="48" spans="1:4" x14ac:dyDescent="0.3">
      <c r="A48" s="67"/>
      <c r="B48" s="66" t="s">
        <v>102</v>
      </c>
      <c r="C48" s="144"/>
      <c r="D48" s="145">
        <v>183</v>
      </c>
    </row>
    <row r="49" spans="1:4" x14ac:dyDescent="0.3">
      <c r="A49" s="68" t="s">
        <v>15</v>
      </c>
      <c r="B49" s="71"/>
      <c r="C49" s="109">
        <v>28660</v>
      </c>
      <c r="D49" s="109">
        <v>192</v>
      </c>
    </row>
    <row r="50" spans="1:4" x14ac:dyDescent="0.3">
      <c r="A50" s="66" t="s">
        <v>16</v>
      </c>
      <c r="B50" s="66" t="s">
        <v>100</v>
      </c>
      <c r="C50" s="145">
        <v>4554</v>
      </c>
      <c r="D50" s="145">
        <v>2</v>
      </c>
    </row>
    <row r="51" spans="1:4" x14ac:dyDescent="0.3">
      <c r="A51" s="67"/>
      <c r="B51" s="66" t="s">
        <v>101</v>
      </c>
      <c r="C51" s="145">
        <v>7467</v>
      </c>
      <c r="D51" s="145">
        <v>4</v>
      </c>
    </row>
    <row r="52" spans="1:4" x14ac:dyDescent="0.3">
      <c r="A52" s="67"/>
      <c r="B52" s="66" t="s">
        <v>102</v>
      </c>
      <c r="C52" s="144"/>
      <c r="D52" s="145">
        <v>141</v>
      </c>
    </row>
    <row r="53" spans="1:4" x14ac:dyDescent="0.3">
      <c r="A53" s="68" t="s">
        <v>16</v>
      </c>
      <c r="B53" s="71"/>
      <c r="C53" s="109">
        <v>12021</v>
      </c>
      <c r="D53" s="109">
        <v>147</v>
      </c>
    </row>
    <row r="54" spans="1:4" x14ac:dyDescent="0.3">
      <c r="A54" s="66" t="s">
        <v>17</v>
      </c>
      <c r="B54" s="66" t="s">
        <v>100</v>
      </c>
      <c r="C54" s="111">
        <v>15</v>
      </c>
      <c r="D54" s="111">
        <v>2</v>
      </c>
    </row>
    <row r="55" spans="1:4" x14ac:dyDescent="0.3">
      <c r="A55" s="72"/>
      <c r="B55" s="66" t="s">
        <v>101</v>
      </c>
      <c r="C55" s="145">
        <v>50</v>
      </c>
      <c r="D55" s="111"/>
    </row>
    <row r="56" spans="1:4" x14ac:dyDescent="0.3">
      <c r="A56" s="67"/>
      <c r="B56" s="66" t="s">
        <v>102</v>
      </c>
      <c r="C56" s="111"/>
      <c r="D56" s="111"/>
    </row>
    <row r="57" spans="1:4" x14ac:dyDescent="0.3">
      <c r="A57" s="68" t="s">
        <v>17</v>
      </c>
      <c r="B57" s="71"/>
      <c r="C57" s="109">
        <v>65</v>
      </c>
      <c r="D57" s="109">
        <v>2</v>
      </c>
    </row>
    <row r="58" spans="1:4" x14ac:dyDescent="0.3">
      <c r="A58" s="66" t="s">
        <v>18</v>
      </c>
      <c r="B58" s="66" t="s">
        <v>100</v>
      </c>
      <c r="C58" s="145">
        <v>680</v>
      </c>
      <c r="D58" s="145">
        <v>2</v>
      </c>
    </row>
    <row r="59" spans="1:4" x14ac:dyDescent="0.3">
      <c r="A59" s="67"/>
      <c r="B59" s="66" t="s">
        <v>101</v>
      </c>
      <c r="C59" s="145">
        <v>1052</v>
      </c>
      <c r="D59" s="145">
        <v>1</v>
      </c>
    </row>
    <row r="60" spans="1:4" x14ac:dyDescent="0.3">
      <c r="A60" s="67"/>
      <c r="B60" s="66" t="s">
        <v>102</v>
      </c>
      <c r="C60" s="144"/>
      <c r="D60" s="145">
        <v>21</v>
      </c>
    </row>
    <row r="61" spans="1:4" x14ac:dyDescent="0.3">
      <c r="A61" s="68" t="s">
        <v>18</v>
      </c>
      <c r="B61" s="71"/>
      <c r="C61" s="109">
        <v>1732</v>
      </c>
      <c r="D61" s="109">
        <v>24</v>
      </c>
    </row>
    <row r="62" spans="1:4" x14ac:dyDescent="0.3">
      <c r="A62" s="66" t="s">
        <v>19</v>
      </c>
      <c r="B62" s="66" t="s">
        <v>100</v>
      </c>
      <c r="C62" s="145">
        <v>983</v>
      </c>
      <c r="D62" s="144"/>
    </row>
    <row r="63" spans="1:4" x14ac:dyDescent="0.3">
      <c r="A63" s="67"/>
      <c r="B63" s="66" t="s">
        <v>101</v>
      </c>
      <c r="C63" s="145">
        <v>1358</v>
      </c>
      <c r="D63" s="145">
        <v>4</v>
      </c>
    </row>
    <row r="64" spans="1:4" x14ac:dyDescent="0.3">
      <c r="A64" s="67"/>
      <c r="B64" s="66" t="s">
        <v>102</v>
      </c>
      <c r="C64" s="144"/>
      <c r="D64" s="145">
        <v>38</v>
      </c>
    </row>
    <row r="65" spans="1:4" x14ac:dyDescent="0.3">
      <c r="A65" s="68" t="s">
        <v>19</v>
      </c>
      <c r="B65" s="71"/>
      <c r="C65" s="109">
        <v>2341</v>
      </c>
      <c r="D65" s="109">
        <v>42</v>
      </c>
    </row>
    <row r="66" spans="1:4" x14ac:dyDescent="0.3">
      <c r="A66" s="66" t="s">
        <v>20</v>
      </c>
      <c r="B66" s="66" t="s">
        <v>100</v>
      </c>
      <c r="C66" s="145">
        <v>9278</v>
      </c>
      <c r="D66" s="145">
        <v>3</v>
      </c>
    </row>
    <row r="67" spans="1:4" x14ac:dyDescent="0.3">
      <c r="A67" s="67"/>
      <c r="B67" s="66" t="s">
        <v>101</v>
      </c>
      <c r="C67" s="145">
        <v>14364</v>
      </c>
      <c r="D67" s="145">
        <v>3</v>
      </c>
    </row>
    <row r="68" spans="1:4" x14ac:dyDescent="0.3">
      <c r="A68" s="67"/>
      <c r="B68" s="66" t="s">
        <v>102</v>
      </c>
      <c r="C68" s="144"/>
      <c r="D68" s="145">
        <v>178</v>
      </c>
    </row>
    <row r="69" spans="1:4" x14ac:dyDescent="0.3">
      <c r="A69" s="68" t="s">
        <v>20</v>
      </c>
      <c r="B69" s="71"/>
      <c r="C69" s="109">
        <v>23642</v>
      </c>
      <c r="D69" s="109">
        <v>184</v>
      </c>
    </row>
    <row r="70" spans="1:4" x14ac:dyDescent="0.3">
      <c r="A70" s="66" t="s">
        <v>21</v>
      </c>
      <c r="B70" s="66" t="s">
        <v>100</v>
      </c>
      <c r="C70" s="145">
        <v>3641</v>
      </c>
      <c r="D70" s="144">
        <v>1</v>
      </c>
    </row>
    <row r="71" spans="1:4" x14ac:dyDescent="0.3">
      <c r="A71" s="67"/>
      <c r="B71" s="66" t="s">
        <v>101</v>
      </c>
      <c r="C71" s="145">
        <v>6717</v>
      </c>
      <c r="D71" s="145">
        <v>3</v>
      </c>
    </row>
    <row r="72" spans="1:4" x14ac:dyDescent="0.3">
      <c r="A72" s="67"/>
      <c r="B72" s="66" t="s">
        <v>102</v>
      </c>
      <c r="C72" s="144"/>
      <c r="D72" s="145">
        <v>124</v>
      </c>
    </row>
    <row r="73" spans="1:4" x14ac:dyDescent="0.3">
      <c r="A73" s="68" t="s">
        <v>21</v>
      </c>
      <c r="B73" s="71"/>
      <c r="C73" s="109">
        <v>10358</v>
      </c>
      <c r="D73" s="109">
        <v>128</v>
      </c>
    </row>
    <row r="74" spans="1:4" x14ac:dyDescent="0.3">
      <c r="A74" s="66" t="s">
        <v>22</v>
      </c>
      <c r="B74" s="66" t="s">
        <v>100</v>
      </c>
      <c r="C74" s="145">
        <v>1976</v>
      </c>
      <c r="D74" s="144"/>
    </row>
    <row r="75" spans="1:4" x14ac:dyDescent="0.3">
      <c r="A75" s="67"/>
      <c r="B75" s="66" t="s">
        <v>101</v>
      </c>
      <c r="C75" s="145">
        <v>3844</v>
      </c>
      <c r="D75" s="145">
        <v>3</v>
      </c>
    </row>
    <row r="76" spans="1:4" x14ac:dyDescent="0.3">
      <c r="A76" s="67"/>
      <c r="B76" s="66" t="s">
        <v>102</v>
      </c>
      <c r="C76" s="144"/>
      <c r="D76" s="145">
        <v>115</v>
      </c>
    </row>
    <row r="77" spans="1:4" x14ac:dyDescent="0.3">
      <c r="A77" s="68" t="s">
        <v>22</v>
      </c>
      <c r="B77" s="71"/>
      <c r="C77" s="109">
        <v>5820</v>
      </c>
      <c r="D77" s="109">
        <v>118</v>
      </c>
    </row>
    <row r="78" spans="1:4" x14ac:dyDescent="0.3">
      <c r="A78" s="66" t="s">
        <v>23</v>
      </c>
      <c r="B78" s="66" t="s">
        <v>100</v>
      </c>
      <c r="C78" s="145">
        <v>1165</v>
      </c>
      <c r="D78" s="145">
        <v>1</v>
      </c>
    </row>
    <row r="79" spans="1:4" x14ac:dyDescent="0.3">
      <c r="A79" s="67"/>
      <c r="B79" s="66" t="s">
        <v>101</v>
      </c>
      <c r="C79" s="145">
        <v>3193</v>
      </c>
      <c r="D79" s="145">
        <v>10</v>
      </c>
    </row>
    <row r="80" spans="1:4" x14ac:dyDescent="0.3">
      <c r="A80" s="67"/>
      <c r="B80" s="66" t="s">
        <v>102</v>
      </c>
      <c r="C80" s="144"/>
      <c r="D80" s="145">
        <v>126</v>
      </c>
    </row>
    <row r="81" spans="1:4" x14ac:dyDescent="0.3">
      <c r="A81" s="68" t="s">
        <v>23</v>
      </c>
      <c r="B81" s="71"/>
      <c r="C81" s="109">
        <v>4358</v>
      </c>
      <c r="D81" s="109">
        <v>137</v>
      </c>
    </row>
    <row r="82" spans="1:4" x14ac:dyDescent="0.3">
      <c r="A82" s="66" t="s">
        <v>24</v>
      </c>
      <c r="B82" s="66" t="s">
        <v>100</v>
      </c>
      <c r="C82" s="145">
        <v>4073</v>
      </c>
      <c r="D82" s="145">
        <v>2</v>
      </c>
    </row>
    <row r="83" spans="1:4" x14ac:dyDescent="0.3">
      <c r="A83" s="67"/>
      <c r="B83" s="66" t="s">
        <v>101</v>
      </c>
      <c r="C83" s="145">
        <v>3771</v>
      </c>
      <c r="D83" s="144"/>
    </row>
    <row r="84" spans="1:4" x14ac:dyDescent="0.3">
      <c r="A84" s="67"/>
      <c r="B84" s="66" t="s">
        <v>102</v>
      </c>
      <c r="C84" s="144"/>
      <c r="D84" s="145">
        <v>95</v>
      </c>
    </row>
    <row r="85" spans="1:4" x14ac:dyDescent="0.3">
      <c r="A85" s="68" t="s">
        <v>24</v>
      </c>
      <c r="B85" s="71"/>
      <c r="C85" s="109">
        <v>7844</v>
      </c>
      <c r="D85" s="109">
        <v>97</v>
      </c>
    </row>
    <row r="86" spans="1:4" x14ac:dyDescent="0.3">
      <c r="A86" s="66" t="s">
        <v>25</v>
      </c>
      <c r="B86" s="66" t="s">
        <v>100</v>
      </c>
      <c r="C86" s="145">
        <v>3572</v>
      </c>
      <c r="D86" s="145">
        <v>3</v>
      </c>
    </row>
    <row r="87" spans="1:4" x14ac:dyDescent="0.3">
      <c r="A87" s="67"/>
      <c r="B87" s="66" t="s">
        <v>101</v>
      </c>
      <c r="C87" s="145">
        <v>3762</v>
      </c>
      <c r="D87" s="145">
        <v>10</v>
      </c>
    </row>
    <row r="88" spans="1:4" x14ac:dyDescent="0.3">
      <c r="A88" s="67"/>
      <c r="B88" s="66" t="s">
        <v>102</v>
      </c>
      <c r="C88" s="144"/>
      <c r="D88" s="145">
        <v>115</v>
      </c>
    </row>
    <row r="89" spans="1:4" x14ac:dyDescent="0.3">
      <c r="A89" s="68" t="s">
        <v>25</v>
      </c>
      <c r="B89" s="71"/>
      <c r="C89" s="109">
        <v>7334</v>
      </c>
      <c r="D89" s="109">
        <v>128</v>
      </c>
    </row>
    <row r="90" spans="1:4" x14ac:dyDescent="0.3">
      <c r="A90" s="66" t="s">
        <v>26</v>
      </c>
      <c r="B90" s="66" t="s">
        <v>100</v>
      </c>
      <c r="C90" s="145">
        <v>3157</v>
      </c>
      <c r="D90" s="144"/>
    </row>
    <row r="91" spans="1:4" x14ac:dyDescent="0.3">
      <c r="A91" s="67"/>
      <c r="B91" s="66" t="s">
        <v>101</v>
      </c>
      <c r="C91" s="145">
        <v>1141</v>
      </c>
      <c r="D91" s="144"/>
    </row>
    <row r="92" spans="1:4" x14ac:dyDescent="0.3">
      <c r="A92" s="67"/>
      <c r="B92" s="66" t="s">
        <v>102</v>
      </c>
      <c r="C92" s="144"/>
      <c r="D92" s="145">
        <v>36</v>
      </c>
    </row>
    <row r="93" spans="1:4" x14ac:dyDescent="0.3">
      <c r="A93" s="68" t="s">
        <v>26</v>
      </c>
      <c r="B93" s="71"/>
      <c r="C93" s="109">
        <v>4298</v>
      </c>
      <c r="D93" s="109">
        <v>36</v>
      </c>
    </row>
    <row r="94" spans="1:4" x14ac:dyDescent="0.3">
      <c r="A94" s="66" t="s">
        <v>27</v>
      </c>
      <c r="B94" s="66" t="s">
        <v>100</v>
      </c>
      <c r="C94" s="111"/>
      <c r="D94" s="111"/>
    </row>
    <row r="95" spans="1:4" x14ac:dyDescent="0.3">
      <c r="A95" s="72"/>
      <c r="B95" s="66" t="s">
        <v>101</v>
      </c>
      <c r="C95" s="145">
        <v>1</v>
      </c>
      <c r="D95" s="111"/>
    </row>
    <row r="96" spans="1:4" x14ac:dyDescent="0.3">
      <c r="A96" s="67"/>
      <c r="B96" s="66" t="s">
        <v>102</v>
      </c>
      <c r="C96" s="111"/>
      <c r="D96" s="111"/>
    </row>
    <row r="97" spans="1:4" x14ac:dyDescent="0.3">
      <c r="A97" s="68" t="s">
        <v>27</v>
      </c>
      <c r="B97" s="71"/>
      <c r="C97" s="109">
        <v>1</v>
      </c>
      <c r="D97" s="109"/>
    </row>
    <row r="98" spans="1:4" x14ac:dyDescent="0.3">
      <c r="A98" s="66" t="s">
        <v>28</v>
      </c>
      <c r="B98" s="66" t="s">
        <v>100</v>
      </c>
      <c r="C98" s="145">
        <v>3731</v>
      </c>
      <c r="D98" s="145">
        <v>2</v>
      </c>
    </row>
    <row r="99" spans="1:4" x14ac:dyDescent="0.3">
      <c r="A99" s="67"/>
      <c r="B99" s="66" t="s">
        <v>101</v>
      </c>
      <c r="C99" s="145">
        <v>6587</v>
      </c>
      <c r="D99" s="145">
        <v>2</v>
      </c>
    </row>
    <row r="100" spans="1:4" x14ac:dyDescent="0.3">
      <c r="A100" s="67"/>
      <c r="B100" s="66" t="s">
        <v>102</v>
      </c>
      <c r="C100" s="144"/>
      <c r="D100" s="145">
        <v>46</v>
      </c>
    </row>
    <row r="101" spans="1:4" x14ac:dyDescent="0.3">
      <c r="A101" s="68" t="s">
        <v>28</v>
      </c>
      <c r="B101" s="71"/>
      <c r="C101" s="109">
        <v>10318</v>
      </c>
      <c r="D101" s="109">
        <v>50</v>
      </c>
    </row>
    <row r="102" spans="1:4" x14ac:dyDescent="0.3">
      <c r="A102" s="66" t="s">
        <v>29</v>
      </c>
      <c r="B102" s="66" t="s">
        <v>100</v>
      </c>
      <c r="C102" s="145">
        <v>7915</v>
      </c>
      <c r="D102" s="145">
        <v>4</v>
      </c>
    </row>
    <row r="103" spans="1:4" x14ac:dyDescent="0.3">
      <c r="A103" s="67"/>
      <c r="B103" s="66" t="s">
        <v>101</v>
      </c>
      <c r="C103" s="145">
        <v>11000</v>
      </c>
      <c r="D103" s="145">
        <v>5</v>
      </c>
    </row>
    <row r="104" spans="1:4" x14ac:dyDescent="0.3">
      <c r="A104" s="67"/>
      <c r="B104" s="66" t="s">
        <v>102</v>
      </c>
      <c r="C104" s="144"/>
      <c r="D104" s="145">
        <v>60</v>
      </c>
    </row>
    <row r="105" spans="1:4" x14ac:dyDescent="0.3">
      <c r="A105" s="68" t="s">
        <v>29</v>
      </c>
      <c r="B105" s="71"/>
      <c r="C105" s="109">
        <v>18915</v>
      </c>
      <c r="D105" s="109">
        <v>69</v>
      </c>
    </row>
    <row r="106" spans="1:4" x14ac:dyDescent="0.3">
      <c r="A106" s="66" t="s">
        <v>30</v>
      </c>
      <c r="B106" s="66" t="s">
        <v>100</v>
      </c>
      <c r="C106" s="145">
        <v>7751</v>
      </c>
      <c r="D106" s="145">
        <v>1</v>
      </c>
    </row>
    <row r="107" spans="1:4" x14ac:dyDescent="0.3">
      <c r="A107" s="67"/>
      <c r="B107" s="66" t="s">
        <v>101</v>
      </c>
      <c r="C107" s="145">
        <v>11772</v>
      </c>
      <c r="D107" s="145">
        <v>9</v>
      </c>
    </row>
    <row r="108" spans="1:4" x14ac:dyDescent="0.3">
      <c r="A108" s="67"/>
      <c r="B108" s="66" t="s">
        <v>102</v>
      </c>
      <c r="C108" s="144"/>
      <c r="D108" s="145">
        <v>128</v>
      </c>
    </row>
    <row r="109" spans="1:4" x14ac:dyDescent="0.3">
      <c r="A109" s="68" t="s">
        <v>30</v>
      </c>
      <c r="B109" s="71"/>
      <c r="C109" s="109">
        <v>19523</v>
      </c>
      <c r="D109" s="109">
        <v>138</v>
      </c>
    </row>
    <row r="110" spans="1:4" x14ac:dyDescent="0.3">
      <c r="A110" s="66" t="s">
        <v>31</v>
      </c>
      <c r="B110" s="66" t="s">
        <v>100</v>
      </c>
      <c r="C110" s="145">
        <v>3153</v>
      </c>
      <c r="D110" s="145">
        <v>5</v>
      </c>
    </row>
    <row r="111" spans="1:4" x14ac:dyDescent="0.3">
      <c r="A111" s="67"/>
      <c r="B111" s="66" t="s">
        <v>101</v>
      </c>
      <c r="C111" s="145">
        <v>9683</v>
      </c>
      <c r="D111" s="145">
        <v>4</v>
      </c>
    </row>
    <row r="112" spans="1:4" x14ac:dyDescent="0.3">
      <c r="A112" s="67"/>
      <c r="B112" s="66" t="s">
        <v>102</v>
      </c>
      <c r="C112" s="144"/>
      <c r="D112" s="145">
        <v>131</v>
      </c>
    </row>
    <row r="113" spans="1:4" x14ac:dyDescent="0.3">
      <c r="A113" s="68" t="s">
        <v>31</v>
      </c>
      <c r="B113" s="71"/>
      <c r="C113" s="109">
        <v>12836</v>
      </c>
      <c r="D113" s="109">
        <v>140</v>
      </c>
    </row>
    <row r="114" spans="1:4" x14ac:dyDescent="0.3">
      <c r="A114" s="66" t="s">
        <v>32</v>
      </c>
      <c r="B114" s="66" t="s">
        <v>100</v>
      </c>
      <c r="C114" s="145">
        <v>3166</v>
      </c>
      <c r="D114" s="145">
        <v>1</v>
      </c>
    </row>
    <row r="115" spans="1:4" x14ac:dyDescent="0.3">
      <c r="A115" s="67"/>
      <c r="B115" s="66" t="s">
        <v>101</v>
      </c>
      <c r="C115" s="145">
        <v>1841</v>
      </c>
      <c r="D115" s="144">
        <v>3</v>
      </c>
    </row>
    <row r="116" spans="1:4" x14ac:dyDescent="0.3">
      <c r="A116" s="67"/>
      <c r="B116" s="66" t="s">
        <v>102</v>
      </c>
      <c r="C116" s="144"/>
      <c r="D116" s="145">
        <v>95</v>
      </c>
    </row>
    <row r="117" spans="1:4" x14ac:dyDescent="0.3">
      <c r="A117" s="68" t="s">
        <v>32</v>
      </c>
      <c r="B117" s="71"/>
      <c r="C117" s="109">
        <v>5007</v>
      </c>
      <c r="D117" s="109">
        <v>99</v>
      </c>
    </row>
    <row r="118" spans="1:4" x14ac:dyDescent="0.3">
      <c r="A118" s="66" t="s">
        <v>33</v>
      </c>
      <c r="B118" s="66" t="s">
        <v>100</v>
      </c>
      <c r="C118" s="145">
        <v>4263</v>
      </c>
      <c r="D118" s="145">
        <v>4</v>
      </c>
    </row>
    <row r="119" spans="1:4" x14ac:dyDescent="0.3">
      <c r="A119" s="67"/>
      <c r="B119" s="66" t="s">
        <v>101</v>
      </c>
      <c r="C119" s="145">
        <v>6646</v>
      </c>
      <c r="D119" s="145">
        <v>2</v>
      </c>
    </row>
    <row r="120" spans="1:4" x14ac:dyDescent="0.3">
      <c r="A120" s="67"/>
      <c r="B120" s="66" t="s">
        <v>102</v>
      </c>
      <c r="C120" s="144"/>
      <c r="D120" s="145">
        <v>117</v>
      </c>
    </row>
    <row r="121" spans="1:4" x14ac:dyDescent="0.3">
      <c r="A121" s="68" t="s">
        <v>33</v>
      </c>
      <c r="B121" s="71"/>
      <c r="C121" s="109">
        <v>10909</v>
      </c>
      <c r="D121" s="109">
        <v>123</v>
      </c>
    </row>
    <row r="122" spans="1:4" x14ac:dyDescent="0.3">
      <c r="A122" s="66" t="s">
        <v>34</v>
      </c>
      <c r="B122" s="66" t="s">
        <v>100</v>
      </c>
      <c r="C122" s="145">
        <v>593</v>
      </c>
      <c r="D122" s="144"/>
    </row>
    <row r="123" spans="1:4" x14ac:dyDescent="0.3">
      <c r="A123" s="67"/>
      <c r="B123" s="66" t="s">
        <v>101</v>
      </c>
      <c r="C123" s="145">
        <v>1060</v>
      </c>
      <c r="D123" s="145">
        <v>5</v>
      </c>
    </row>
    <row r="124" spans="1:4" x14ac:dyDescent="0.3">
      <c r="A124" s="67"/>
      <c r="B124" s="66" t="s">
        <v>102</v>
      </c>
      <c r="C124" s="144"/>
      <c r="D124" s="145">
        <v>54</v>
      </c>
    </row>
    <row r="125" spans="1:4" x14ac:dyDescent="0.3">
      <c r="A125" s="68" t="s">
        <v>34</v>
      </c>
      <c r="B125" s="71"/>
      <c r="C125" s="109">
        <v>1653</v>
      </c>
      <c r="D125" s="109">
        <v>59</v>
      </c>
    </row>
    <row r="126" spans="1:4" x14ac:dyDescent="0.3">
      <c r="A126" s="66" t="s">
        <v>35</v>
      </c>
      <c r="B126" s="66" t="s">
        <v>100</v>
      </c>
      <c r="C126" s="145">
        <v>825</v>
      </c>
      <c r="D126" s="145">
        <v>2</v>
      </c>
    </row>
    <row r="127" spans="1:4" x14ac:dyDescent="0.3">
      <c r="A127" s="67"/>
      <c r="B127" s="66" t="s">
        <v>101</v>
      </c>
      <c r="C127" s="145">
        <v>2341</v>
      </c>
      <c r="D127" s="145">
        <v>5</v>
      </c>
    </row>
    <row r="128" spans="1:4" x14ac:dyDescent="0.3">
      <c r="A128" s="67"/>
      <c r="B128" s="66" t="s">
        <v>102</v>
      </c>
      <c r="C128" s="144"/>
      <c r="D128" s="145">
        <v>86</v>
      </c>
    </row>
    <row r="129" spans="1:4" x14ac:dyDescent="0.3">
      <c r="A129" s="68" t="s">
        <v>35</v>
      </c>
      <c r="B129" s="71"/>
      <c r="C129" s="109">
        <v>3166</v>
      </c>
      <c r="D129" s="109">
        <v>93</v>
      </c>
    </row>
    <row r="130" spans="1:4" x14ac:dyDescent="0.3">
      <c r="A130" s="66" t="s">
        <v>36</v>
      </c>
      <c r="B130" s="66" t="s">
        <v>100</v>
      </c>
      <c r="C130" s="145">
        <v>817</v>
      </c>
      <c r="D130" s="145"/>
    </row>
    <row r="131" spans="1:4" x14ac:dyDescent="0.3">
      <c r="A131" s="67"/>
      <c r="B131" s="66" t="s">
        <v>101</v>
      </c>
      <c r="C131" s="145">
        <v>1720</v>
      </c>
      <c r="D131" s="145"/>
    </row>
    <row r="132" spans="1:4" x14ac:dyDescent="0.3">
      <c r="A132" s="67"/>
      <c r="B132" s="66" t="s">
        <v>102</v>
      </c>
      <c r="C132" s="144"/>
      <c r="D132" s="145">
        <v>31</v>
      </c>
    </row>
    <row r="133" spans="1:4" x14ac:dyDescent="0.3">
      <c r="A133" s="68" t="s">
        <v>36</v>
      </c>
      <c r="B133" s="71"/>
      <c r="C133" s="109">
        <v>2537</v>
      </c>
      <c r="D133" s="109">
        <v>31</v>
      </c>
    </row>
    <row r="134" spans="1:4" x14ac:dyDescent="0.3">
      <c r="A134" s="66" t="s">
        <v>37</v>
      </c>
      <c r="B134" s="66" t="s">
        <v>100</v>
      </c>
      <c r="C134" s="145">
        <v>298</v>
      </c>
      <c r="D134" s="144"/>
    </row>
    <row r="135" spans="1:4" x14ac:dyDescent="0.3">
      <c r="A135" s="67"/>
      <c r="B135" s="66" t="s">
        <v>101</v>
      </c>
      <c r="C135" s="145">
        <v>2127</v>
      </c>
      <c r="D135" s="145">
        <v>2</v>
      </c>
    </row>
    <row r="136" spans="1:4" x14ac:dyDescent="0.3">
      <c r="A136" s="67"/>
      <c r="B136" s="66" t="s">
        <v>102</v>
      </c>
      <c r="C136" s="144"/>
      <c r="D136" s="145">
        <v>22</v>
      </c>
    </row>
    <row r="137" spans="1:4" x14ac:dyDescent="0.3">
      <c r="A137" s="68" t="s">
        <v>37</v>
      </c>
      <c r="B137" s="71"/>
      <c r="C137" s="109">
        <v>2425</v>
      </c>
      <c r="D137" s="109">
        <v>24</v>
      </c>
    </row>
    <row r="138" spans="1:4" x14ac:dyDescent="0.3">
      <c r="A138" s="66" t="s">
        <v>38</v>
      </c>
      <c r="B138" s="66" t="s">
        <v>100</v>
      </c>
      <c r="C138" s="145">
        <v>3422</v>
      </c>
      <c r="D138" s="145">
        <v>2</v>
      </c>
    </row>
    <row r="139" spans="1:4" x14ac:dyDescent="0.3">
      <c r="A139" s="67"/>
      <c r="B139" s="66" t="s">
        <v>101</v>
      </c>
      <c r="C139" s="145">
        <v>9709</v>
      </c>
      <c r="D139" s="145">
        <v>3</v>
      </c>
    </row>
    <row r="140" spans="1:4" x14ac:dyDescent="0.3">
      <c r="A140" s="67"/>
      <c r="B140" s="66" t="s">
        <v>102</v>
      </c>
      <c r="C140" s="144"/>
      <c r="D140" s="145">
        <v>66</v>
      </c>
    </row>
    <row r="141" spans="1:4" x14ac:dyDescent="0.3">
      <c r="A141" s="68" t="s">
        <v>38</v>
      </c>
      <c r="B141" s="71"/>
      <c r="C141" s="109">
        <v>13131</v>
      </c>
      <c r="D141" s="109">
        <v>71</v>
      </c>
    </row>
    <row r="142" spans="1:4" x14ac:dyDescent="0.3">
      <c r="A142" s="66" t="s">
        <v>39</v>
      </c>
      <c r="B142" s="66" t="s">
        <v>100</v>
      </c>
      <c r="C142" s="145">
        <v>2653</v>
      </c>
      <c r="D142" s="144"/>
    </row>
    <row r="143" spans="1:4" x14ac:dyDescent="0.3">
      <c r="A143" s="67"/>
      <c r="B143" s="66" t="s">
        <v>101</v>
      </c>
      <c r="C143" s="145">
        <v>1322</v>
      </c>
      <c r="D143" s="145"/>
    </row>
    <row r="144" spans="1:4" x14ac:dyDescent="0.3">
      <c r="A144" s="67"/>
      <c r="B144" s="66" t="s">
        <v>102</v>
      </c>
      <c r="C144" s="144"/>
      <c r="D144" s="145">
        <v>42</v>
      </c>
    </row>
    <row r="145" spans="1:4" x14ac:dyDescent="0.3">
      <c r="A145" s="68" t="s">
        <v>39</v>
      </c>
      <c r="B145" s="71"/>
      <c r="C145" s="109">
        <v>3975</v>
      </c>
      <c r="D145" s="109">
        <v>42</v>
      </c>
    </row>
    <row r="146" spans="1:4" x14ac:dyDescent="0.3">
      <c r="A146" s="66" t="s">
        <v>40</v>
      </c>
      <c r="B146" s="66" t="s">
        <v>100</v>
      </c>
      <c r="C146" s="145">
        <v>18599</v>
      </c>
      <c r="D146" s="145">
        <v>3</v>
      </c>
    </row>
    <row r="147" spans="1:4" x14ac:dyDescent="0.3">
      <c r="A147" s="67"/>
      <c r="B147" s="66" t="s">
        <v>101</v>
      </c>
      <c r="C147" s="145">
        <v>17532</v>
      </c>
      <c r="D147" s="145">
        <v>5</v>
      </c>
    </row>
    <row r="148" spans="1:4" x14ac:dyDescent="0.3">
      <c r="A148" s="67"/>
      <c r="B148" s="66" t="s">
        <v>102</v>
      </c>
      <c r="C148" s="144"/>
      <c r="D148" s="145">
        <v>174</v>
      </c>
    </row>
    <row r="149" spans="1:4" x14ac:dyDescent="0.3">
      <c r="A149" s="68" t="s">
        <v>40</v>
      </c>
      <c r="B149" s="71"/>
      <c r="C149" s="109">
        <v>36131</v>
      </c>
      <c r="D149" s="109">
        <v>182</v>
      </c>
    </row>
    <row r="150" spans="1:4" x14ac:dyDescent="0.3">
      <c r="A150" s="66" t="s">
        <v>41</v>
      </c>
      <c r="B150" s="66" t="s">
        <v>100</v>
      </c>
      <c r="C150" s="145">
        <v>6062</v>
      </c>
      <c r="D150" s="144"/>
    </row>
    <row r="151" spans="1:4" x14ac:dyDescent="0.3">
      <c r="A151" s="67"/>
      <c r="B151" s="66" t="s">
        <v>101</v>
      </c>
      <c r="C151" s="145">
        <v>11054</v>
      </c>
      <c r="D151" s="145">
        <v>3</v>
      </c>
    </row>
    <row r="152" spans="1:4" x14ac:dyDescent="0.3">
      <c r="A152" s="67"/>
      <c r="B152" s="66" t="s">
        <v>102</v>
      </c>
      <c r="C152" s="144"/>
      <c r="D152" s="145">
        <v>109</v>
      </c>
    </row>
    <row r="153" spans="1:4" x14ac:dyDescent="0.3">
      <c r="A153" s="68" t="s">
        <v>41</v>
      </c>
      <c r="B153" s="71"/>
      <c r="C153" s="109">
        <v>17116</v>
      </c>
      <c r="D153" s="109">
        <v>112</v>
      </c>
    </row>
    <row r="154" spans="1:4" x14ac:dyDescent="0.3">
      <c r="A154" s="66" t="s">
        <v>42</v>
      </c>
      <c r="B154" s="66" t="s">
        <v>100</v>
      </c>
      <c r="C154" s="145">
        <v>210</v>
      </c>
      <c r="D154" s="144"/>
    </row>
    <row r="155" spans="1:4" x14ac:dyDescent="0.3">
      <c r="A155" s="67"/>
      <c r="B155" s="66" t="s">
        <v>101</v>
      </c>
      <c r="C155" s="145">
        <v>1168</v>
      </c>
      <c r="D155" s="145">
        <v>8</v>
      </c>
    </row>
    <row r="156" spans="1:4" x14ac:dyDescent="0.3">
      <c r="A156" s="67"/>
      <c r="B156" s="66" t="s">
        <v>102</v>
      </c>
      <c r="C156" s="144"/>
      <c r="D156" s="145">
        <v>31</v>
      </c>
    </row>
    <row r="157" spans="1:4" x14ac:dyDescent="0.3">
      <c r="A157" s="68" t="s">
        <v>42</v>
      </c>
      <c r="B157" s="71"/>
      <c r="C157" s="109">
        <v>1378</v>
      </c>
      <c r="D157" s="109">
        <v>39</v>
      </c>
    </row>
    <row r="158" spans="1:4" x14ac:dyDescent="0.3">
      <c r="A158" s="66" t="s">
        <v>43</v>
      </c>
      <c r="B158" s="66" t="s">
        <v>100</v>
      </c>
      <c r="C158" s="145">
        <v>17</v>
      </c>
      <c r="D158" s="145">
        <v>1</v>
      </c>
    </row>
    <row r="159" spans="1:4" x14ac:dyDescent="0.3">
      <c r="A159" s="72"/>
      <c r="B159" s="66" t="s">
        <v>101</v>
      </c>
      <c r="C159" s="110"/>
      <c r="D159" s="111"/>
    </row>
    <row r="160" spans="1:4" x14ac:dyDescent="0.3">
      <c r="A160" s="67"/>
      <c r="B160" s="66" t="s">
        <v>102</v>
      </c>
      <c r="C160" s="111"/>
      <c r="D160" s="110"/>
    </row>
    <row r="161" spans="1:4" x14ac:dyDescent="0.3">
      <c r="A161" s="68" t="s">
        <v>43</v>
      </c>
      <c r="B161" s="71"/>
      <c r="C161" s="109">
        <v>17</v>
      </c>
      <c r="D161" s="109">
        <v>1</v>
      </c>
    </row>
    <row r="162" spans="1:4" x14ac:dyDescent="0.3">
      <c r="A162" s="66" t="s">
        <v>44</v>
      </c>
      <c r="B162" s="66" t="s">
        <v>100</v>
      </c>
      <c r="C162" s="145">
        <v>8370</v>
      </c>
      <c r="D162" s="145">
        <v>8</v>
      </c>
    </row>
    <row r="163" spans="1:4" x14ac:dyDescent="0.3">
      <c r="A163" s="67"/>
      <c r="B163" s="66" t="s">
        <v>101</v>
      </c>
      <c r="C163" s="145">
        <v>13126</v>
      </c>
      <c r="D163" s="145">
        <v>2</v>
      </c>
    </row>
    <row r="164" spans="1:4" x14ac:dyDescent="0.3">
      <c r="A164" s="67"/>
      <c r="B164" s="66" t="s">
        <v>102</v>
      </c>
      <c r="C164" s="144"/>
      <c r="D164" s="145">
        <v>163</v>
      </c>
    </row>
    <row r="165" spans="1:4" x14ac:dyDescent="0.3">
      <c r="A165" s="68" t="s">
        <v>44</v>
      </c>
      <c r="B165" s="71"/>
      <c r="C165" s="109">
        <v>21496</v>
      </c>
      <c r="D165" s="109">
        <v>173</v>
      </c>
    </row>
    <row r="166" spans="1:4" x14ac:dyDescent="0.3">
      <c r="A166" s="66" t="s">
        <v>45</v>
      </c>
      <c r="B166" s="66" t="s">
        <v>100</v>
      </c>
      <c r="C166" s="145">
        <v>3102</v>
      </c>
      <c r="D166" s="145">
        <v>3</v>
      </c>
    </row>
    <row r="167" spans="1:4" x14ac:dyDescent="0.3">
      <c r="A167" s="67"/>
      <c r="B167" s="66" t="s">
        <v>101</v>
      </c>
      <c r="C167" s="145">
        <v>2871</v>
      </c>
      <c r="D167" s="145">
        <v>4</v>
      </c>
    </row>
    <row r="168" spans="1:4" x14ac:dyDescent="0.3">
      <c r="A168" s="67"/>
      <c r="B168" s="66" t="s">
        <v>102</v>
      </c>
      <c r="C168" s="144"/>
      <c r="D168" s="145">
        <v>121</v>
      </c>
    </row>
    <row r="169" spans="1:4" x14ac:dyDescent="0.3">
      <c r="A169" s="68" t="s">
        <v>45</v>
      </c>
      <c r="B169" s="71"/>
      <c r="C169" s="109">
        <v>5973</v>
      </c>
      <c r="D169" s="109">
        <v>128</v>
      </c>
    </row>
    <row r="170" spans="1:4" x14ac:dyDescent="0.3">
      <c r="A170" s="66" t="s">
        <v>46</v>
      </c>
      <c r="B170" s="66" t="s">
        <v>100</v>
      </c>
      <c r="C170" s="145">
        <v>3745</v>
      </c>
      <c r="D170" s="144">
        <v>1</v>
      </c>
    </row>
    <row r="171" spans="1:4" x14ac:dyDescent="0.3">
      <c r="A171" s="67"/>
      <c r="B171" s="66" t="s">
        <v>101</v>
      </c>
      <c r="C171" s="145">
        <v>4729</v>
      </c>
      <c r="D171" s="145"/>
    </row>
    <row r="172" spans="1:4" x14ac:dyDescent="0.3">
      <c r="A172" s="67"/>
      <c r="B172" s="66" t="s">
        <v>102</v>
      </c>
      <c r="C172" s="144"/>
      <c r="D172" s="145">
        <v>56</v>
      </c>
    </row>
    <row r="173" spans="1:4" x14ac:dyDescent="0.3">
      <c r="A173" s="68" t="s">
        <v>46</v>
      </c>
      <c r="B173" s="71"/>
      <c r="C173" s="109">
        <v>8474</v>
      </c>
      <c r="D173" s="109">
        <v>57</v>
      </c>
    </row>
    <row r="174" spans="1:4" x14ac:dyDescent="0.3">
      <c r="A174" s="66" t="s">
        <v>47</v>
      </c>
      <c r="B174" s="66" t="s">
        <v>100</v>
      </c>
      <c r="C174" s="111"/>
      <c r="D174" s="111"/>
    </row>
    <row r="175" spans="1:4" x14ac:dyDescent="0.3">
      <c r="A175" s="72"/>
      <c r="B175" s="66" t="s">
        <v>101</v>
      </c>
      <c r="C175" s="145">
        <v>3</v>
      </c>
      <c r="D175" s="111"/>
    </row>
    <row r="176" spans="1:4" x14ac:dyDescent="0.3">
      <c r="A176" s="67"/>
      <c r="B176" s="66" t="s">
        <v>102</v>
      </c>
      <c r="C176" s="111"/>
      <c r="D176" s="111"/>
    </row>
    <row r="177" spans="1:4" x14ac:dyDescent="0.3">
      <c r="A177" s="68" t="s">
        <v>47</v>
      </c>
      <c r="B177" s="71"/>
      <c r="C177" s="109">
        <v>3</v>
      </c>
      <c r="D177" s="109"/>
    </row>
    <row r="178" spans="1:4" x14ac:dyDescent="0.3">
      <c r="A178" s="66" t="s">
        <v>48</v>
      </c>
      <c r="B178" s="66" t="s">
        <v>100</v>
      </c>
      <c r="C178" s="145">
        <v>7779</v>
      </c>
      <c r="D178" s="145">
        <v>5</v>
      </c>
    </row>
    <row r="179" spans="1:4" x14ac:dyDescent="0.3">
      <c r="A179" s="67"/>
      <c r="B179" s="66" t="s">
        <v>101</v>
      </c>
      <c r="C179" s="145">
        <v>16266</v>
      </c>
      <c r="D179" s="145">
        <v>10</v>
      </c>
    </row>
    <row r="180" spans="1:4" x14ac:dyDescent="0.3">
      <c r="A180" s="67"/>
      <c r="B180" s="66" t="s">
        <v>102</v>
      </c>
      <c r="C180" s="144"/>
      <c r="D180" s="145">
        <v>162</v>
      </c>
    </row>
    <row r="181" spans="1:4" x14ac:dyDescent="0.3">
      <c r="A181" s="68" t="s">
        <v>48</v>
      </c>
      <c r="B181" s="71"/>
      <c r="C181" s="109">
        <v>24045</v>
      </c>
      <c r="D181" s="109">
        <v>177</v>
      </c>
    </row>
    <row r="182" spans="1:4" x14ac:dyDescent="0.3">
      <c r="A182" s="66" t="s">
        <v>49</v>
      </c>
      <c r="B182" s="66" t="s">
        <v>100</v>
      </c>
      <c r="C182" s="145">
        <v>3974</v>
      </c>
      <c r="D182" s="145">
        <v>43</v>
      </c>
    </row>
    <row r="183" spans="1:4" x14ac:dyDescent="0.3">
      <c r="A183" s="67"/>
      <c r="B183" s="66" t="s">
        <v>101</v>
      </c>
      <c r="C183" s="145">
        <v>481</v>
      </c>
      <c r="D183" s="146"/>
    </row>
    <row r="184" spans="1:4" x14ac:dyDescent="0.3">
      <c r="A184" s="67"/>
      <c r="B184" s="66" t="s">
        <v>102</v>
      </c>
      <c r="C184" s="111"/>
      <c r="D184" s="111">
        <v>11</v>
      </c>
    </row>
    <row r="185" spans="1:4" x14ac:dyDescent="0.3">
      <c r="A185" s="68" t="s">
        <v>49</v>
      </c>
      <c r="B185" s="71"/>
      <c r="C185" s="109">
        <v>4455</v>
      </c>
      <c r="D185" s="109">
        <v>54</v>
      </c>
    </row>
    <row r="186" spans="1:4" x14ac:dyDescent="0.3">
      <c r="A186" s="66" t="s">
        <v>50</v>
      </c>
      <c r="B186" s="66" t="s">
        <v>100</v>
      </c>
      <c r="C186" s="145">
        <v>761</v>
      </c>
      <c r="D186" s="144"/>
    </row>
    <row r="187" spans="1:4" x14ac:dyDescent="0.3">
      <c r="A187" s="67"/>
      <c r="B187" s="66" t="s">
        <v>101</v>
      </c>
      <c r="C187" s="145">
        <v>928</v>
      </c>
      <c r="D187" s="145">
        <v>1</v>
      </c>
    </row>
    <row r="188" spans="1:4" x14ac:dyDescent="0.3">
      <c r="A188" s="67"/>
      <c r="B188" s="66" t="s">
        <v>102</v>
      </c>
      <c r="C188" s="144"/>
      <c r="D188" s="145">
        <v>13</v>
      </c>
    </row>
    <row r="189" spans="1:4" x14ac:dyDescent="0.3">
      <c r="A189" s="68" t="s">
        <v>50</v>
      </c>
      <c r="B189" s="71"/>
      <c r="C189" s="109">
        <v>1689</v>
      </c>
      <c r="D189" s="109">
        <v>14</v>
      </c>
    </row>
    <row r="190" spans="1:4" x14ac:dyDescent="0.3">
      <c r="A190" s="66" t="s">
        <v>51</v>
      </c>
      <c r="B190" s="66" t="s">
        <v>100</v>
      </c>
      <c r="C190" s="145">
        <v>2779</v>
      </c>
      <c r="D190" s="144">
        <v>1</v>
      </c>
    </row>
    <row r="191" spans="1:4" x14ac:dyDescent="0.3">
      <c r="A191" s="67"/>
      <c r="B191" s="66" t="s">
        <v>101</v>
      </c>
      <c r="C191" s="145">
        <v>4337</v>
      </c>
      <c r="D191" s="144"/>
    </row>
    <row r="192" spans="1:4" x14ac:dyDescent="0.3">
      <c r="A192" s="67"/>
      <c r="B192" s="66" t="s">
        <v>102</v>
      </c>
      <c r="C192" s="144"/>
      <c r="D192" s="145">
        <v>66</v>
      </c>
    </row>
    <row r="193" spans="1:4" x14ac:dyDescent="0.3">
      <c r="A193" s="68" t="s">
        <v>51</v>
      </c>
      <c r="B193" s="71"/>
      <c r="C193" s="109">
        <v>7116</v>
      </c>
      <c r="D193" s="109">
        <v>67</v>
      </c>
    </row>
    <row r="194" spans="1:4" x14ac:dyDescent="0.3">
      <c r="A194" s="66" t="s">
        <v>52</v>
      </c>
      <c r="B194" s="66" t="s">
        <v>100</v>
      </c>
      <c r="C194" s="145">
        <v>466</v>
      </c>
      <c r="D194" s="145">
        <v>1</v>
      </c>
    </row>
    <row r="195" spans="1:4" x14ac:dyDescent="0.3">
      <c r="A195" s="67"/>
      <c r="B195" s="66" t="s">
        <v>101</v>
      </c>
      <c r="C195" s="145">
        <v>1352</v>
      </c>
      <c r="D195" s="145">
        <v>14</v>
      </c>
    </row>
    <row r="196" spans="1:4" x14ac:dyDescent="0.3">
      <c r="A196" s="67"/>
      <c r="B196" s="66" t="s">
        <v>102</v>
      </c>
      <c r="C196" s="144"/>
      <c r="D196" s="145">
        <v>45</v>
      </c>
    </row>
    <row r="197" spans="1:4" x14ac:dyDescent="0.3">
      <c r="A197" s="68" t="s">
        <v>52</v>
      </c>
      <c r="B197" s="71"/>
      <c r="C197" s="109">
        <v>1818</v>
      </c>
      <c r="D197" s="109">
        <v>60</v>
      </c>
    </row>
    <row r="198" spans="1:4" x14ac:dyDescent="0.3">
      <c r="A198" s="66" t="s">
        <v>53</v>
      </c>
      <c r="B198" s="66" t="s">
        <v>100</v>
      </c>
      <c r="C198" s="145">
        <v>5310</v>
      </c>
      <c r="D198" s="145">
        <v>2</v>
      </c>
    </row>
    <row r="199" spans="1:4" x14ac:dyDescent="0.3">
      <c r="A199" s="67"/>
      <c r="B199" s="66" t="s">
        <v>101</v>
      </c>
      <c r="C199" s="145">
        <v>5914</v>
      </c>
      <c r="D199" s="145">
        <v>2</v>
      </c>
    </row>
    <row r="200" spans="1:4" x14ac:dyDescent="0.3">
      <c r="A200" s="67"/>
      <c r="B200" s="66" t="s">
        <v>102</v>
      </c>
      <c r="C200" s="144"/>
      <c r="D200" s="145">
        <v>116</v>
      </c>
    </row>
    <row r="201" spans="1:4" x14ac:dyDescent="0.3">
      <c r="A201" s="68" t="s">
        <v>53</v>
      </c>
      <c r="B201" s="71"/>
      <c r="C201" s="109">
        <v>11224</v>
      </c>
      <c r="D201" s="109">
        <v>120</v>
      </c>
    </row>
    <row r="202" spans="1:4" x14ac:dyDescent="0.3">
      <c r="A202" s="66" t="s">
        <v>54</v>
      </c>
      <c r="B202" s="66" t="s">
        <v>100</v>
      </c>
      <c r="C202" s="145">
        <v>10922</v>
      </c>
      <c r="D202" s="145">
        <v>13</v>
      </c>
    </row>
    <row r="203" spans="1:4" x14ac:dyDescent="0.3">
      <c r="A203" s="67"/>
      <c r="B203" s="66" t="s">
        <v>101</v>
      </c>
      <c r="C203" s="145">
        <v>19737</v>
      </c>
      <c r="D203" s="145">
        <v>25</v>
      </c>
    </row>
    <row r="204" spans="1:4" x14ac:dyDescent="0.3">
      <c r="A204" s="67"/>
      <c r="B204" s="66" t="s">
        <v>102</v>
      </c>
      <c r="C204" s="144"/>
      <c r="D204" s="145">
        <v>375</v>
      </c>
    </row>
    <row r="205" spans="1:4" x14ac:dyDescent="0.3">
      <c r="A205" s="68" t="s">
        <v>54</v>
      </c>
      <c r="B205" s="71"/>
      <c r="C205" s="109">
        <v>30659</v>
      </c>
      <c r="D205" s="109">
        <v>413</v>
      </c>
    </row>
    <row r="206" spans="1:4" x14ac:dyDescent="0.3">
      <c r="A206" s="66" t="s">
        <v>55</v>
      </c>
      <c r="B206" s="66" t="s">
        <v>100</v>
      </c>
      <c r="C206" s="145">
        <v>1114</v>
      </c>
      <c r="D206" s="145">
        <v>2</v>
      </c>
    </row>
    <row r="207" spans="1:4" x14ac:dyDescent="0.3">
      <c r="A207" s="67"/>
      <c r="B207" s="66" t="s">
        <v>101</v>
      </c>
      <c r="C207" s="145">
        <v>3095</v>
      </c>
      <c r="D207" s="144"/>
    </row>
    <row r="208" spans="1:4" x14ac:dyDescent="0.3">
      <c r="A208" s="67"/>
      <c r="B208" s="66" t="s">
        <v>102</v>
      </c>
      <c r="C208" s="144"/>
      <c r="D208" s="145">
        <v>46</v>
      </c>
    </row>
    <row r="209" spans="1:4" x14ac:dyDescent="0.3">
      <c r="A209" s="68" t="s">
        <v>55</v>
      </c>
      <c r="B209" s="71"/>
      <c r="C209" s="109">
        <v>4209</v>
      </c>
      <c r="D209" s="109">
        <v>48</v>
      </c>
    </row>
    <row r="210" spans="1:4" x14ac:dyDescent="0.3">
      <c r="A210" s="66" t="s">
        <v>56</v>
      </c>
      <c r="B210" s="66" t="s">
        <v>100</v>
      </c>
      <c r="C210" s="145">
        <v>1085</v>
      </c>
      <c r="D210" s="144"/>
    </row>
    <row r="211" spans="1:4" x14ac:dyDescent="0.3">
      <c r="A211" s="67"/>
      <c r="B211" s="66" t="s">
        <v>101</v>
      </c>
      <c r="C211" s="145">
        <v>728</v>
      </c>
      <c r="D211" s="144"/>
    </row>
    <row r="212" spans="1:4" x14ac:dyDescent="0.3">
      <c r="A212" s="67"/>
      <c r="B212" s="66" t="s">
        <v>102</v>
      </c>
      <c r="C212" s="144"/>
      <c r="D212" s="145">
        <v>14</v>
      </c>
    </row>
    <row r="213" spans="1:4" x14ac:dyDescent="0.3">
      <c r="A213" s="68" t="s">
        <v>56</v>
      </c>
      <c r="B213" s="71"/>
      <c r="C213" s="109">
        <v>1813</v>
      </c>
      <c r="D213" s="109">
        <v>14</v>
      </c>
    </row>
    <row r="214" spans="1:4" x14ac:dyDescent="0.3">
      <c r="A214" s="66" t="s">
        <v>57</v>
      </c>
      <c r="B214" s="66" t="s">
        <v>100</v>
      </c>
      <c r="C214" s="145">
        <v>9</v>
      </c>
      <c r="D214" s="145">
        <v>2</v>
      </c>
    </row>
    <row r="215" spans="1:4" x14ac:dyDescent="0.3">
      <c r="A215" s="72"/>
      <c r="B215" s="66" t="s">
        <v>101</v>
      </c>
      <c r="C215" s="145">
        <v>41</v>
      </c>
      <c r="D215" s="145"/>
    </row>
    <row r="216" spans="1:4" x14ac:dyDescent="0.3">
      <c r="A216" s="67"/>
      <c r="B216" s="66" t="s">
        <v>102</v>
      </c>
      <c r="C216" s="144"/>
      <c r="D216" s="145"/>
    </row>
    <row r="217" spans="1:4" x14ac:dyDescent="0.3">
      <c r="A217" s="68" t="s">
        <v>57</v>
      </c>
      <c r="B217" s="71"/>
      <c r="C217" s="109">
        <v>50</v>
      </c>
      <c r="D217" s="109">
        <v>2</v>
      </c>
    </row>
    <row r="218" spans="1:4" x14ac:dyDescent="0.3">
      <c r="A218" s="66" t="s">
        <v>58</v>
      </c>
      <c r="B218" s="66" t="s">
        <v>100</v>
      </c>
      <c r="C218" s="145">
        <v>2983</v>
      </c>
      <c r="D218" s="145">
        <v>1</v>
      </c>
    </row>
    <row r="219" spans="1:4" x14ac:dyDescent="0.3">
      <c r="A219" s="67"/>
      <c r="B219" s="66" t="s">
        <v>101</v>
      </c>
      <c r="C219" s="145">
        <v>9065</v>
      </c>
      <c r="D219" s="145">
        <v>2</v>
      </c>
    </row>
    <row r="220" spans="1:4" x14ac:dyDescent="0.3">
      <c r="A220" s="67"/>
      <c r="B220" s="66" t="s">
        <v>102</v>
      </c>
      <c r="C220" s="144"/>
      <c r="D220" s="145">
        <v>82</v>
      </c>
    </row>
    <row r="221" spans="1:4" x14ac:dyDescent="0.3">
      <c r="A221" s="68" t="s">
        <v>58</v>
      </c>
      <c r="B221" s="71"/>
      <c r="C221" s="109">
        <v>12048</v>
      </c>
      <c r="D221" s="109">
        <v>85</v>
      </c>
    </row>
    <row r="222" spans="1:4" x14ac:dyDescent="0.3">
      <c r="A222" s="66" t="s">
        <v>59</v>
      </c>
      <c r="B222" s="66" t="s">
        <v>100</v>
      </c>
      <c r="C222" s="145">
        <v>7048</v>
      </c>
      <c r="D222" s="145">
        <v>7</v>
      </c>
    </row>
    <row r="223" spans="1:4" x14ac:dyDescent="0.3">
      <c r="A223" s="67"/>
      <c r="B223" s="66" t="s">
        <v>101</v>
      </c>
      <c r="C223" s="145">
        <v>7135</v>
      </c>
      <c r="D223" s="145">
        <v>11</v>
      </c>
    </row>
    <row r="224" spans="1:4" x14ac:dyDescent="0.3">
      <c r="A224" s="67"/>
      <c r="B224" s="66" t="s">
        <v>102</v>
      </c>
      <c r="C224" s="144"/>
      <c r="D224" s="145">
        <v>91</v>
      </c>
    </row>
    <row r="225" spans="1:14" x14ac:dyDescent="0.3">
      <c r="A225" s="68" t="s">
        <v>59</v>
      </c>
      <c r="B225" s="71"/>
      <c r="C225" s="109">
        <v>14183</v>
      </c>
      <c r="D225" s="109">
        <v>109</v>
      </c>
    </row>
    <row r="226" spans="1:14" x14ac:dyDescent="0.3">
      <c r="A226" s="66" t="s">
        <v>60</v>
      </c>
      <c r="B226" s="66" t="s">
        <v>100</v>
      </c>
      <c r="C226" s="145">
        <v>1263</v>
      </c>
      <c r="D226" s="144">
        <v>1</v>
      </c>
    </row>
    <row r="227" spans="1:14" x14ac:dyDescent="0.3">
      <c r="A227" s="67"/>
      <c r="B227" s="66" t="s">
        <v>101</v>
      </c>
      <c r="C227" s="145">
        <v>1777</v>
      </c>
      <c r="D227" s="145">
        <v>1</v>
      </c>
    </row>
    <row r="228" spans="1:14" x14ac:dyDescent="0.3">
      <c r="A228" s="67"/>
      <c r="B228" s="66" t="s">
        <v>102</v>
      </c>
      <c r="C228" s="144"/>
      <c r="D228" s="145">
        <v>49</v>
      </c>
    </row>
    <row r="229" spans="1:14" x14ac:dyDescent="0.3">
      <c r="A229" s="68" t="s">
        <v>60</v>
      </c>
      <c r="B229" s="71"/>
      <c r="C229" s="109">
        <v>3040</v>
      </c>
      <c r="D229" s="109">
        <v>51</v>
      </c>
    </row>
    <row r="230" spans="1:14" x14ac:dyDescent="0.3">
      <c r="A230" s="66" t="s">
        <v>61</v>
      </c>
      <c r="B230" s="66" t="s">
        <v>100</v>
      </c>
      <c r="C230" s="145">
        <v>4281</v>
      </c>
      <c r="D230" s="145">
        <v>2</v>
      </c>
    </row>
    <row r="231" spans="1:14" x14ac:dyDescent="0.3">
      <c r="A231" s="67"/>
      <c r="B231" s="66" t="s">
        <v>101</v>
      </c>
      <c r="C231" s="145">
        <v>9257</v>
      </c>
      <c r="D231" s="144"/>
    </row>
    <row r="232" spans="1:14" x14ac:dyDescent="0.3">
      <c r="A232" s="67"/>
      <c r="B232" s="66" t="s">
        <v>102</v>
      </c>
      <c r="C232" s="144"/>
      <c r="D232" s="145">
        <v>123</v>
      </c>
    </row>
    <row r="233" spans="1:14" x14ac:dyDescent="0.3">
      <c r="A233" s="68" t="s">
        <v>61</v>
      </c>
      <c r="B233" s="71"/>
      <c r="C233" s="109">
        <v>13538</v>
      </c>
      <c r="D233" s="109">
        <v>125</v>
      </c>
    </row>
    <row r="234" spans="1:14" s="14" customFormat="1" x14ac:dyDescent="0.3">
      <c r="A234" s="66" t="s">
        <v>62</v>
      </c>
      <c r="B234" s="66" t="s">
        <v>100</v>
      </c>
      <c r="C234" s="145">
        <v>194</v>
      </c>
      <c r="D234" s="144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67"/>
      <c r="B235" s="66" t="s">
        <v>101</v>
      </c>
      <c r="C235" s="145">
        <v>483</v>
      </c>
      <c r="D235" s="145">
        <v>1</v>
      </c>
    </row>
    <row r="236" spans="1:14" x14ac:dyDescent="0.3">
      <c r="A236" s="67"/>
      <c r="B236" s="66" t="s">
        <v>102</v>
      </c>
      <c r="C236" s="144"/>
      <c r="D236" s="145">
        <v>26</v>
      </c>
    </row>
    <row r="237" spans="1:14" x14ac:dyDescent="0.3">
      <c r="A237" s="68" t="s">
        <v>62</v>
      </c>
      <c r="B237" s="71"/>
      <c r="C237" s="70">
        <v>677</v>
      </c>
      <c r="D237" s="70">
        <v>27</v>
      </c>
    </row>
    <row r="238" spans="1:14" x14ac:dyDescent="0.3">
      <c r="A238" s="170" t="s">
        <v>75</v>
      </c>
      <c r="B238" s="171"/>
      <c r="C238" s="169">
        <f>SUM(C5,C9,C13,C17,C21,C25,C29,C33,C37,C41,C45,C49,C53,C57,C61,C65,C69,C73,C77,C81,C85,C89,C93,C97,C101,C105,C109,C113,C117,C121,C125,C129,C133,C137,C141,C145,C149,C153,C157,C161,C165,C169,C173,C177,C181,C185,C189,C193,C197,C201,C205,C209,C213,C217,C221,C225,C229,C233,C237)</f>
        <v>525181</v>
      </c>
      <c r="D238" s="169">
        <f>SUM(D5,D9,D13,D17,D21,D25,D29,D33,D37,D41,D45,D49,D53,D57,D61,D65,D69,D73,D77,D81,D85,D89,D93,D97,D101,D105,D109,D113,D117,D121,D125,D129,D133,D137,D141,D145,D149,D153,D157,D161,D165,D169,D173,D177,D181,D185,D189,D193,D197,D201,D205,D209,D213,D217,D221,D225,D229,D233,D237)</f>
        <v>5007</v>
      </c>
    </row>
    <row r="242" spans="3:3" x14ac:dyDescent="0.3">
      <c r="C242" s="172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&amp;L&amp;14
&amp;"-,Bold"&amp;13&amp;K03+000Promoting Interoperability 
(PI) Program&amp;C&amp;"-,Bold"&amp;14&amp;UUnique Count of Providers By State 
&amp;"-,Regular"&amp;UFor Eligible Providers and Hospitals Paid 
by The EHR Incentive Program
&amp;12
January 2011 to July 2018&amp;R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X65" sqref="X65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9" t="s">
        <v>0</v>
      </c>
      <c r="B1" s="230" t="s">
        <v>69</v>
      </c>
      <c r="C1" s="230"/>
      <c r="D1" s="231" t="s">
        <v>1</v>
      </c>
      <c r="E1" s="231"/>
      <c r="F1" s="232" t="s">
        <v>2</v>
      </c>
      <c r="G1" s="232"/>
    </row>
    <row r="2" spans="1:9" x14ac:dyDescent="0.3">
      <c r="A2" s="229"/>
      <c r="B2" s="57" t="s">
        <v>90</v>
      </c>
      <c r="C2" s="58" t="s">
        <v>91</v>
      </c>
      <c r="D2" s="59" t="s">
        <v>92</v>
      </c>
      <c r="E2" s="60" t="s">
        <v>93</v>
      </c>
      <c r="F2" s="61" t="s">
        <v>88</v>
      </c>
      <c r="G2" s="62" t="s">
        <v>94</v>
      </c>
    </row>
    <row r="3" spans="1:9" x14ac:dyDescent="0.3">
      <c r="A3" s="63" t="s">
        <v>5</v>
      </c>
      <c r="B3" s="30">
        <v>14335</v>
      </c>
      <c r="C3" s="98">
        <v>479412404</v>
      </c>
      <c r="D3" s="49">
        <v>4644</v>
      </c>
      <c r="E3" s="84">
        <v>191324425.15000001</v>
      </c>
      <c r="F3" s="40">
        <v>18979</v>
      </c>
      <c r="G3" s="83">
        <v>670736829.14999998</v>
      </c>
    </row>
    <row r="4" spans="1:9" x14ac:dyDescent="0.3">
      <c r="A4" s="63" t="s">
        <v>6</v>
      </c>
      <c r="B4" s="30">
        <v>1030</v>
      </c>
      <c r="C4" s="98">
        <v>28893992.100000001</v>
      </c>
      <c r="D4" s="49">
        <v>2234</v>
      </c>
      <c r="E4" s="84">
        <v>55258418</v>
      </c>
      <c r="F4" s="40">
        <v>3264</v>
      </c>
      <c r="G4" s="83">
        <v>84152410.099999994</v>
      </c>
    </row>
    <row r="5" spans="1:9" x14ac:dyDescent="0.3">
      <c r="A5" s="155" t="s">
        <v>104</v>
      </c>
      <c r="B5" s="30">
        <v>0</v>
      </c>
      <c r="C5" s="98">
        <v>0</v>
      </c>
      <c r="D5" s="49">
        <v>14</v>
      </c>
      <c r="E5" s="84">
        <v>6135712.1200000001</v>
      </c>
      <c r="F5" s="40">
        <v>14</v>
      </c>
      <c r="G5" s="83">
        <v>6135712.1200000001</v>
      </c>
    </row>
    <row r="6" spans="1:9" x14ac:dyDescent="0.3">
      <c r="A6" s="63" t="s">
        <v>7</v>
      </c>
      <c r="B6" s="30">
        <v>17318</v>
      </c>
      <c r="C6" s="98">
        <v>414210580.26999998</v>
      </c>
      <c r="D6" s="49">
        <v>6557</v>
      </c>
      <c r="E6" s="84">
        <v>275169895.60000002</v>
      </c>
      <c r="F6" s="40">
        <v>23875</v>
      </c>
      <c r="G6" s="83">
        <v>689380475.87</v>
      </c>
    </row>
    <row r="7" spans="1:9" x14ac:dyDescent="0.3">
      <c r="A7" s="63" t="s">
        <v>8</v>
      </c>
      <c r="B7" s="30">
        <v>8252</v>
      </c>
      <c r="C7" s="98">
        <v>288476408.62</v>
      </c>
      <c r="D7" s="49">
        <v>4677</v>
      </c>
      <c r="E7" s="84">
        <v>125200626.13</v>
      </c>
      <c r="F7" s="40">
        <v>12929</v>
      </c>
      <c r="G7" s="83">
        <v>413677034.75</v>
      </c>
    </row>
    <row r="8" spans="1:9" x14ac:dyDescent="0.3">
      <c r="A8" s="63" t="s">
        <v>9</v>
      </c>
      <c r="B8" s="30">
        <v>81902</v>
      </c>
      <c r="C8" s="98">
        <v>1850416222.6500001</v>
      </c>
      <c r="D8" s="49">
        <v>49692</v>
      </c>
      <c r="E8" s="84">
        <v>1508073361.3199999</v>
      </c>
      <c r="F8" s="40">
        <v>131594</v>
      </c>
      <c r="G8" s="83">
        <v>3358489583.9700003</v>
      </c>
      <c r="I8" s="143"/>
    </row>
    <row r="9" spans="1:9" x14ac:dyDescent="0.3">
      <c r="A9" s="63" t="s">
        <v>10</v>
      </c>
      <c r="B9" s="30">
        <v>16973</v>
      </c>
      <c r="C9" s="98">
        <v>346012769.87</v>
      </c>
      <c r="D9" s="49">
        <v>7303</v>
      </c>
      <c r="E9" s="84">
        <v>191328486.81</v>
      </c>
      <c r="F9" s="40">
        <v>24276</v>
      </c>
      <c r="G9" s="83">
        <v>537341256.68000007</v>
      </c>
    </row>
    <row r="10" spans="1:9" x14ac:dyDescent="0.3">
      <c r="A10" s="63" t="s">
        <v>11</v>
      </c>
      <c r="B10" s="30">
        <v>14638</v>
      </c>
      <c r="C10" s="98">
        <v>279262674.95999998</v>
      </c>
      <c r="D10" s="49">
        <v>5328</v>
      </c>
      <c r="E10" s="84">
        <v>122818106.39</v>
      </c>
      <c r="F10" s="40">
        <v>19966</v>
      </c>
      <c r="G10" s="83">
        <v>402080781.34999996</v>
      </c>
    </row>
    <row r="11" spans="1:9" x14ac:dyDescent="0.3">
      <c r="A11" s="63" t="s">
        <v>12</v>
      </c>
      <c r="B11" s="30">
        <v>3885</v>
      </c>
      <c r="C11" s="98">
        <v>62663777.32</v>
      </c>
      <c r="D11" s="49">
        <v>2311</v>
      </c>
      <c r="E11" s="84">
        <v>43168652.299999997</v>
      </c>
      <c r="F11" s="40">
        <v>6196</v>
      </c>
      <c r="G11" s="83">
        <v>105832429.62</v>
      </c>
    </row>
    <row r="12" spans="1:9" x14ac:dyDescent="0.3">
      <c r="A12" s="63" t="s">
        <v>13</v>
      </c>
      <c r="B12" s="30">
        <v>3432</v>
      </c>
      <c r="C12" s="98">
        <v>53307153.770000003</v>
      </c>
      <c r="D12" s="49">
        <v>466</v>
      </c>
      <c r="E12" s="84">
        <v>31545981</v>
      </c>
      <c r="F12" s="40">
        <v>3898</v>
      </c>
      <c r="G12" s="83">
        <v>84853134.770000011</v>
      </c>
    </row>
    <row r="13" spans="1:9" x14ac:dyDescent="0.3">
      <c r="A13" s="63" t="s">
        <v>14</v>
      </c>
      <c r="B13" s="30">
        <v>42</v>
      </c>
      <c r="C13" s="98">
        <v>382580</v>
      </c>
      <c r="D13" s="49">
        <v>0</v>
      </c>
      <c r="E13" s="84">
        <v>0</v>
      </c>
      <c r="F13" s="40">
        <v>42</v>
      </c>
      <c r="G13" s="83">
        <v>382580</v>
      </c>
    </row>
    <row r="14" spans="1:9" x14ac:dyDescent="0.3">
      <c r="A14" s="63" t="s">
        <v>15</v>
      </c>
      <c r="B14" s="30">
        <v>64980</v>
      </c>
      <c r="C14" s="98">
        <v>1573246324.3399999</v>
      </c>
      <c r="D14" s="49">
        <v>16857</v>
      </c>
      <c r="E14" s="84">
        <v>570005354.05999994</v>
      </c>
      <c r="F14" s="40">
        <v>81837</v>
      </c>
      <c r="G14" s="83">
        <v>2143251678.3999999</v>
      </c>
    </row>
    <row r="15" spans="1:9" x14ac:dyDescent="0.3">
      <c r="A15" s="63" t="s">
        <v>16</v>
      </c>
      <c r="B15" s="30">
        <v>24871</v>
      </c>
      <c r="C15" s="98">
        <v>681494871.88</v>
      </c>
      <c r="D15" s="49">
        <v>9322</v>
      </c>
      <c r="E15" s="84">
        <v>317998996.69</v>
      </c>
      <c r="F15" s="40">
        <v>34193</v>
      </c>
      <c r="G15" s="83">
        <v>999493868.56999993</v>
      </c>
    </row>
    <row r="16" spans="1:9" x14ac:dyDescent="0.3">
      <c r="A16" s="63" t="s">
        <v>17</v>
      </c>
      <c r="B16" s="30">
        <v>152</v>
      </c>
      <c r="C16" s="98">
        <v>1333236.31</v>
      </c>
      <c r="D16" s="49">
        <v>18</v>
      </c>
      <c r="E16" s="84">
        <v>2789462.61</v>
      </c>
      <c r="F16" s="40">
        <v>170</v>
      </c>
      <c r="G16" s="83">
        <v>4122698.92</v>
      </c>
    </row>
    <row r="17" spans="1:7" x14ac:dyDescent="0.3">
      <c r="A17" s="63" t="s">
        <v>18</v>
      </c>
      <c r="B17" s="30">
        <v>3465</v>
      </c>
      <c r="C17" s="98">
        <v>75962868.150000006</v>
      </c>
      <c r="D17" s="49">
        <v>1558</v>
      </c>
      <c r="E17" s="84">
        <v>55949309</v>
      </c>
      <c r="F17" s="40">
        <v>5023</v>
      </c>
      <c r="G17" s="83">
        <v>131912177.15000001</v>
      </c>
    </row>
    <row r="18" spans="1:7" x14ac:dyDescent="0.3">
      <c r="A18" s="63" t="s">
        <v>19</v>
      </c>
      <c r="B18" s="30">
        <v>4628</v>
      </c>
      <c r="C18" s="98">
        <v>95122643.659999996</v>
      </c>
      <c r="D18" s="49">
        <v>2406</v>
      </c>
      <c r="E18" s="84">
        <v>60948964</v>
      </c>
      <c r="F18" s="40">
        <v>7034</v>
      </c>
      <c r="G18" s="83">
        <v>156071607.66</v>
      </c>
    </row>
    <row r="19" spans="1:7" x14ac:dyDescent="0.3">
      <c r="A19" s="63" t="s">
        <v>20</v>
      </c>
      <c r="B19" s="30">
        <v>51737</v>
      </c>
      <c r="C19" s="98">
        <v>1118654546.4300001</v>
      </c>
      <c r="D19" s="49">
        <v>23844</v>
      </c>
      <c r="E19" s="84">
        <v>628084470.58000004</v>
      </c>
      <c r="F19" s="40">
        <v>75581</v>
      </c>
      <c r="G19" s="83">
        <v>1746739017.0100002</v>
      </c>
    </row>
    <row r="20" spans="1:7" x14ac:dyDescent="0.3">
      <c r="A20" s="63" t="s">
        <v>21</v>
      </c>
      <c r="B20" s="30">
        <v>23977</v>
      </c>
      <c r="C20" s="98">
        <v>600652208.79999995</v>
      </c>
      <c r="D20" s="49">
        <v>8663</v>
      </c>
      <c r="E20" s="84">
        <v>250033647.55000001</v>
      </c>
      <c r="F20" s="40">
        <v>32640</v>
      </c>
      <c r="G20" s="83">
        <v>850685856.3499999</v>
      </c>
    </row>
    <row r="21" spans="1:7" x14ac:dyDescent="0.3">
      <c r="A21" s="63" t="s">
        <v>22</v>
      </c>
      <c r="B21" s="30">
        <v>14112</v>
      </c>
      <c r="C21" s="98">
        <v>361593792.62</v>
      </c>
      <c r="D21" s="49">
        <v>5147</v>
      </c>
      <c r="E21" s="84">
        <v>141466118.44999999</v>
      </c>
      <c r="F21" s="40">
        <v>19259</v>
      </c>
      <c r="G21" s="83">
        <v>503059911.06999999</v>
      </c>
    </row>
    <row r="22" spans="1:7" x14ac:dyDescent="0.3">
      <c r="A22" s="63" t="s">
        <v>23</v>
      </c>
      <c r="B22" s="30">
        <v>11509</v>
      </c>
      <c r="C22" s="98">
        <v>344122935.47000003</v>
      </c>
      <c r="D22" s="49">
        <v>2858</v>
      </c>
      <c r="E22" s="84">
        <v>101849453.93000001</v>
      </c>
      <c r="F22" s="40">
        <v>14367</v>
      </c>
      <c r="G22" s="83">
        <v>445972389.40000004</v>
      </c>
    </row>
    <row r="23" spans="1:7" x14ac:dyDescent="0.3">
      <c r="A23" s="63" t="s">
        <v>24</v>
      </c>
      <c r="B23" s="30">
        <v>12914</v>
      </c>
      <c r="C23" s="98">
        <v>396447591.44</v>
      </c>
      <c r="D23" s="49">
        <v>9004</v>
      </c>
      <c r="E23" s="84">
        <v>261438164.65000001</v>
      </c>
      <c r="F23" s="40">
        <v>21918</v>
      </c>
      <c r="G23" s="83">
        <v>657885756.09000003</v>
      </c>
    </row>
    <row r="24" spans="1:7" x14ac:dyDescent="0.3">
      <c r="A24" s="63" t="s">
        <v>25</v>
      </c>
      <c r="B24" s="30">
        <v>13213</v>
      </c>
      <c r="C24" s="98">
        <v>431038053.17000002</v>
      </c>
      <c r="D24" s="49">
        <v>8671</v>
      </c>
      <c r="E24" s="84">
        <v>315966073.54000002</v>
      </c>
      <c r="F24" s="40">
        <v>21884</v>
      </c>
      <c r="G24" s="83">
        <v>747004126.71000004</v>
      </c>
    </row>
    <row r="25" spans="1:7" x14ac:dyDescent="0.3">
      <c r="A25" s="63" t="s">
        <v>26</v>
      </c>
      <c r="B25" s="30">
        <v>3927</v>
      </c>
      <c r="C25" s="98">
        <v>122884634.23</v>
      </c>
      <c r="D25" s="49">
        <v>9249</v>
      </c>
      <c r="E25" s="84">
        <v>154012686.41</v>
      </c>
      <c r="F25" s="40">
        <v>13176</v>
      </c>
      <c r="G25" s="83">
        <v>276897320.63999999</v>
      </c>
    </row>
    <row r="26" spans="1:7" x14ac:dyDescent="0.3">
      <c r="A26" s="63" t="s">
        <v>27</v>
      </c>
      <c r="B26" s="30">
        <v>5</v>
      </c>
      <c r="C26" s="98">
        <v>43720</v>
      </c>
      <c r="D26" s="49">
        <v>0</v>
      </c>
      <c r="E26" s="84">
        <v>0</v>
      </c>
      <c r="F26" s="40">
        <v>5</v>
      </c>
      <c r="G26" s="83">
        <v>43720</v>
      </c>
    </row>
    <row r="27" spans="1:7" x14ac:dyDescent="0.3">
      <c r="A27" s="63" t="s">
        <v>28</v>
      </c>
      <c r="B27" s="30">
        <v>22412</v>
      </c>
      <c r="C27" s="98">
        <v>443538304.64999998</v>
      </c>
      <c r="D27" s="49">
        <v>7407</v>
      </c>
      <c r="E27" s="84">
        <v>204725460.5</v>
      </c>
      <c r="F27" s="40">
        <v>29819</v>
      </c>
      <c r="G27" s="83">
        <v>648263765.14999998</v>
      </c>
    </row>
    <row r="28" spans="1:7" x14ac:dyDescent="0.3">
      <c r="A28" s="63" t="s">
        <v>29</v>
      </c>
      <c r="B28" s="30">
        <v>41634</v>
      </c>
      <c r="C28" s="98">
        <v>654204656.09000003</v>
      </c>
      <c r="D28" s="49">
        <v>18126</v>
      </c>
      <c r="E28" s="84">
        <v>359068874.41000003</v>
      </c>
      <c r="F28" s="40">
        <v>59760</v>
      </c>
      <c r="G28" s="83">
        <v>1013273530.5</v>
      </c>
    </row>
    <row r="29" spans="1:7" x14ac:dyDescent="0.3">
      <c r="A29" s="63" t="s">
        <v>30</v>
      </c>
      <c r="B29" s="30">
        <v>40373</v>
      </c>
      <c r="C29" s="98">
        <v>901659002.19000006</v>
      </c>
      <c r="D29" s="49">
        <v>17258</v>
      </c>
      <c r="E29" s="84">
        <v>400120746</v>
      </c>
      <c r="F29" s="40">
        <v>57631</v>
      </c>
      <c r="G29" s="83">
        <v>1301779748.1900001</v>
      </c>
    </row>
    <row r="30" spans="1:7" x14ac:dyDescent="0.3">
      <c r="A30" s="63" t="s">
        <v>31</v>
      </c>
      <c r="B30" s="30">
        <v>35945</v>
      </c>
      <c r="C30" s="98">
        <v>561035946.29999995</v>
      </c>
      <c r="D30" s="49">
        <v>8945</v>
      </c>
      <c r="E30" s="84">
        <v>241818156.31999999</v>
      </c>
      <c r="F30" s="40">
        <v>44890</v>
      </c>
      <c r="G30" s="83">
        <v>802854102.61999989</v>
      </c>
    </row>
    <row r="31" spans="1:7" x14ac:dyDescent="0.3">
      <c r="A31" s="63" t="s">
        <v>32</v>
      </c>
      <c r="B31" s="30">
        <v>6579</v>
      </c>
      <c r="C31" s="98">
        <v>308644667.23000002</v>
      </c>
      <c r="D31" s="49">
        <v>7677</v>
      </c>
      <c r="E31" s="84">
        <v>218134676</v>
      </c>
      <c r="F31" s="40">
        <v>14256</v>
      </c>
      <c r="G31" s="83">
        <v>526779343.23000002</v>
      </c>
    </row>
    <row r="32" spans="1:7" x14ac:dyDescent="0.3">
      <c r="A32" s="63" t="s">
        <v>33</v>
      </c>
      <c r="B32" s="30">
        <v>24145</v>
      </c>
      <c r="C32" s="98">
        <v>622528008.07000005</v>
      </c>
      <c r="D32" s="49">
        <v>10927</v>
      </c>
      <c r="E32" s="84">
        <v>295310791</v>
      </c>
      <c r="F32" s="40">
        <v>35072</v>
      </c>
      <c r="G32" s="83">
        <v>917838799.07000005</v>
      </c>
    </row>
    <row r="33" spans="1:7" x14ac:dyDescent="0.3">
      <c r="A33" s="63" t="s">
        <v>34</v>
      </c>
      <c r="B33" s="30">
        <v>3478</v>
      </c>
      <c r="C33" s="98">
        <v>105289625.75</v>
      </c>
      <c r="D33" s="49">
        <v>1380</v>
      </c>
      <c r="E33" s="84">
        <v>46631128</v>
      </c>
      <c r="F33" s="40">
        <v>4858</v>
      </c>
      <c r="G33" s="83">
        <v>151920753.75</v>
      </c>
    </row>
    <row r="34" spans="1:7" x14ac:dyDescent="0.3">
      <c r="A34" s="63" t="s">
        <v>35</v>
      </c>
      <c r="B34" s="30">
        <v>8454</v>
      </c>
      <c r="C34" s="98">
        <v>224742820.22999999</v>
      </c>
      <c r="D34" s="49">
        <v>2441</v>
      </c>
      <c r="E34" s="84">
        <v>80772115.370000005</v>
      </c>
      <c r="F34" s="40">
        <v>10895</v>
      </c>
      <c r="G34" s="83">
        <v>305514935.60000002</v>
      </c>
    </row>
    <row r="35" spans="1:7" x14ac:dyDescent="0.3">
      <c r="A35" s="63" t="s">
        <v>36</v>
      </c>
      <c r="B35" s="30">
        <v>5433</v>
      </c>
      <c r="C35" s="98">
        <v>138859757.15000001</v>
      </c>
      <c r="D35" s="49">
        <v>1600</v>
      </c>
      <c r="E35" s="84">
        <v>57953702.090000004</v>
      </c>
      <c r="F35" s="40">
        <v>7033</v>
      </c>
      <c r="G35" s="83">
        <v>196813459.24000001</v>
      </c>
    </row>
    <row r="36" spans="1:7" x14ac:dyDescent="0.3">
      <c r="A36" s="63" t="s">
        <v>37</v>
      </c>
      <c r="B36" s="30">
        <v>7913</v>
      </c>
      <c r="C36" s="98">
        <v>143967333.83000001</v>
      </c>
      <c r="D36" s="49">
        <v>604</v>
      </c>
      <c r="E36" s="84">
        <v>17291011.420000002</v>
      </c>
      <c r="F36" s="40">
        <v>8517</v>
      </c>
      <c r="G36" s="83">
        <v>161258345.25</v>
      </c>
    </row>
    <row r="37" spans="1:7" x14ac:dyDescent="0.3">
      <c r="A37" s="63" t="s">
        <v>38</v>
      </c>
      <c r="B37" s="30">
        <v>33240</v>
      </c>
      <c r="C37" s="98">
        <v>677206236.12</v>
      </c>
      <c r="D37" s="49">
        <v>6476</v>
      </c>
      <c r="E37" s="84">
        <v>213713777.22999999</v>
      </c>
      <c r="F37" s="40">
        <v>39716</v>
      </c>
      <c r="G37" s="83">
        <v>890920013.35000002</v>
      </c>
    </row>
    <row r="38" spans="1:7" x14ac:dyDescent="0.3">
      <c r="A38" s="63" t="s">
        <v>39</v>
      </c>
      <c r="B38" s="30">
        <v>4078</v>
      </c>
      <c r="C38" s="98">
        <v>126715146.13</v>
      </c>
      <c r="D38" s="49">
        <v>4826</v>
      </c>
      <c r="E38" s="84">
        <v>133224978</v>
      </c>
      <c r="F38" s="40">
        <v>8904</v>
      </c>
      <c r="G38" s="83">
        <v>259940124.13</v>
      </c>
    </row>
    <row r="39" spans="1:7" x14ac:dyDescent="0.3">
      <c r="A39" s="63" t="s">
        <v>40</v>
      </c>
      <c r="B39" s="30">
        <v>58823</v>
      </c>
      <c r="C39" s="98">
        <v>1296885002.72</v>
      </c>
      <c r="D39" s="49">
        <v>34882</v>
      </c>
      <c r="E39" s="84">
        <v>926790106.88999999</v>
      </c>
      <c r="F39" s="40">
        <v>93705</v>
      </c>
      <c r="G39" s="83">
        <v>2223675109.6100001</v>
      </c>
    </row>
    <row r="40" spans="1:7" x14ac:dyDescent="0.3">
      <c r="A40" s="63" t="s">
        <v>41</v>
      </c>
      <c r="B40" s="30">
        <v>39558</v>
      </c>
      <c r="C40" s="98">
        <v>759892670.86000001</v>
      </c>
      <c r="D40" s="49">
        <v>15325</v>
      </c>
      <c r="E40" s="84">
        <v>342687203.82999998</v>
      </c>
      <c r="F40" s="40">
        <v>54883</v>
      </c>
      <c r="G40" s="83">
        <v>1102579874.6900001</v>
      </c>
    </row>
    <row r="41" spans="1:7" x14ac:dyDescent="0.3">
      <c r="A41" s="63" t="s">
        <v>42</v>
      </c>
      <c r="B41" s="30">
        <v>4262</v>
      </c>
      <c r="C41" s="98">
        <v>90221422.689999998</v>
      </c>
      <c r="D41" s="49">
        <v>413</v>
      </c>
      <c r="E41" s="84">
        <v>22630632.27</v>
      </c>
      <c r="F41" s="40">
        <v>4675</v>
      </c>
      <c r="G41" s="83">
        <v>112852054.95999999</v>
      </c>
    </row>
    <row r="42" spans="1:7" x14ac:dyDescent="0.3">
      <c r="A42" s="64" t="s">
        <v>43</v>
      </c>
      <c r="B42" s="30">
        <v>0</v>
      </c>
      <c r="C42" s="98">
        <v>0</v>
      </c>
      <c r="D42" s="49">
        <v>18</v>
      </c>
      <c r="E42" s="84">
        <v>1764297.7</v>
      </c>
      <c r="F42" s="40">
        <v>18</v>
      </c>
      <c r="G42" s="83">
        <v>1764297.7</v>
      </c>
    </row>
    <row r="43" spans="1:7" x14ac:dyDescent="0.3">
      <c r="A43" s="63" t="s">
        <v>44</v>
      </c>
      <c r="B43" s="30">
        <v>47524</v>
      </c>
      <c r="C43" s="98">
        <v>1091465365.95</v>
      </c>
      <c r="D43" s="49">
        <v>21549</v>
      </c>
      <c r="E43" s="84">
        <v>514721508.94</v>
      </c>
      <c r="F43" s="40">
        <v>69073</v>
      </c>
      <c r="G43" s="83">
        <v>1606186874.8900001</v>
      </c>
    </row>
    <row r="44" spans="1:7" x14ac:dyDescent="0.3">
      <c r="A44" s="63" t="s">
        <v>45</v>
      </c>
      <c r="B44" s="30">
        <v>9780</v>
      </c>
      <c r="C44" s="98">
        <v>381533407.69</v>
      </c>
      <c r="D44" s="49">
        <v>6775</v>
      </c>
      <c r="E44" s="84">
        <v>220989991.72999999</v>
      </c>
      <c r="F44" s="40">
        <v>16555</v>
      </c>
      <c r="G44" s="83">
        <v>602523399.41999996</v>
      </c>
    </row>
    <row r="45" spans="1:7" x14ac:dyDescent="0.3">
      <c r="A45" s="63" t="s">
        <v>46</v>
      </c>
      <c r="B45" s="30">
        <v>16386</v>
      </c>
      <c r="C45" s="98">
        <v>309785056.74000001</v>
      </c>
      <c r="D45" s="49">
        <v>8343</v>
      </c>
      <c r="E45" s="84">
        <v>188648899.86000001</v>
      </c>
      <c r="F45" s="40">
        <v>24729</v>
      </c>
      <c r="G45" s="83">
        <v>498433956.60000002</v>
      </c>
    </row>
    <row r="46" spans="1:7" x14ac:dyDescent="0.3">
      <c r="A46" s="63" t="s">
        <v>47</v>
      </c>
      <c r="B46" s="30">
        <v>15</v>
      </c>
      <c r="C46" s="98">
        <v>150641.19</v>
      </c>
      <c r="D46" s="49">
        <v>0</v>
      </c>
      <c r="E46" s="84">
        <v>0</v>
      </c>
      <c r="F46" s="40">
        <v>15</v>
      </c>
      <c r="G46" s="83">
        <v>150641.19</v>
      </c>
    </row>
    <row r="47" spans="1:7" x14ac:dyDescent="0.3">
      <c r="A47" s="63" t="s">
        <v>48</v>
      </c>
      <c r="B47" s="30">
        <v>58325</v>
      </c>
      <c r="C47" s="98">
        <v>1258488336.26</v>
      </c>
      <c r="D47" s="49">
        <v>17720</v>
      </c>
      <c r="E47" s="84">
        <v>454740491.93000001</v>
      </c>
      <c r="F47" s="40">
        <v>76045</v>
      </c>
      <c r="G47" s="83">
        <v>1713228828.1900001</v>
      </c>
    </row>
    <row r="48" spans="1:7" x14ac:dyDescent="0.3">
      <c r="A48" s="63" t="s">
        <v>49</v>
      </c>
      <c r="B48" s="30">
        <v>1089</v>
      </c>
      <c r="C48" s="98">
        <v>23630066.949999999</v>
      </c>
      <c r="D48" s="49">
        <v>5265</v>
      </c>
      <c r="E48" s="84">
        <v>181656505</v>
      </c>
      <c r="F48" s="40">
        <v>6354</v>
      </c>
      <c r="G48" s="83">
        <v>205286571.94999999</v>
      </c>
    </row>
    <row r="49" spans="1:7" x14ac:dyDescent="0.3">
      <c r="A49" s="63" t="s">
        <v>50</v>
      </c>
      <c r="B49" s="30">
        <v>3143</v>
      </c>
      <c r="C49" s="98">
        <v>74232553.819999993</v>
      </c>
      <c r="D49" s="49">
        <v>1792</v>
      </c>
      <c r="E49" s="84">
        <v>41389457.799999997</v>
      </c>
      <c r="F49" s="40">
        <v>4935</v>
      </c>
      <c r="G49" s="83">
        <v>115622011.61999999</v>
      </c>
    </row>
    <row r="50" spans="1:7" x14ac:dyDescent="0.3">
      <c r="A50" s="63" t="s">
        <v>51</v>
      </c>
      <c r="B50" s="30">
        <v>14803</v>
      </c>
      <c r="C50" s="98">
        <v>388081290.41000003</v>
      </c>
      <c r="D50" s="49">
        <v>5809</v>
      </c>
      <c r="E50" s="84">
        <v>170174334.94</v>
      </c>
      <c r="F50" s="40">
        <v>20612</v>
      </c>
      <c r="G50" s="83">
        <v>558255625.35000002</v>
      </c>
    </row>
    <row r="51" spans="1:7" x14ac:dyDescent="0.3">
      <c r="A51" s="63" t="s">
        <v>52</v>
      </c>
      <c r="B51" s="30">
        <v>5262</v>
      </c>
      <c r="C51" s="98">
        <v>112386240.34</v>
      </c>
      <c r="D51" s="49">
        <v>1221</v>
      </c>
      <c r="E51" s="84">
        <v>52313723.829999998</v>
      </c>
      <c r="F51" s="40">
        <v>6483</v>
      </c>
      <c r="G51" s="83">
        <v>164699964.17000002</v>
      </c>
    </row>
    <row r="52" spans="1:7" x14ac:dyDescent="0.3">
      <c r="A52" s="63" t="s">
        <v>53</v>
      </c>
      <c r="B52" s="30">
        <v>20172</v>
      </c>
      <c r="C52" s="98">
        <v>601426610.76999998</v>
      </c>
      <c r="D52" s="49">
        <v>10559</v>
      </c>
      <c r="E52" s="84">
        <v>286175906.99000001</v>
      </c>
      <c r="F52" s="40">
        <v>30731</v>
      </c>
      <c r="G52" s="83">
        <v>887602517.75999999</v>
      </c>
    </row>
    <row r="53" spans="1:7" x14ac:dyDescent="0.3">
      <c r="A53" s="63" t="s">
        <v>54</v>
      </c>
      <c r="B53" s="30">
        <v>63318</v>
      </c>
      <c r="C53" s="98">
        <v>1698477086.25</v>
      </c>
      <c r="D53" s="49">
        <v>23846</v>
      </c>
      <c r="E53" s="84">
        <v>856504162.88999999</v>
      </c>
      <c r="F53" s="40">
        <v>87164</v>
      </c>
      <c r="G53" s="83">
        <v>2554981249.1399999</v>
      </c>
    </row>
    <row r="54" spans="1:7" x14ac:dyDescent="0.3">
      <c r="A54" s="63" t="s">
        <v>55</v>
      </c>
      <c r="B54" s="30">
        <v>9628</v>
      </c>
      <c r="C54" s="98">
        <v>170527670.50999999</v>
      </c>
      <c r="D54" s="49">
        <v>2483</v>
      </c>
      <c r="E54" s="84">
        <v>93005913</v>
      </c>
      <c r="F54" s="40">
        <v>12111</v>
      </c>
      <c r="G54" s="83">
        <v>263533583.50999999</v>
      </c>
    </row>
    <row r="55" spans="1:7" x14ac:dyDescent="0.3">
      <c r="A55" s="63" t="s">
        <v>56</v>
      </c>
      <c r="B55" s="30">
        <v>2485</v>
      </c>
      <c r="C55" s="98">
        <v>60473023.759999998</v>
      </c>
      <c r="D55" s="49">
        <v>3173</v>
      </c>
      <c r="E55" s="84">
        <v>55945250.700000003</v>
      </c>
      <c r="F55" s="40">
        <v>5658</v>
      </c>
      <c r="G55" s="83">
        <v>116418274.46000001</v>
      </c>
    </row>
    <row r="56" spans="1:7" x14ac:dyDescent="0.3">
      <c r="A56" s="63" t="s">
        <v>57</v>
      </c>
      <c r="B56" s="30">
        <v>106</v>
      </c>
      <c r="C56" s="98">
        <v>1086946.29</v>
      </c>
      <c r="D56" s="49">
        <v>11</v>
      </c>
      <c r="E56" s="84">
        <v>1785420.12</v>
      </c>
      <c r="F56" s="40">
        <v>117</v>
      </c>
      <c r="G56" s="83">
        <v>2872366.41</v>
      </c>
    </row>
    <row r="57" spans="1:7" x14ac:dyDescent="0.3">
      <c r="A57" s="63" t="s">
        <v>58</v>
      </c>
      <c r="B57" s="30">
        <v>31674</v>
      </c>
      <c r="C57" s="98">
        <v>656973252.84000003</v>
      </c>
      <c r="D57" s="49">
        <v>6804</v>
      </c>
      <c r="E57" s="84">
        <v>187469385.24000001</v>
      </c>
      <c r="F57" s="40">
        <v>38478</v>
      </c>
      <c r="G57" s="83">
        <v>844442638.08000004</v>
      </c>
    </row>
    <row r="58" spans="1:7" x14ac:dyDescent="0.3">
      <c r="A58" s="63" t="s">
        <v>59</v>
      </c>
      <c r="B58" s="30">
        <v>24364</v>
      </c>
      <c r="C58" s="98">
        <v>468743011.12</v>
      </c>
      <c r="D58" s="49">
        <v>15120</v>
      </c>
      <c r="E58" s="84">
        <v>360376706</v>
      </c>
      <c r="F58" s="40">
        <v>39484</v>
      </c>
      <c r="G58" s="83">
        <v>829119717.12</v>
      </c>
    </row>
    <row r="59" spans="1:7" x14ac:dyDescent="0.3">
      <c r="A59" s="63" t="s">
        <v>60</v>
      </c>
      <c r="B59" s="30">
        <v>5761</v>
      </c>
      <c r="C59" s="98">
        <v>197419769.37</v>
      </c>
      <c r="D59" s="49">
        <v>2899</v>
      </c>
      <c r="E59" s="84">
        <v>101974244.37</v>
      </c>
      <c r="F59" s="40">
        <v>8660</v>
      </c>
      <c r="G59" s="83">
        <v>299394013.74000001</v>
      </c>
    </row>
    <row r="60" spans="1:7" x14ac:dyDescent="0.3">
      <c r="A60" s="63" t="s">
        <v>61</v>
      </c>
      <c r="B60" s="30">
        <v>33861</v>
      </c>
      <c r="C60" s="98">
        <v>617778449.57000005</v>
      </c>
      <c r="D60" s="49">
        <v>11432</v>
      </c>
      <c r="E60" s="84">
        <v>274427787.18000001</v>
      </c>
      <c r="F60" s="40">
        <v>45293</v>
      </c>
      <c r="G60" s="83">
        <v>892206236.75</v>
      </c>
    </row>
    <row r="61" spans="1:7" x14ac:dyDescent="0.3">
      <c r="A61" s="63" t="s">
        <v>62</v>
      </c>
      <c r="B61" s="30">
        <v>1445</v>
      </c>
      <c r="C61" s="98">
        <v>51208334.229999997</v>
      </c>
      <c r="D61" s="49">
        <v>433</v>
      </c>
      <c r="E61" s="84">
        <v>22164409.84</v>
      </c>
      <c r="F61" s="40">
        <v>1878</v>
      </c>
      <c r="G61" s="83">
        <v>73372744.069999993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Type xmlns="d8be3412-423f-4d73-83c8-c4d9cb8fd026">Reports</DocType>
    <Team xmlns="d8be3412-423f-4d73-83c8-c4d9cb8fd026">BI/DM</Team>
    <_DCDateModified xmlns="http://schemas.microsoft.com/sharepoint/v3/fields">2014-11-10T05:00:00+00:00</_DCDateModified>
    <_Status xmlns="http://schemas.microsoft.com/sharepoint/v3/fields">Draft</_Status>
    <MA_x002f_GR xmlns="d8be3412-423f-4d73-83c8-c4d9cb8fd026">
      <Value>CMS Deliverable</Value>
    </MA_x002f_GR>
    <Purpose1 xmlns="d8be3412-423f-4d73-83c8-c4d9cb8fd026">October 2014 and Program-To-Date Payment Reports by State</Purpose1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6F947105-BD38-4163-B600-F3EF8B20E32B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/fields"/>
    <ds:schemaRef ds:uri="d8be3412-423f-4d73-83c8-c4d9cb8fd02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JULY 2018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JULY 2018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2016-03-09T18:05:57Z</cp:lastPrinted>
  <dcterms:created xsi:type="dcterms:W3CDTF">2013-04-11T15:08:16Z</dcterms:created>
  <dcterms:modified xsi:type="dcterms:W3CDTF">2018-09-13T19:25:30Z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-512693525</vt:i4>
  </property>
  <property fmtid="{D5CDD505-2E9C-101B-9397-08002B2CF9AE}" pid="4" name="_NewReviewCycle">
    <vt:lpwstr/>
  </property>
  <property fmtid="{D5CDD505-2E9C-101B-9397-08002B2CF9AE}" pid="5" name="_EmailSubject">
    <vt:lpwstr>2018 July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