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3615" yWindow="3675" windowWidth="12195" windowHeight="8010" activeTab="1"/>
  </bookViews>
  <sheets>
    <sheet name="CoverPage" sheetId="15" r:id="rId1"/>
    <sheet name="Counts" sheetId="14" r:id="rId2"/>
  </sheets>
  <definedNames>
    <definedName name="ColumnTitleRegion1.a7.a7.1">CoverPage!$A$7</definedName>
    <definedName name="ColumnTitleRegion2.a10.a10.1">CoverPage!$A$10</definedName>
    <definedName name="_xlnm.Print_Area" localSheetId="1">Counts!$A$1:$K$57</definedName>
    <definedName name="_xlnm.Print_Area" localSheetId="0">CoverPage!$A$1:$A$11</definedName>
    <definedName name="_xlnm.Print_Titles" localSheetId="1">Counts!$A:$A,Counts!$1:$3</definedName>
    <definedName name="TitleRegion1.a3.k55.2">Counts!$A$3</definedName>
  </definedNames>
  <calcPr calcId="125725"/>
</workbook>
</file>

<file path=xl/calcChain.xml><?xml version="1.0" encoding="utf-8"?>
<calcChain xmlns="http://schemas.openxmlformats.org/spreadsheetml/2006/main">
  <c r="J30" i="14"/>
  <c r="H40"/>
  <c r="J54"/>
  <c r="K20"/>
  <c r="K23"/>
  <c r="K33"/>
  <c r="K49"/>
  <c r="K15"/>
  <c r="K54"/>
  <c r="K53"/>
  <c r="K52"/>
  <c r="K51"/>
  <c r="K50"/>
  <c r="K48"/>
  <c r="K47"/>
  <c r="K46"/>
  <c r="K45"/>
  <c r="K44"/>
  <c r="K43"/>
  <c r="K42"/>
  <c r="K41"/>
  <c r="K40"/>
  <c r="K39"/>
  <c r="K38"/>
  <c r="K37"/>
  <c r="K36"/>
  <c r="K35"/>
  <c r="K34"/>
  <c r="K32"/>
  <c r="K31"/>
  <c r="K30"/>
  <c r="K29"/>
  <c r="K28"/>
  <c r="K27"/>
  <c r="K26"/>
  <c r="K25"/>
  <c r="K24"/>
  <c r="K22"/>
  <c r="K21"/>
  <c r="K19"/>
  <c r="K18"/>
  <c r="K17"/>
  <c r="K16"/>
  <c r="K14"/>
  <c r="K13"/>
  <c r="K12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29"/>
  <c r="J28"/>
  <c r="J27"/>
  <c r="J26"/>
  <c r="J25"/>
  <c r="J19"/>
  <c r="J18"/>
  <c r="J17"/>
  <c r="J16"/>
  <c r="J15"/>
  <c r="J14"/>
  <c r="J13"/>
  <c r="J12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19"/>
  <c r="I18"/>
  <c r="I17"/>
  <c r="I16"/>
  <c r="I15"/>
  <c r="I14"/>
  <c r="I13"/>
  <c r="I12"/>
  <c r="H54"/>
  <c r="H53"/>
  <c r="H52"/>
  <c r="H51"/>
  <c r="H50"/>
  <c r="H49"/>
  <c r="H48"/>
  <c r="H47"/>
  <c r="H46"/>
  <c r="H45"/>
  <c r="H44"/>
  <c r="H43"/>
  <c r="H42"/>
  <c r="H41"/>
  <c r="H39"/>
  <c r="H38"/>
  <c r="H37"/>
  <c r="H36"/>
  <c r="H35"/>
  <c r="H34"/>
  <c r="H33"/>
  <c r="H32"/>
  <c r="H31"/>
  <c r="H30"/>
  <c r="H29"/>
  <c r="H28"/>
  <c r="H27"/>
  <c r="H26"/>
  <c r="H25"/>
  <c r="H19"/>
  <c r="H18"/>
  <c r="H17"/>
  <c r="H16"/>
  <c r="H15"/>
  <c r="H14"/>
  <c r="H13"/>
  <c r="H12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19"/>
  <c r="G18"/>
  <c r="G17"/>
  <c r="G16"/>
  <c r="G15"/>
  <c r="G14"/>
  <c r="G13"/>
  <c r="G12"/>
  <c r="K5" l="1"/>
  <c r="K6"/>
  <c r="K7"/>
  <c r="K8"/>
  <c r="K9"/>
  <c r="K10"/>
  <c r="K11"/>
  <c r="K4"/>
  <c r="I5"/>
  <c r="I6"/>
  <c r="I7"/>
  <c r="I8"/>
  <c r="I9"/>
  <c r="I10"/>
  <c r="I11"/>
  <c r="I21"/>
  <c r="I22"/>
  <c r="I24"/>
  <c r="I4"/>
  <c r="G5"/>
  <c r="H5"/>
  <c r="J5"/>
  <c r="G6"/>
  <c r="H6"/>
  <c r="J6"/>
  <c r="G7"/>
  <c r="H7"/>
  <c r="J7"/>
  <c r="G8"/>
  <c r="H8"/>
  <c r="J8"/>
  <c r="G9"/>
  <c r="H9"/>
  <c r="J9"/>
  <c r="G10"/>
  <c r="H10"/>
  <c r="J10"/>
  <c r="G11"/>
  <c r="H11"/>
  <c r="J11"/>
  <c r="G21"/>
  <c r="H21"/>
  <c r="J21"/>
  <c r="G22"/>
  <c r="H22"/>
  <c r="J22"/>
  <c r="G24"/>
  <c r="H24"/>
  <c r="J24"/>
  <c r="K55" l="1"/>
  <c r="I55"/>
  <c r="J4"/>
  <c r="J55" s="1"/>
  <c r="H4"/>
  <c r="H55" s="1"/>
  <c r="G4"/>
  <c r="G55" s="1"/>
  <c r="F55"/>
  <c r="E55"/>
  <c r="D55"/>
  <c r="C55"/>
  <c r="B55"/>
</calcChain>
</file>

<file path=xl/sharedStrings.xml><?xml version="1.0" encoding="utf-8"?>
<sst xmlns="http://schemas.openxmlformats.org/spreadsheetml/2006/main" count="93" uniqueCount="76">
  <si>
    <t xml:space="preserve">Alabama </t>
  </si>
  <si>
    <t xml:space="preserve">Alaska </t>
  </si>
  <si>
    <t>Arizona</t>
  </si>
  <si>
    <t>Arkansas</t>
  </si>
  <si>
    <t>Colorado</t>
  </si>
  <si>
    <t>Connecticut</t>
  </si>
  <si>
    <t>Delaware</t>
  </si>
  <si>
    <t>District of Columbia</t>
  </si>
  <si>
    <t xml:space="preserve">Florida </t>
  </si>
  <si>
    <t>Georgia</t>
  </si>
  <si>
    <t xml:space="preserve">Hawaii </t>
  </si>
  <si>
    <t>Idaho</t>
  </si>
  <si>
    <t xml:space="preserve">Illinois </t>
  </si>
  <si>
    <t>Indiana</t>
  </si>
  <si>
    <t xml:space="preserve">Iowa </t>
  </si>
  <si>
    <t>Kansas</t>
  </si>
  <si>
    <t xml:space="preserve">Maine </t>
  </si>
  <si>
    <t>Maryland</t>
  </si>
  <si>
    <t>Massachusetts</t>
  </si>
  <si>
    <t>Michigan</t>
  </si>
  <si>
    <t>Mississippi</t>
  </si>
  <si>
    <t>Missouri</t>
  </si>
  <si>
    <t>Montana</t>
  </si>
  <si>
    <t>Nebraska</t>
  </si>
  <si>
    <t>New Hampshire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</si>
  <si>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</si>
  <si>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</si>
  <si>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</si>
  <si>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</si>
  <si>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</si>
  <si>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</si>
  <si>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</si>
  <si>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</si>
  <si>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</si>
  <si>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</si>
  <si>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</si>
  <si>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</si>
  <si>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</si>
  <si>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Virginia</t>
  </si>
  <si>
    <t>Washington</t>
  </si>
  <si>
    <t>West Virginia</t>
  </si>
  <si>
    <t>Wisconsin</t>
  </si>
  <si>
    <t>Wyoming</t>
  </si>
  <si>
    <t>California (SSN)</t>
  </si>
  <si>
    <t>Louisiana (SSN)</t>
  </si>
  <si>
    <t>Minnesota (SSN)</t>
  </si>
  <si>
    <t>Nevada (SSN)</t>
  </si>
  <si>
    <t>New Jersey (SSN)</t>
  </si>
  <si>
    <t>New Mexico (SSN)</t>
  </si>
  <si>
    <t>Vermont (SSN)</t>
  </si>
  <si>
    <t>All States</t>
  </si>
  <si>
    <t>MAX 2010 RECORD COUNTS AND FILE SIZES</t>
  </si>
  <si>
    <t xml:space="preserve">Kentucky </t>
  </si>
  <si>
    <t>Record Counts:
IP</t>
  </si>
  <si>
    <t>Record Counts:
LT</t>
  </si>
  <si>
    <t>Records Counts:
OT</t>
  </si>
  <si>
    <t>Record Counts:
RX</t>
  </si>
  <si>
    <t>Record Counts:
PS</t>
  </si>
  <si>
    <t>File Size:
IP
LRECL
807
(MB)</t>
  </si>
  <si>
    <t>File Size:
LT 
LRECL
281
(MB)</t>
  </si>
  <si>
    <t>File Size:
OT
LRECL
270
(MB)</t>
  </si>
  <si>
    <t>File Size:
RX
LRECL
348
(MB)</t>
  </si>
  <si>
    <t>File Size:
PS
LRECL
3039
(MB)</t>
  </si>
  <si>
    <t>-</t>
  </si>
  <si>
    <t>Note: The quality of Maine's IP, LT, OT and RX MSIS files were not sufficient for inclusion and hence the state's MAX 2010 files only contain eligibility information.</t>
  </si>
  <si>
    <t>Note: Kansas did not have the requisite IP/LT/OT/RX MSIS claim files needed to process MAX and hence the state's MAX 2010 files only contain eligibility information.</t>
  </si>
  <si>
    <t>BLANK</t>
  </si>
  <si>
    <t>Medicaid Analytic Extract</t>
  </si>
  <si>
    <t>May 31, 2014</t>
  </si>
  <si>
    <t>Submitted to:</t>
  </si>
  <si>
    <t>Submitted by:</t>
  </si>
  <si>
    <t>Record Counts, 2010</t>
  </si>
  <si>
    <t>State</t>
  </si>
  <si>
    <t>Mathematica Policy Research logo and report logo</t>
  </si>
  <si>
    <t>Mathematica Policy Research
1100 1st Street, NE
12th Floor
Washington, DC 20002-4221
Project Director: David Baugh
Reference Number: 40251.110
Contract Number: HHSM-500-2010-00026I
Task Order: HHSM-500-T0012</t>
  </si>
  <si>
    <t>Centers for Medicare &amp; Medicaid Services 
7500 Security Blvd.
Mail Stop B2-29-04
Baltimore, MD  21244-1850
Project Officer: Cara Petroski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</si>
</sst>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16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sz val="11"/>
      <color theme="0"/>
      <name val="Calibri"/>
      <family val="2"/>
      <scheme val="minor"/>
    </font>
    <font>
      <b/>
      <sz val="18.5"/>
      <color rgb="FFE70032"/>
      <name val="Arial Black"/>
      <family val="2"/>
    </font>
    <font>
      <sz val="14"/>
      <color theme="1"/>
      <name val="Arial"/>
      <family val="2"/>
    </font>
    <font>
      <sz val="9"/>
      <color theme="0"/>
      <name val="Arial"/>
      <family val="2"/>
    </font>
    <font>
      <sz val="8"/>
      <color theme="1"/>
      <name val="Arial Black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2"/>
      <color theme="1"/>
      <name val="Times New Roman"/>
      <family val="1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3" fillId="0" borderId="0" xfId="0" applyFont="1" applyFill="1"/>
    <xf numFmtId="0" fontId="0" fillId="0" borderId="0" xfId="0" applyFill="1"/>
    <xf numFmtId="0" fontId="0" fillId="0" borderId="0" xfId="0" applyFill="1" applyBorder="1"/>
    <xf numFmtId="0" fontId="1" fillId="0" borderId="0" xfId="0" applyFont="1" applyFill="1"/>
    <xf numFmtId="0" fontId="1" fillId="0" borderId="0" xfId="0" applyFont="1" applyFill="1" applyAlignment="1"/>
    <xf numFmtId="14" fontId="2" fillId="0" borderId="0" xfId="0" applyNumberFormat="1" applyFont="1" applyFill="1" applyAlignment="1">
      <alignment horizontal="centerContinuous"/>
    </xf>
    <xf numFmtId="0" fontId="4" fillId="0" borderId="1" xfId="0" applyFont="1" applyFill="1" applyBorder="1"/>
    <xf numFmtId="3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6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7" fillId="0" borderId="0" xfId="0" applyFont="1"/>
    <xf numFmtId="0" fontId="8" fillId="0" borderId="0" xfId="0" applyFont="1"/>
    <xf numFmtId="49" fontId="9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left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justify"/>
    </xf>
    <xf numFmtId="0" fontId="15" fillId="0" borderId="1" xfId="0" applyFont="1" applyFill="1" applyBorder="1"/>
    <xf numFmtId="0" fontId="15" fillId="0" borderId="1" xfId="0" applyFont="1" applyFill="1" applyBorder="1" applyAlignment="1">
      <alignment horizontal="center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3" fontId="15" fillId="0" borderId="1" xfId="0" applyNumberFormat="1" applyFont="1" applyFill="1" applyBorder="1"/>
    <xf numFmtId="0" fontId="5" fillId="0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142875</xdr:rowOff>
    </xdr:from>
    <xdr:to>
      <xdr:col>0</xdr:col>
      <xdr:colOff>1971674</xdr:colOff>
      <xdr:row>0</xdr:row>
      <xdr:rowOff>733425</xdr:rowOff>
    </xdr:to>
    <xdr:pic>
      <xdr:nvPicPr>
        <xdr:cNvPr id="2" name="Picture 1" descr="MATHEMATICA POLICY RESEARCH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2875"/>
          <a:ext cx="1971674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2600326</xdr:colOff>
      <xdr:row>0</xdr:row>
      <xdr:rowOff>66675</xdr:rowOff>
    </xdr:from>
    <xdr:to>
      <xdr:col>0</xdr:col>
      <xdr:colOff>2600327</xdr:colOff>
      <xdr:row>1</xdr:row>
      <xdr:rowOff>38100</xdr:rowOff>
    </xdr:to>
    <xdr:pic>
      <xdr:nvPicPr>
        <xdr:cNvPr id="3" name="Picture 2" descr="REPORT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00326" y="66675"/>
          <a:ext cx="3990974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2771775</xdr:colOff>
      <xdr:row>0</xdr:row>
      <xdr:rowOff>28575</xdr:rowOff>
    </xdr:from>
    <xdr:to>
      <xdr:col>0</xdr:col>
      <xdr:colOff>6705600</xdr:colOff>
      <xdr:row>1</xdr:row>
      <xdr:rowOff>0</xdr:rowOff>
    </xdr:to>
    <xdr:pic>
      <xdr:nvPicPr>
        <xdr:cNvPr id="4" name="Picture 3" descr="REPORT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71775" y="28575"/>
          <a:ext cx="3933825" cy="800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16"/>
  <sheetViews>
    <sheetView zoomScaleNormal="100" workbookViewId="0">
      <selection activeCell="A23" sqref="A23"/>
    </sheetView>
  </sheetViews>
  <sheetFormatPr defaultRowHeight="12.75"/>
  <cols>
    <col min="1" max="1" width="104.5703125" customWidth="1"/>
  </cols>
  <sheetData>
    <row r="1" spans="1:1" ht="65.25" customHeight="1">
      <c r="A1" s="18" t="s">
        <v>73</v>
      </c>
    </row>
    <row r="2" spans="1:1" ht="15">
      <c r="A2" s="18" t="s">
        <v>66</v>
      </c>
    </row>
    <row r="3" spans="1:1" ht="30">
      <c r="A3" s="19" t="s">
        <v>67</v>
      </c>
    </row>
    <row r="4" spans="1:1" ht="30">
      <c r="A4" s="19" t="s">
        <v>71</v>
      </c>
    </row>
    <row r="5" spans="1:1" ht="18">
      <c r="A5" s="20" t="s">
        <v>68</v>
      </c>
    </row>
    <row r="6" spans="1:1">
      <c r="A6" s="21" t="s">
        <v>66</v>
      </c>
    </row>
    <row r="7" spans="1:1" ht="13.5">
      <c r="A7" s="22" t="s">
        <v>69</v>
      </c>
    </row>
    <row r="8" spans="1:1" ht="62.1" customHeight="1">
      <c r="A8" s="28" t="s">
        <v>75</v>
      </c>
    </row>
    <row r="9" spans="1:1">
      <c r="A9" s="24" t="s">
        <v>66</v>
      </c>
    </row>
    <row r="10" spans="1:1" ht="13.5">
      <c r="A10" s="22" t="s">
        <v>70</v>
      </c>
    </row>
    <row r="11" spans="1:1" ht="95.1" customHeight="1">
      <c r="A11" s="29" t="s">
        <v>74</v>
      </c>
    </row>
    <row r="12" spans="1:1">
      <c r="A12" s="23"/>
    </row>
    <row r="13" spans="1:1">
      <c r="A13" s="23"/>
    </row>
    <row r="14" spans="1:1">
      <c r="A14" s="23"/>
    </row>
    <row r="15" spans="1:1">
      <c r="A15" s="23"/>
    </row>
    <row r="16" spans="1:1" ht="15.75">
      <c r="A16" s="25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6"/>
  <dimension ref="A1:AI64"/>
  <sheetViews>
    <sheetView showGridLines="0" tabSelected="1" zoomScaleNormal="100" workbookViewId="0">
      <selection activeCell="A3" sqref="A3"/>
    </sheetView>
  </sheetViews>
  <sheetFormatPr defaultRowHeight="12.75"/>
  <cols>
    <col min="1" max="1" width="17.7109375" customWidth="1"/>
    <col min="2" max="6" width="12.28515625" style="4" customWidth="1"/>
    <col min="7" max="11" width="7.7109375" customWidth="1"/>
  </cols>
  <sheetData>
    <row r="1" spans="1:11" s="3" customFormat="1" ht="15.75">
      <c r="A1" s="1" t="s">
        <v>51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s="3" customFormat="1" ht="15.75">
      <c r="A2" s="8">
        <v>41790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s="5" customFormat="1" ht="66" customHeight="1">
      <c r="A3" s="26" t="s">
        <v>72</v>
      </c>
      <c r="B3" s="27" t="s">
        <v>53</v>
      </c>
      <c r="C3" s="27" t="s">
        <v>54</v>
      </c>
      <c r="D3" s="27" t="s">
        <v>55</v>
      </c>
      <c r="E3" s="27" t="s">
        <v>56</v>
      </c>
      <c r="F3" s="27" t="s">
        <v>57</v>
      </c>
      <c r="G3" s="27" t="s">
        <v>58</v>
      </c>
      <c r="H3" s="27" t="s">
        <v>59</v>
      </c>
      <c r="I3" s="27" t="s">
        <v>60</v>
      </c>
      <c r="J3" s="27" t="s">
        <v>61</v>
      </c>
      <c r="K3" s="27" t="s">
        <v>62</v>
      </c>
    </row>
    <row r="4" spans="1:11" s="4" customFormat="1" ht="15" customHeight="1">
      <c r="A4" s="9" t="s">
        <v>0</v>
      </c>
      <c r="B4" s="11">
        <v>142573</v>
      </c>
      <c r="C4" s="11">
        <v>291944</v>
      </c>
      <c r="D4" s="11">
        <v>31039385</v>
      </c>
      <c r="E4" s="11">
        <v>8595265</v>
      </c>
      <c r="F4" s="11">
        <v>1033796</v>
      </c>
      <c r="G4" s="10">
        <f>B4*807/1000000</f>
        <v>115.056411</v>
      </c>
      <c r="H4" s="10">
        <f>C4*281/1000000</f>
        <v>82.036264000000003</v>
      </c>
      <c r="I4" s="10">
        <f>D4*270/1000000</f>
        <v>8380.6339499999995</v>
      </c>
      <c r="J4" s="10">
        <f>E4*348/1000000</f>
        <v>2991.1522199999999</v>
      </c>
      <c r="K4" s="10">
        <f>F4*3039/1000000</f>
        <v>3141.706044</v>
      </c>
    </row>
    <row r="5" spans="1:11" s="4" customFormat="1">
      <c r="A5" s="9" t="s">
        <v>1</v>
      </c>
      <c r="B5" s="11">
        <v>19377</v>
      </c>
      <c r="C5" s="11">
        <v>16131</v>
      </c>
      <c r="D5" s="11">
        <v>5738048</v>
      </c>
      <c r="E5" s="11">
        <v>1059669</v>
      </c>
      <c r="F5" s="11">
        <v>143189</v>
      </c>
      <c r="G5" s="10">
        <f t="shared" ref="G5:G24" si="0">B5*807/1000000</f>
        <v>15.637238999999999</v>
      </c>
      <c r="H5" s="10">
        <f t="shared" ref="H5:H24" si="1">C5*281/1000000</f>
        <v>4.5328109999999997</v>
      </c>
      <c r="I5" s="10">
        <f t="shared" ref="I5:I24" si="2">D5*270/1000000</f>
        <v>1549.27296</v>
      </c>
      <c r="J5" s="10">
        <f t="shared" ref="J5:J24" si="3">E5*348/1000000</f>
        <v>368.76481200000001</v>
      </c>
      <c r="K5" s="10">
        <f t="shared" ref="K5:K11" si="4">F5*3039/1000000</f>
        <v>435.15137099999998</v>
      </c>
    </row>
    <row r="6" spans="1:11" s="4" customFormat="1">
      <c r="A6" s="9" t="s">
        <v>2</v>
      </c>
      <c r="B6" s="11">
        <v>269003</v>
      </c>
      <c r="C6" s="11">
        <v>151745</v>
      </c>
      <c r="D6" s="11">
        <v>93561981</v>
      </c>
      <c r="E6" s="11">
        <v>13423908</v>
      </c>
      <c r="F6" s="11">
        <v>1893194</v>
      </c>
      <c r="G6" s="10">
        <f t="shared" si="0"/>
        <v>217.085421</v>
      </c>
      <c r="H6" s="10">
        <f t="shared" si="1"/>
        <v>42.640345000000003</v>
      </c>
      <c r="I6" s="10">
        <f t="shared" si="2"/>
        <v>25261.73487</v>
      </c>
      <c r="J6" s="10">
        <f t="shared" si="3"/>
        <v>4671.5199839999996</v>
      </c>
      <c r="K6" s="10">
        <f t="shared" si="4"/>
        <v>5753.4165659999999</v>
      </c>
    </row>
    <row r="7" spans="1:11" s="4" customFormat="1">
      <c r="A7" s="9" t="s">
        <v>3</v>
      </c>
      <c r="B7" s="11">
        <v>115671</v>
      </c>
      <c r="C7" s="11">
        <v>782741</v>
      </c>
      <c r="D7" s="11">
        <v>40012006</v>
      </c>
      <c r="E7" s="11">
        <v>4826385</v>
      </c>
      <c r="F7" s="11">
        <v>797982</v>
      </c>
      <c r="G7" s="10">
        <f t="shared" si="0"/>
        <v>93.346496999999999</v>
      </c>
      <c r="H7" s="10">
        <f t="shared" si="1"/>
        <v>219.950221</v>
      </c>
      <c r="I7" s="10">
        <f t="shared" si="2"/>
        <v>10803.241620000001</v>
      </c>
      <c r="J7" s="10">
        <f t="shared" si="3"/>
        <v>1679.5819799999999</v>
      </c>
      <c r="K7" s="10">
        <f t="shared" si="4"/>
        <v>2425.0672979999999</v>
      </c>
    </row>
    <row r="8" spans="1:11" s="4" customFormat="1">
      <c r="A8" s="9" t="s">
        <v>43</v>
      </c>
      <c r="B8" s="11">
        <v>874056</v>
      </c>
      <c r="C8" s="11">
        <v>3286379</v>
      </c>
      <c r="D8" s="11">
        <v>300821267</v>
      </c>
      <c r="E8" s="11">
        <v>65283637</v>
      </c>
      <c r="F8" s="11">
        <v>11935795</v>
      </c>
      <c r="G8" s="10">
        <f t="shared" si="0"/>
        <v>705.36319200000003</v>
      </c>
      <c r="H8" s="10">
        <f t="shared" si="1"/>
        <v>923.47249899999997</v>
      </c>
      <c r="I8" s="10">
        <f t="shared" si="2"/>
        <v>81221.74209</v>
      </c>
      <c r="J8" s="10">
        <f t="shared" si="3"/>
        <v>22718.705676000001</v>
      </c>
      <c r="K8" s="10">
        <f t="shared" si="4"/>
        <v>36272.881005000003</v>
      </c>
    </row>
    <row r="9" spans="1:11" s="4" customFormat="1">
      <c r="A9" s="9" t="s">
        <v>4</v>
      </c>
      <c r="B9" s="11">
        <v>63183</v>
      </c>
      <c r="C9" s="11">
        <v>524909</v>
      </c>
      <c r="D9" s="11">
        <v>26161090</v>
      </c>
      <c r="E9" s="11">
        <v>4214715</v>
      </c>
      <c r="F9" s="11">
        <v>807261</v>
      </c>
      <c r="G9" s="10">
        <f t="shared" si="0"/>
        <v>50.988681</v>
      </c>
      <c r="H9" s="10">
        <f t="shared" si="1"/>
        <v>147.49942899999999</v>
      </c>
      <c r="I9" s="10">
        <f t="shared" si="2"/>
        <v>7063.4943000000003</v>
      </c>
      <c r="J9" s="10">
        <f t="shared" si="3"/>
        <v>1466.72082</v>
      </c>
      <c r="K9" s="10">
        <f t="shared" si="4"/>
        <v>2453.2661790000002</v>
      </c>
    </row>
    <row r="10" spans="1:11" s="4" customFormat="1">
      <c r="A10" s="9" t="s">
        <v>5</v>
      </c>
      <c r="B10" s="11">
        <v>217892</v>
      </c>
      <c r="C10" s="11">
        <v>289578</v>
      </c>
      <c r="D10" s="11">
        <v>35996514</v>
      </c>
      <c r="E10" s="11">
        <v>6581179</v>
      </c>
      <c r="F10" s="11">
        <v>739095</v>
      </c>
      <c r="G10" s="10">
        <f t="shared" si="0"/>
        <v>175.83884399999999</v>
      </c>
      <c r="H10" s="10">
        <f t="shared" si="1"/>
        <v>81.371418000000006</v>
      </c>
      <c r="I10" s="10">
        <f t="shared" si="2"/>
        <v>9719.0587799999994</v>
      </c>
      <c r="J10" s="10">
        <f t="shared" si="3"/>
        <v>2290.2502920000002</v>
      </c>
      <c r="K10" s="10">
        <f t="shared" si="4"/>
        <v>2246.1097049999998</v>
      </c>
    </row>
    <row r="11" spans="1:11" s="4" customFormat="1">
      <c r="A11" s="9" t="s">
        <v>6</v>
      </c>
      <c r="B11" s="11">
        <v>12759</v>
      </c>
      <c r="C11" s="11">
        <v>40786</v>
      </c>
      <c r="D11" s="11">
        <v>10572632</v>
      </c>
      <c r="E11" s="11">
        <v>2117269</v>
      </c>
      <c r="F11" s="11">
        <v>234254</v>
      </c>
      <c r="G11" s="10">
        <f t="shared" si="0"/>
        <v>10.296512999999999</v>
      </c>
      <c r="H11" s="10">
        <f t="shared" si="1"/>
        <v>11.460865999999999</v>
      </c>
      <c r="I11" s="10">
        <f t="shared" si="2"/>
        <v>2854.6106399999999</v>
      </c>
      <c r="J11" s="10">
        <f t="shared" si="3"/>
        <v>736.80961200000002</v>
      </c>
      <c r="K11" s="10">
        <f t="shared" si="4"/>
        <v>711.89790600000003</v>
      </c>
    </row>
    <row r="12" spans="1:11" s="4" customFormat="1">
      <c r="A12" s="9" t="s">
        <v>7</v>
      </c>
      <c r="B12" s="11">
        <v>34476</v>
      </c>
      <c r="C12" s="11">
        <v>45769</v>
      </c>
      <c r="D12" s="11">
        <v>8788471</v>
      </c>
      <c r="E12" s="11">
        <v>1015359</v>
      </c>
      <c r="F12" s="11">
        <v>230791</v>
      </c>
      <c r="G12" s="10">
        <f t="shared" ref="G12:G19" si="5">B12*807/1000000</f>
        <v>27.822132</v>
      </c>
      <c r="H12" s="10">
        <f t="shared" ref="H12:H19" si="6">C12*281/1000000</f>
        <v>12.861089</v>
      </c>
      <c r="I12" s="10">
        <f t="shared" ref="I12:I19" si="7">D12*270/1000000</f>
        <v>2372.88717</v>
      </c>
      <c r="J12" s="10">
        <f t="shared" ref="J12:J19" si="8">E12*348/1000000</f>
        <v>353.34493199999997</v>
      </c>
      <c r="K12" s="10">
        <f t="shared" ref="K12:K54" si="9">F12*3039/1000000</f>
        <v>701.37384899999995</v>
      </c>
    </row>
    <row r="13" spans="1:11" s="4" customFormat="1">
      <c r="A13" s="9" t="s">
        <v>8</v>
      </c>
      <c r="B13" s="11">
        <v>510236</v>
      </c>
      <c r="C13" s="11">
        <v>688965</v>
      </c>
      <c r="D13" s="11">
        <v>127758242</v>
      </c>
      <c r="E13" s="11">
        <v>25732809</v>
      </c>
      <c r="F13" s="11">
        <v>3830631</v>
      </c>
      <c r="G13" s="10">
        <f t="shared" si="5"/>
        <v>411.76045199999999</v>
      </c>
      <c r="H13" s="10">
        <f t="shared" si="6"/>
        <v>193.599165</v>
      </c>
      <c r="I13" s="10">
        <f t="shared" si="7"/>
        <v>34494.725339999997</v>
      </c>
      <c r="J13" s="10">
        <f t="shared" si="8"/>
        <v>8955.0175319999998</v>
      </c>
      <c r="K13" s="10">
        <f t="shared" si="9"/>
        <v>11641.287609000001</v>
      </c>
    </row>
    <row r="14" spans="1:11" s="4" customFormat="1">
      <c r="A14" s="9" t="s">
        <v>9</v>
      </c>
      <c r="B14" s="11">
        <v>285244</v>
      </c>
      <c r="C14" s="11">
        <v>1126030</v>
      </c>
      <c r="D14" s="11">
        <v>75850417</v>
      </c>
      <c r="E14" s="11">
        <v>14554142</v>
      </c>
      <c r="F14" s="11">
        <v>2144231</v>
      </c>
      <c r="G14" s="10">
        <f t="shared" si="5"/>
        <v>230.19190800000001</v>
      </c>
      <c r="H14" s="10">
        <f t="shared" si="6"/>
        <v>316.41442999999998</v>
      </c>
      <c r="I14" s="10">
        <f t="shared" si="7"/>
        <v>20479.612590000001</v>
      </c>
      <c r="J14" s="10">
        <f t="shared" si="8"/>
        <v>5064.8414160000002</v>
      </c>
      <c r="K14" s="10">
        <f t="shared" si="9"/>
        <v>6516.3180089999996</v>
      </c>
    </row>
    <row r="15" spans="1:11" s="4" customFormat="1">
      <c r="A15" s="9" t="s">
        <v>10</v>
      </c>
      <c r="B15" s="11">
        <v>27042</v>
      </c>
      <c r="C15" s="11">
        <v>1314</v>
      </c>
      <c r="D15" s="11">
        <v>12325581</v>
      </c>
      <c r="E15" s="11">
        <v>19333</v>
      </c>
      <c r="F15" s="11">
        <v>305575</v>
      </c>
      <c r="G15" s="10">
        <f t="shared" si="5"/>
        <v>21.822894000000002</v>
      </c>
      <c r="H15" s="10">
        <f t="shared" si="6"/>
        <v>0.36923400000000001</v>
      </c>
      <c r="I15" s="10">
        <f t="shared" si="7"/>
        <v>3327.9068699999998</v>
      </c>
      <c r="J15" s="10">
        <f t="shared" si="8"/>
        <v>6.7278840000000004</v>
      </c>
      <c r="K15" s="10">
        <f t="shared" si="9"/>
        <v>928.642425</v>
      </c>
    </row>
    <row r="16" spans="1:11" s="4" customFormat="1">
      <c r="A16" s="9" t="s">
        <v>11</v>
      </c>
      <c r="B16" s="11">
        <v>31584</v>
      </c>
      <c r="C16" s="11">
        <v>48777</v>
      </c>
      <c r="D16" s="11">
        <v>10435431</v>
      </c>
      <c r="E16" s="11">
        <v>1806372</v>
      </c>
      <c r="F16" s="11">
        <v>278315</v>
      </c>
      <c r="G16" s="10">
        <f t="shared" si="5"/>
        <v>25.488288000000001</v>
      </c>
      <c r="H16" s="10">
        <f t="shared" si="6"/>
        <v>13.706337</v>
      </c>
      <c r="I16" s="10">
        <f t="shared" si="7"/>
        <v>2817.56637</v>
      </c>
      <c r="J16" s="10">
        <f t="shared" si="8"/>
        <v>628.61745599999995</v>
      </c>
      <c r="K16" s="10">
        <f t="shared" si="9"/>
        <v>845.79928500000005</v>
      </c>
    </row>
    <row r="17" spans="1:11" s="4" customFormat="1">
      <c r="A17" s="9" t="s">
        <v>12</v>
      </c>
      <c r="B17" s="11">
        <v>362939</v>
      </c>
      <c r="C17" s="11">
        <v>863835</v>
      </c>
      <c r="D17" s="11">
        <v>101257186</v>
      </c>
      <c r="E17" s="11">
        <v>25357031</v>
      </c>
      <c r="F17" s="11">
        <v>3074988</v>
      </c>
      <c r="G17" s="10">
        <f t="shared" si="5"/>
        <v>292.891773</v>
      </c>
      <c r="H17" s="10">
        <f t="shared" si="6"/>
        <v>242.73763500000001</v>
      </c>
      <c r="I17" s="10">
        <f t="shared" si="7"/>
        <v>27339.44022</v>
      </c>
      <c r="J17" s="10">
        <f t="shared" si="8"/>
        <v>8824.2467880000004</v>
      </c>
      <c r="K17" s="10">
        <f t="shared" si="9"/>
        <v>9344.8885320000009</v>
      </c>
    </row>
    <row r="18" spans="1:11" s="4" customFormat="1">
      <c r="A18" s="9" t="s">
        <v>13</v>
      </c>
      <c r="B18" s="11">
        <v>144126</v>
      </c>
      <c r="C18" s="11">
        <v>907865</v>
      </c>
      <c r="D18" s="11">
        <v>44903190</v>
      </c>
      <c r="E18" s="11">
        <v>11866231</v>
      </c>
      <c r="F18" s="11">
        <v>1275965</v>
      </c>
      <c r="G18" s="10">
        <f t="shared" si="5"/>
        <v>116.309682</v>
      </c>
      <c r="H18" s="10">
        <f t="shared" si="6"/>
        <v>255.11006499999999</v>
      </c>
      <c r="I18" s="10">
        <f t="shared" si="7"/>
        <v>12123.8613</v>
      </c>
      <c r="J18" s="10">
        <f t="shared" si="8"/>
        <v>4129.4483879999998</v>
      </c>
      <c r="K18" s="10">
        <f t="shared" si="9"/>
        <v>3877.657635</v>
      </c>
    </row>
    <row r="19" spans="1:11" s="4" customFormat="1">
      <c r="A19" s="9" t="s">
        <v>14</v>
      </c>
      <c r="B19" s="11">
        <v>80955</v>
      </c>
      <c r="C19" s="11">
        <v>180115</v>
      </c>
      <c r="D19" s="11">
        <v>23521235</v>
      </c>
      <c r="E19" s="11">
        <v>4183659</v>
      </c>
      <c r="F19" s="11">
        <v>584554</v>
      </c>
      <c r="G19" s="10">
        <f t="shared" si="5"/>
        <v>65.330685000000003</v>
      </c>
      <c r="H19" s="10">
        <f t="shared" si="6"/>
        <v>50.612315000000002</v>
      </c>
      <c r="I19" s="10">
        <f t="shared" si="7"/>
        <v>6350.7334499999997</v>
      </c>
      <c r="J19" s="10">
        <f t="shared" si="8"/>
        <v>1455.9133320000001</v>
      </c>
      <c r="K19" s="10">
        <f t="shared" si="9"/>
        <v>1776.4596059999999</v>
      </c>
    </row>
    <row r="20" spans="1:11" s="4" customFormat="1">
      <c r="A20" s="9" t="s">
        <v>15</v>
      </c>
      <c r="B20" s="11" t="s">
        <v>63</v>
      </c>
      <c r="C20" s="11" t="s">
        <v>63</v>
      </c>
      <c r="D20" s="11" t="s">
        <v>63</v>
      </c>
      <c r="E20" s="11" t="s">
        <v>63</v>
      </c>
      <c r="F20" s="11">
        <v>399640</v>
      </c>
      <c r="G20" s="11" t="s">
        <v>63</v>
      </c>
      <c r="H20" s="11" t="s">
        <v>63</v>
      </c>
      <c r="I20" s="11" t="s">
        <v>63</v>
      </c>
      <c r="J20" s="11" t="s">
        <v>63</v>
      </c>
      <c r="K20" s="10">
        <f t="shared" si="9"/>
        <v>1214.50596</v>
      </c>
    </row>
    <row r="21" spans="1:11" s="4" customFormat="1">
      <c r="A21" s="9" t="s">
        <v>52</v>
      </c>
      <c r="B21" s="11">
        <v>148468</v>
      </c>
      <c r="C21" s="11">
        <v>359697</v>
      </c>
      <c r="D21" s="11">
        <v>46887178</v>
      </c>
      <c r="E21" s="11">
        <v>13175816</v>
      </c>
      <c r="F21" s="11">
        <v>1015815</v>
      </c>
      <c r="G21" s="10">
        <f t="shared" si="0"/>
        <v>119.813676</v>
      </c>
      <c r="H21" s="10">
        <f t="shared" si="1"/>
        <v>101.07485699999999</v>
      </c>
      <c r="I21" s="10">
        <f t="shared" si="2"/>
        <v>12659.538060000001</v>
      </c>
      <c r="J21" s="10">
        <f t="shared" si="3"/>
        <v>4585.1839680000003</v>
      </c>
      <c r="K21" s="10">
        <f t="shared" si="9"/>
        <v>3087.0617849999999</v>
      </c>
    </row>
    <row r="22" spans="1:11" s="4" customFormat="1">
      <c r="A22" s="9" t="s">
        <v>44</v>
      </c>
      <c r="B22" s="11">
        <v>207840</v>
      </c>
      <c r="C22" s="11">
        <v>380779</v>
      </c>
      <c r="D22" s="11">
        <v>44940923</v>
      </c>
      <c r="E22" s="11">
        <v>11390263</v>
      </c>
      <c r="F22" s="11">
        <v>1347133</v>
      </c>
      <c r="G22" s="10">
        <f t="shared" si="0"/>
        <v>167.72687999999999</v>
      </c>
      <c r="H22" s="10">
        <f t="shared" si="1"/>
        <v>106.99889899999999</v>
      </c>
      <c r="I22" s="10">
        <f t="shared" si="2"/>
        <v>12134.049209999999</v>
      </c>
      <c r="J22" s="10">
        <f t="shared" si="3"/>
        <v>3963.8115240000002</v>
      </c>
      <c r="K22" s="10">
        <f t="shared" si="9"/>
        <v>4093.937187</v>
      </c>
    </row>
    <row r="23" spans="1:11" s="4" customFormat="1">
      <c r="A23" s="9" t="s">
        <v>16</v>
      </c>
      <c r="B23" s="11" t="s">
        <v>63</v>
      </c>
      <c r="C23" s="11" t="s">
        <v>63</v>
      </c>
      <c r="D23" s="11" t="s">
        <v>63</v>
      </c>
      <c r="E23" s="11" t="s">
        <v>63</v>
      </c>
      <c r="F23" s="11">
        <v>391656</v>
      </c>
      <c r="G23" s="11" t="s">
        <v>63</v>
      </c>
      <c r="H23" s="11" t="s">
        <v>63</v>
      </c>
      <c r="I23" s="11" t="s">
        <v>63</v>
      </c>
      <c r="J23" s="11" t="s">
        <v>63</v>
      </c>
      <c r="K23" s="10">
        <f t="shared" si="9"/>
        <v>1190.2425840000001</v>
      </c>
    </row>
    <row r="24" spans="1:11" s="4" customFormat="1">
      <c r="A24" s="9" t="s">
        <v>17</v>
      </c>
      <c r="B24" s="11">
        <v>204721</v>
      </c>
      <c r="C24" s="11">
        <v>218474</v>
      </c>
      <c r="D24" s="11">
        <v>45430704</v>
      </c>
      <c r="E24" s="11">
        <v>9212384</v>
      </c>
      <c r="F24" s="11">
        <v>1091303</v>
      </c>
      <c r="G24" s="10">
        <f t="shared" si="0"/>
        <v>165.209847</v>
      </c>
      <c r="H24" s="10">
        <f t="shared" si="1"/>
        <v>61.391193999999999</v>
      </c>
      <c r="I24" s="10">
        <f t="shared" si="2"/>
        <v>12266.290080000001</v>
      </c>
      <c r="J24" s="10">
        <f t="shared" si="3"/>
        <v>3205.9096319999999</v>
      </c>
      <c r="K24" s="10">
        <f t="shared" si="9"/>
        <v>3316.4698170000001</v>
      </c>
    </row>
    <row r="25" spans="1:11" s="4" customFormat="1">
      <c r="A25" s="9" t="s">
        <v>18</v>
      </c>
      <c r="B25" s="11">
        <v>97912</v>
      </c>
      <c r="C25" s="11">
        <v>418348</v>
      </c>
      <c r="D25" s="11">
        <v>56976852</v>
      </c>
      <c r="E25" s="11">
        <v>9181192</v>
      </c>
      <c r="F25" s="11">
        <v>1746889</v>
      </c>
      <c r="G25" s="10">
        <f t="shared" ref="G25:G54" si="10">B25*807/1000000</f>
        <v>79.014983999999998</v>
      </c>
      <c r="H25" s="10">
        <f t="shared" ref="H25:H54" si="11">C25*281/1000000</f>
        <v>117.55578800000001</v>
      </c>
      <c r="I25" s="10">
        <f t="shared" ref="I25:I54" si="12">D25*270/1000000</f>
        <v>15383.750040000001</v>
      </c>
      <c r="J25" s="10">
        <f t="shared" ref="J25:J54" si="13">E25*348/1000000</f>
        <v>3195.0548159999998</v>
      </c>
      <c r="K25" s="10">
        <f t="shared" si="9"/>
        <v>5308.7956709999999</v>
      </c>
    </row>
    <row r="26" spans="1:11" s="4" customFormat="1">
      <c r="A26" s="9" t="s">
        <v>19</v>
      </c>
      <c r="B26" s="11">
        <v>234534</v>
      </c>
      <c r="C26" s="11">
        <v>407131</v>
      </c>
      <c r="D26" s="11">
        <v>114250981</v>
      </c>
      <c r="E26" s="11">
        <v>20545357</v>
      </c>
      <c r="F26" s="11">
        <v>2453554</v>
      </c>
      <c r="G26" s="10">
        <f t="shared" si="10"/>
        <v>189.26893799999999</v>
      </c>
      <c r="H26" s="10">
        <f t="shared" si="11"/>
        <v>114.403811</v>
      </c>
      <c r="I26" s="10">
        <f t="shared" si="12"/>
        <v>30847.764869999999</v>
      </c>
      <c r="J26" s="10">
        <f t="shared" si="13"/>
        <v>7149.7842360000004</v>
      </c>
      <c r="K26" s="10">
        <f t="shared" si="9"/>
        <v>7456.350606</v>
      </c>
    </row>
    <row r="27" spans="1:11" s="4" customFormat="1">
      <c r="A27" s="9" t="s">
        <v>45</v>
      </c>
      <c r="B27" s="11">
        <v>107710</v>
      </c>
      <c r="C27" s="11">
        <v>505691</v>
      </c>
      <c r="D27" s="11">
        <v>51515811</v>
      </c>
      <c r="E27" s="11">
        <v>23816626</v>
      </c>
      <c r="F27" s="11">
        <v>952394</v>
      </c>
      <c r="G27" s="10">
        <f t="shared" si="10"/>
        <v>86.921970000000002</v>
      </c>
      <c r="H27" s="10">
        <f t="shared" si="11"/>
        <v>142.09917100000001</v>
      </c>
      <c r="I27" s="10">
        <f t="shared" si="12"/>
        <v>13909.268969999999</v>
      </c>
      <c r="J27" s="10">
        <f t="shared" si="13"/>
        <v>8288.1858479999992</v>
      </c>
      <c r="K27" s="10">
        <f t="shared" si="9"/>
        <v>2894.325366</v>
      </c>
    </row>
    <row r="28" spans="1:11" s="4" customFormat="1">
      <c r="A28" s="9" t="s">
        <v>20</v>
      </c>
      <c r="B28" s="11">
        <v>124492</v>
      </c>
      <c r="C28" s="11">
        <v>248696</v>
      </c>
      <c r="D28" s="11">
        <v>19416986</v>
      </c>
      <c r="E28" s="11">
        <v>5153670</v>
      </c>
      <c r="F28" s="11">
        <v>775933</v>
      </c>
      <c r="G28" s="10">
        <f t="shared" si="10"/>
        <v>100.46504400000001</v>
      </c>
      <c r="H28" s="10">
        <f t="shared" si="11"/>
        <v>69.883576000000005</v>
      </c>
      <c r="I28" s="10">
        <f t="shared" si="12"/>
        <v>5242.5862200000001</v>
      </c>
      <c r="J28" s="10">
        <f t="shared" si="13"/>
        <v>1793.4771599999999</v>
      </c>
      <c r="K28" s="10">
        <f t="shared" si="9"/>
        <v>2358.060387</v>
      </c>
    </row>
    <row r="29" spans="1:11" s="4" customFormat="1">
      <c r="A29" s="9" t="s">
        <v>21</v>
      </c>
      <c r="B29" s="11">
        <v>188584</v>
      </c>
      <c r="C29" s="11">
        <v>539305</v>
      </c>
      <c r="D29" s="11">
        <v>53820065</v>
      </c>
      <c r="E29" s="11">
        <v>13170788</v>
      </c>
      <c r="F29" s="11">
        <v>1204949</v>
      </c>
      <c r="G29" s="10">
        <f t="shared" si="10"/>
        <v>152.187288</v>
      </c>
      <c r="H29" s="10">
        <f t="shared" si="11"/>
        <v>151.54470499999999</v>
      </c>
      <c r="I29" s="10">
        <f t="shared" si="12"/>
        <v>14531.41755</v>
      </c>
      <c r="J29" s="10">
        <f t="shared" si="13"/>
        <v>4583.4342239999996</v>
      </c>
      <c r="K29" s="10">
        <f t="shared" si="9"/>
        <v>3661.8400109999998</v>
      </c>
    </row>
    <row r="30" spans="1:11" s="4" customFormat="1">
      <c r="A30" s="9" t="s">
        <v>22</v>
      </c>
      <c r="B30" s="11">
        <v>22111</v>
      </c>
      <c r="C30" s="11">
        <v>58278</v>
      </c>
      <c r="D30" s="11">
        <v>5676755</v>
      </c>
      <c r="E30" s="11">
        <v>927703</v>
      </c>
      <c r="F30" s="11">
        <v>155092</v>
      </c>
      <c r="G30" s="10">
        <f t="shared" si="10"/>
        <v>17.843577</v>
      </c>
      <c r="H30" s="10">
        <f t="shared" si="11"/>
        <v>16.376118000000002</v>
      </c>
      <c r="I30" s="10">
        <f t="shared" si="12"/>
        <v>1532.7238500000001</v>
      </c>
      <c r="J30" s="10">
        <f t="shared" si="13"/>
        <v>322.840644</v>
      </c>
      <c r="K30" s="10">
        <f t="shared" si="9"/>
        <v>471.32458800000001</v>
      </c>
    </row>
    <row r="31" spans="1:11" s="4" customFormat="1">
      <c r="A31" s="9" t="s">
        <v>23</v>
      </c>
      <c r="B31" s="11">
        <v>49950</v>
      </c>
      <c r="C31" s="11">
        <v>107839</v>
      </c>
      <c r="D31" s="11">
        <v>9846659</v>
      </c>
      <c r="E31" s="11">
        <v>2807929</v>
      </c>
      <c r="F31" s="11">
        <v>292774</v>
      </c>
      <c r="G31" s="10">
        <f t="shared" si="10"/>
        <v>40.309649999999998</v>
      </c>
      <c r="H31" s="10">
        <f t="shared" si="11"/>
        <v>30.302759000000002</v>
      </c>
      <c r="I31" s="10">
        <f t="shared" si="12"/>
        <v>2658.5979299999999</v>
      </c>
      <c r="J31" s="10">
        <f t="shared" si="13"/>
        <v>977.15929200000005</v>
      </c>
      <c r="K31" s="10">
        <f t="shared" si="9"/>
        <v>889.74018599999999</v>
      </c>
    </row>
    <row r="32" spans="1:11" s="4" customFormat="1">
      <c r="A32" s="9" t="s">
        <v>46</v>
      </c>
      <c r="B32" s="11">
        <v>34516</v>
      </c>
      <c r="C32" s="11">
        <v>67919</v>
      </c>
      <c r="D32" s="11">
        <v>9056784</v>
      </c>
      <c r="E32" s="11">
        <v>1743511</v>
      </c>
      <c r="F32" s="11">
        <v>370935</v>
      </c>
      <c r="G32" s="10">
        <f t="shared" si="10"/>
        <v>27.854412</v>
      </c>
      <c r="H32" s="10">
        <f t="shared" si="11"/>
        <v>19.085239000000001</v>
      </c>
      <c r="I32" s="10">
        <f t="shared" si="12"/>
        <v>2445.3316799999998</v>
      </c>
      <c r="J32" s="10">
        <f t="shared" si="13"/>
        <v>606.74182800000005</v>
      </c>
      <c r="K32" s="10">
        <f t="shared" si="9"/>
        <v>1127.271465</v>
      </c>
    </row>
    <row r="33" spans="1:11" s="4" customFormat="1">
      <c r="A33" s="9" t="s">
        <v>24</v>
      </c>
      <c r="B33" s="11">
        <v>21965</v>
      </c>
      <c r="C33" s="11">
        <v>95023</v>
      </c>
      <c r="D33" s="11">
        <v>7284231</v>
      </c>
      <c r="E33" s="11">
        <v>1419243</v>
      </c>
      <c r="F33" s="11">
        <v>176386</v>
      </c>
      <c r="G33" s="10">
        <f t="shared" si="10"/>
        <v>17.725754999999999</v>
      </c>
      <c r="H33" s="10">
        <f t="shared" si="11"/>
        <v>26.701463</v>
      </c>
      <c r="I33" s="10">
        <f t="shared" si="12"/>
        <v>1966.7423699999999</v>
      </c>
      <c r="J33" s="10">
        <f t="shared" si="13"/>
        <v>493.89656400000001</v>
      </c>
      <c r="K33" s="10">
        <f t="shared" si="9"/>
        <v>536.03705400000001</v>
      </c>
    </row>
    <row r="34" spans="1:11" s="4" customFormat="1">
      <c r="A34" s="9" t="s">
        <v>47</v>
      </c>
      <c r="B34" s="11">
        <v>155380</v>
      </c>
      <c r="C34" s="11">
        <v>453079</v>
      </c>
      <c r="D34" s="11">
        <v>60034258</v>
      </c>
      <c r="E34" s="11">
        <v>11508619</v>
      </c>
      <c r="F34" s="11">
        <v>1482064</v>
      </c>
      <c r="G34" s="10">
        <f t="shared" si="10"/>
        <v>125.39166</v>
      </c>
      <c r="H34" s="10">
        <f t="shared" si="11"/>
        <v>127.31519900000001</v>
      </c>
      <c r="I34" s="10">
        <f t="shared" si="12"/>
        <v>16209.249659999999</v>
      </c>
      <c r="J34" s="10">
        <f t="shared" si="13"/>
        <v>4004.9994120000001</v>
      </c>
      <c r="K34" s="10">
        <f t="shared" si="9"/>
        <v>4503.9924959999998</v>
      </c>
    </row>
    <row r="35" spans="1:11" s="4" customFormat="1">
      <c r="A35" s="9" t="s">
        <v>48</v>
      </c>
      <c r="B35" s="11">
        <v>72192</v>
      </c>
      <c r="C35" s="11">
        <v>109796</v>
      </c>
      <c r="D35" s="11">
        <v>27597224</v>
      </c>
      <c r="E35" s="11">
        <v>4774776</v>
      </c>
      <c r="F35" s="11">
        <v>645378</v>
      </c>
      <c r="G35" s="10">
        <f t="shared" si="10"/>
        <v>58.258944</v>
      </c>
      <c r="H35" s="10">
        <f t="shared" si="11"/>
        <v>30.852675999999999</v>
      </c>
      <c r="I35" s="10">
        <f t="shared" si="12"/>
        <v>7451.2504799999997</v>
      </c>
      <c r="J35" s="10">
        <f t="shared" si="13"/>
        <v>1661.6220479999999</v>
      </c>
      <c r="K35" s="10">
        <f t="shared" si="9"/>
        <v>1961.3037420000001</v>
      </c>
    </row>
    <row r="36" spans="1:11" s="4" customFormat="1">
      <c r="A36" s="9" t="s">
        <v>25</v>
      </c>
      <c r="B36" s="11">
        <v>1802106</v>
      </c>
      <c r="C36" s="11">
        <v>11069778</v>
      </c>
      <c r="D36" s="11">
        <v>236143582</v>
      </c>
      <c r="E36" s="11">
        <v>52703425</v>
      </c>
      <c r="F36" s="11">
        <v>5696863</v>
      </c>
      <c r="G36" s="10">
        <f t="shared" si="10"/>
        <v>1454.299542</v>
      </c>
      <c r="H36" s="10">
        <f t="shared" si="11"/>
        <v>3110.607618</v>
      </c>
      <c r="I36" s="10">
        <f t="shared" si="12"/>
        <v>63758.767140000004</v>
      </c>
      <c r="J36" s="10">
        <f t="shared" si="13"/>
        <v>18340.7919</v>
      </c>
      <c r="K36" s="10">
        <f t="shared" si="9"/>
        <v>17312.766657</v>
      </c>
    </row>
    <row r="37" spans="1:11" s="4" customFormat="1">
      <c r="A37" s="9" t="s">
        <v>26</v>
      </c>
      <c r="B37" s="11">
        <v>265666</v>
      </c>
      <c r="C37" s="11">
        <v>973690</v>
      </c>
      <c r="D37" s="11">
        <v>116425007</v>
      </c>
      <c r="E37" s="11">
        <v>15529005</v>
      </c>
      <c r="F37" s="11">
        <v>2092978</v>
      </c>
      <c r="G37" s="10">
        <f t="shared" si="10"/>
        <v>214.39246199999999</v>
      </c>
      <c r="H37" s="10">
        <f t="shared" si="11"/>
        <v>273.60689000000002</v>
      </c>
      <c r="I37" s="10">
        <f t="shared" si="12"/>
        <v>31434.75189</v>
      </c>
      <c r="J37" s="10">
        <f t="shared" si="13"/>
        <v>5404.0937400000003</v>
      </c>
      <c r="K37" s="10">
        <f t="shared" si="9"/>
        <v>6360.5601420000003</v>
      </c>
    </row>
    <row r="38" spans="1:11" s="4" customFormat="1">
      <c r="A38" s="9" t="s">
        <v>27</v>
      </c>
      <c r="B38" s="11">
        <v>12433</v>
      </c>
      <c r="C38" s="11">
        <v>47275</v>
      </c>
      <c r="D38" s="11">
        <v>2787940</v>
      </c>
      <c r="E38" s="11">
        <v>630223</v>
      </c>
      <c r="F38" s="11">
        <v>90693</v>
      </c>
      <c r="G38" s="10">
        <f t="shared" si="10"/>
        <v>10.033431</v>
      </c>
      <c r="H38" s="10">
        <f t="shared" si="11"/>
        <v>13.284274999999999</v>
      </c>
      <c r="I38" s="10">
        <f t="shared" si="12"/>
        <v>752.74379999999996</v>
      </c>
      <c r="J38" s="10">
        <f t="shared" si="13"/>
        <v>219.31760399999999</v>
      </c>
      <c r="K38" s="10">
        <f t="shared" si="9"/>
        <v>275.61602699999997</v>
      </c>
    </row>
    <row r="39" spans="1:11" s="4" customFormat="1">
      <c r="A39" s="9" t="s">
        <v>28</v>
      </c>
      <c r="B39" s="11">
        <v>134552</v>
      </c>
      <c r="C39" s="11">
        <v>743836</v>
      </c>
      <c r="D39" s="11">
        <v>84367385</v>
      </c>
      <c r="E39" s="11">
        <v>26646535</v>
      </c>
      <c r="F39" s="11">
        <v>2471701</v>
      </c>
      <c r="G39" s="10">
        <f t="shared" si="10"/>
        <v>108.58346400000001</v>
      </c>
      <c r="H39" s="10">
        <f t="shared" si="11"/>
        <v>209.01791600000001</v>
      </c>
      <c r="I39" s="10">
        <f t="shared" si="12"/>
        <v>22779.193950000001</v>
      </c>
      <c r="J39" s="10">
        <f t="shared" si="13"/>
        <v>9272.9941799999997</v>
      </c>
      <c r="K39" s="10">
        <f t="shared" si="9"/>
        <v>7511.499339</v>
      </c>
    </row>
    <row r="40" spans="1:11" s="4" customFormat="1">
      <c r="A40" s="9" t="s">
        <v>29</v>
      </c>
      <c r="B40" s="11">
        <v>149652</v>
      </c>
      <c r="C40" s="11">
        <v>582523</v>
      </c>
      <c r="D40" s="11">
        <v>40891818</v>
      </c>
      <c r="E40" s="11">
        <v>5693918</v>
      </c>
      <c r="F40" s="11">
        <v>963530</v>
      </c>
      <c r="G40" s="10">
        <f t="shared" si="10"/>
        <v>120.769164</v>
      </c>
      <c r="H40" s="10">
        <f t="shared" si="11"/>
        <v>163.688963</v>
      </c>
      <c r="I40" s="10">
        <f t="shared" si="12"/>
        <v>11040.790859999999</v>
      </c>
      <c r="J40" s="10">
        <f t="shared" si="13"/>
        <v>1981.4834639999999</v>
      </c>
      <c r="K40" s="10">
        <f t="shared" si="9"/>
        <v>2928.1676699999998</v>
      </c>
    </row>
    <row r="41" spans="1:11" s="4" customFormat="1">
      <c r="A41" s="9" t="s">
        <v>30</v>
      </c>
      <c r="B41" s="11">
        <v>87260</v>
      </c>
      <c r="C41" s="11">
        <v>114964</v>
      </c>
      <c r="D41" s="11">
        <v>33391137</v>
      </c>
      <c r="E41" s="11">
        <v>5519440</v>
      </c>
      <c r="F41" s="11">
        <v>736943</v>
      </c>
      <c r="G41" s="10">
        <f t="shared" si="10"/>
        <v>70.418819999999997</v>
      </c>
      <c r="H41" s="10">
        <f t="shared" si="11"/>
        <v>32.304884000000001</v>
      </c>
      <c r="I41" s="10">
        <f t="shared" si="12"/>
        <v>9015.6069900000002</v>
      </c>
      <c r="J41" s="10">
        <f t="shared" si="13"/>
        <v>1920.76512</v>
      </c>
      <c r="K41" s="10">
        <f t="shared" si="9"/>
        <v>2239.5697770000002</v>
      </c>
    </row>
    <row r="42" spans="1:11" s="4" customFormat="1">
      <c r="A42" s="9" t="s">
        <v>31</v>
      </c>
      <c r="B42" s="11">
        <v>118465</v>
      </c>
      <c r="C42" s="11">
        <v>716596</v>
      </c>
      <c r="D42" s="11">
        <v>71401679</v>
      </c>
      <c r="E42" s="11">
        <v>8357503</v>
      </c>
      <c r="F42" s="11">
        <v>2462160</v>
      </c>
      <c r="G42" s="10">
        <f t="shared" si="10"/>
        <v>95.601254999999995</v>
      </c>
      <c r="H42" s="10">
        <f t="shared" si="11"/>
        <v>201.36347599999999</v>
      </c>
      <c r="I42" s="10">
        <f t="shared" si="12"/>
        <v>19278.45333</v>
      </c>
      <c r="J42" s="10">
        <f t="shared" si="13"/>
        <v>2908.4110439999999</v>
      </c>
      <c r="K42" s="10">
        <f t="shared" si="9"/>
        <v>7482.5042400000002</v>
      </c>
    </row>
    <row r="43" spans="1:11" s="4" customFormat="1">
      <c r="A43" s="9" t="s">
        <v>32</v>
      </c>
      <c r="B43" s="11">
        <v>58761</v>
      </c>
      <c r="C43" s="11">
        <v>86646</v>
      </c>
      <c r="D43" s="11">
        <v>6647012</v>
      </c>
      <c r="E43" s="11">
        <v>1776050</v>
      </c>
      <c r="F43" s="11">
        <v>241218</v>
      </c>
      <c r="G43" s="10">
        <f t="shared" si="10"/>
        <v>47.420127000000001</v>
      </c>
      <c r="H43" s="10">
        <f t="shared" si="11"/>
        <v>24.347525999999998</v>
      </c>
      <c r="I43" s="10">
        <f t="shared" si="12"/>
        <v>1794.6932400000001</v>
      </c>
      <c r="J43" s="10">
        <f t="shared" si="13"/>
        <v>618.06539999999995</v>
      </c>
      <c r="K43" s="10">
        <f t="shared" si="9"/>
        <v>733.06150200000002</v>
      </c>
    </row>
    <row r="44" spans="1:11" s="4" customFormat="1">
      <c r="A44" s="9" t="s">
        <v>33</v>
      </c>
      <c r="B44" s="11">
        <v>92745</v>
      </c>
      <c r="C44" s="11">
        <v>168751</v>
      </c>
      <c r="D44" s="11">
        <v>36908511</v>
      </c>
      <c r="E44" s="11">
        <v>3878727</v>
      </c>
      <c r="F44" s="11">
        <v>1000874</v>
      </c>
      <c r="G44" s="10">
        <f t="shared" si="10"/>
        <v>74.845214999999996</v>
      </c>
      <c r="H44" s="10">
        <f t="shared" si="11"/>
        <v>47.419030999999997</v>
      </c>
      <c r="I44" s="10">
        <f t="shared" si="12"/>
        <v>9965.2979699999996</v>
      </c>
      <c r="J44" s="10">
        <f t="shared" si="13"/>
        <v>1349.796996</v>
      </c>
      <c r="K44" s="10">
        <f t="shared" si="9"/>
        <v>3041.656086</v>
      </c>
    </row>
    <row r="45" spans="1:11" s="4" customFormat="1">
      <c r="A45" s="9" t="s">
        <v>34</v>
      </c>
      <c r="B45" s="11">
        <v>21905</v>
      </c>
      <c r="C45" s="11">
        <v>54897</v>
      </c>
      <c r="D45" s="11">
        <v>3155886</v>
      </c>
      <c r="E45" s="11">
        <v>842884</v>
      </c>
      <c r="F45" s="11">
        <v>146662</v>
      </c>
      <c r="G45" s="10">
        <f t="shared" si="10"/>
        <v>17.677334999999999</v>
      </c>
      <c r="H45" s="10">
        <f t="shared" si="11"/>
        <v>15.426057</v>
      </c>
      <c r="I45" s="10">
        <f t="shared" si="12"/>
        <v>852.08921999999995</v>
      </c>
      <c r="J45" s="10">
        <f t="shared" si="13"/>
        <v>293.32363199999998</v>
      </c>
      <c r="K45" s="10">
        <f t="shared" si="9"/>
        <v>445.70581800000002</v>
      </c>
    </row>
    <row r="46" spans="1:11" s="4" customFormat="1">
      <c r="A46" s="9" t="s">
        <v>35</v>
      </c>
      <c r="B46" s="11">
        <v>166272</v>
      </c>
      <c r="C46" s="11">
        <v>349834</v>
      </c>
      <c r="D46" s="11">
        <v>53538036</v>
      </c>
      <c r="E46" s="11">
        <v>12635606</v>
      </c>
      <c r="F46" s="11">
        <v>1551034</v>
      </c>
      <c r="G46" s="10">
        <f t="shared" si="10"/>
        <v>134.18150399999999</v>
      </c>
      <c r="H46" s="10">
        <f t="shared" si="11"/>
        <v>98.303353999999999</v>
      </c>
      <c r="I46" s="10">
        <f t="shared" si="12"/>
        <v>14455.26972</v>
      </c>
      <c r="J46" s="10">
        <f t="shared" si="13"/>
        <v>4397.1908880000001</v>
      </c>
      <c r="K46" s="10">
        <f t="shared" si="9"/>
        <v>4713.592326</v>
      </c>
    </row>
    <row r="47" spans="1:11" s="4" customFormat="1">
      <c r="A47" s="9" t="s">
        <v>36</v>
      </c>
      <c r="B47" s="11">
        <v>714227</v>
      </c>
      <c r="C47" s="11">
        <v>3888333</v>
      </c>
      <c r="D47" s="11">
        <v>177128240</v>
      </c>
      <c r="E47" s="11">
        <v>32452333</v>
      </c>
      <c r="F47" s="11">
        <v>5017149</v>
      </c>
      <c r="G47" s="10">
        <f t="shared" si="10"/>
        <v>576.38118899999995</v>
      </c>
      <c r="H47" s="10">
        <f t="shared" si="11"/>
        <v>1092.6215729999999</v>
      </c>
      <c r="I47" s="10">
        <f t="shared" si="12"/>
        <v>47824.624799999998</v>
      </c>
      <c r="J47" s="10">
        <f t="shared" si="13"/>
        <v>11293.411883999999</v>
      </c>
      <c r="K47" s="10">
        <f t="shared" si="9"/>
        <v>15247.115811</v>
      </c>
    </row>
    <row r="48" spans="1:11" s="4" customFormat="1">
      <c r="A48" s="9" t="s">
        <v>37</v>
      </c>
      <c r="B48" s="11">
        <v>44154</v>
      </c>
      <c r="C48" s="11">
        <v>131015</v>
      </c>
      <c r="D48" s="11">
        <v>12796758</v>
      </c>
      <c r="E48" s="11">
        <v>2418849</v>
      </c>
      <c r="F48" s="11">
        <v>419314</v>
      </c>
      <c r="G48" s="10">
        <f t="shared" si="10"/>
        <v>35.632277999999999</v>
      </c>
      <c r="H48" s="10">
        <f t="shared" si="11"/>
        <v>36.815215000000002</v>
      </c>
      <c r="I48" s="10">
        <f t="shared" si="12"/>
        <v>3455.1246599999999</v>
      </c>
      <c r="J48" s="10">
        <f t="shared" si="13"/>
        <v>841.75945200000001</v>
      </c>
      <c r="K48" s="10">
        <f t="shared" si="9"/>
        <v>1274.2952459999999</v>
      </c>
    </row>
    <row r="49" spans="1:35" s="4" customFormat="1">
      <c r="A49" s="9" t="s">
        <v>49</v>
      </c>
      <c r="B49" s="11">
        <v>18183</v>
      </c>
      <c r="C49" s="11">
        <v>47956</v>
      </c>
      <c r="D49" s="11">
        <v>6560123</v>
      </c>
      <c r="E49" s="11">
        <v>2112059</v>
      </c>
      <c r="F49" s="11">
        <v>201119</v>
      </c>
      <c r="G49" s="10">
        <f t="shared" si="10"/>
        <v>14.673681</v>
      </c>
      <c r="H49" s="10">
        <f t="shared" si="11"/>
        <v>13.475636</v>
      </c>
      <c r="I49" s="10">
        <f t="shared" si="12"/>
        <v>1771.2332100000001</v>
      </c>
      <c r="J49" s="10">
        <f t="shared" si="13"/>
        <v>734.996532</v>
      </c>
      <c r="K49" s="10">
        <f t="shared" si="9"/>
        <v>611.20064100000002</v>
      </c>
    </row>
    <row r="50" spans="1:35" s="4" customFormat="1">
      <c r="A50" s="9" t="s">
        <v>38</v>
      </c>
      <c r="B50" s="11">
        <v>500895</v>
      </c>
      <c r="C50" s="11">
        <v>407400</v>
      </c>
      <c r="D50" s="11">
        <v>31919659</v>
      </c>
      <c r="E50" s="11">
        <v>9264785</v>
      </c>
      <c r="F50" s="11">
        <v>1139933</v>
      </c>
      <c r="G50" s="10">
        <f t="shared" si="10"/>
        <v>404.22226499999999</v>
      </c>
      <c r="H50" s="10">
        <f t="shared" si="11"/>
        <v>114.4794</v>
      </c>
      <c r="I50" s="10">
        <f t="shared" si="12"/>
        <v>8618.3079300000009</v>
      </c>
      <c r="J50" s="10">
        <f t="shared" si="13"/>
        <v>3224.14518</v>
      </c>
      <c r="K50" s="10">
        <f t="shared" si="9"/>
        <v>3464.2563869999999</v>
      </c>
    </row>
    <row r="51" spans="1:35" s="4" customFormat="1">
      <c r="A51" s="9" t="s">
        <v>39</v>
      </c>
      <c r="B51" s="11">
        <v>134589</v>
      </c>
      <c r="C51" s="11">
        <v>302558</v>
      </c>
      <c r="D51" s="11">
        <v>46351609</v>
      </c>
      <c r="E51" s="11">
        <v>13640414</v>
      </c>
      <c r="F51" s="11">
        <v>1420389</v>
      </c>
      <c r="G51" s="10">
        <f t="shared" si="10"/>
        <v>108.61332299999999</v>
      </c>
      <c r="H51" s="10">
        <f t="shared" si="11"/>
        <v>85.018798000000004</v>
      </c>
      <c r="I51" s="10">
        <f t="shared" si="12"/>
        <v>12514.934429999999</v>
      </c>
      <c r="J51" s="10">
        <f t="shared" si="13"/>
        <v>4746.8640720000003</v>
      </c>
      <c r="K51" s="10">
        <f t="shared" si="9"/>
        <v>4316.5621709999996</v>
      </c>
    </row>
    <row r="52" spans="1:35" s="4" customFormat="1">
      <c r="A52" s="9" t="s">
        <v>40</v>
      </c>
      <c r="B52" s="11">
        <v>35524</v>
      </c>
      <c r="C52" s="11">
        <v>116790</v>
      </c>
      <c r="D52" s="11">
        <v>12343809</v>
      </c>
      <c r="E52" s="11">
        <v>5972398</v>
      </c>
      <c r="F52" s="11">
        <v>431717</v>
      </c>
      <c r="G52" s="10">
        <f t="shared" si="10"/>
        <v>28.667867999999999</v>
      </c>
      <c r="H52" s="10">
        <f t="shared" si="11"/>
        <v>32.817990000000002</v>
      </c>
      <c r="I52" s="10">
        <f t="shared" si="12"/>
        <v>3332.82843</v>
      </c>
      <c r="J52" s="10">
        <f t="shared" si="13"/>
        <v>2078.3945039999999</v>
      </c>
      <c r="K52" s="10">
        <f t="shared" si="9"/>
        <v>1311.987963</v>
      </c>
    </row>
    <row r="53" spans="1:35" s="4" customFormat="1">
      <c r="A53" s="9" t="s">
        <v>41</v>
      </c>
      <c r="B53" s="11">
        <v>145523</v>
      </c>
      <c r="C53" s="11">
        <v>267481</v>
      </c>
      <c r="D53" s="11">
        <v>43376495</v>
      </c>
      <c r="E53" s="11">
        <v>11930759</v>
      </c>
      <c r="F53" s="11">
        <v>1345930</v>
      </c>
      <c r="G53" s="10">
        <f t="shared" si="10"/>
        <v>117.437061</v>
      </c>
      <c r="H53" s="10">
        <f t="shared" si="11"/>
        <v>75.162160999999998</v>
      </c>
      <c r="I53" s="10">
        <f t="shared" si="12"/>
        <v>11711.65365</v>
      </c>
      <c r="J53" s="10">
        <f t="shared" si="13"/>
        <v>4151.9041319999997</v>
      </c>
      <c r="K53" s="10">
        <f t="shared" si="9"/>
        <v>4090.2812699999999</v>
      </c>
    </row>
    <row r="54" spans="1:35" s="4" customFormat="1">
      <c r="A54" s="9" t="s">
        <v>42</v>
      </c>
      <c r="B54" s="11">
        <v>14217</v>
      </c>
      <c r="C54" s="11">
        <v>32395</v>
      </c>
      <c r="D54" s="11">
        <v>2546437</v>
      </c>
      <c r="E54" s="11">
        <v>552418</v>
      </c>
      <c r="F54" s="11">
        <v>88863</v>
      </c>
      <c r="G54" s="10">
        <f t="shared" si="10"/>
        <v>11.473119000000001</v>
      </c>
      <c r="H54" s="10">
        <f t="shared" si="11"/>
        <v>9.1029949999999999</v>
      </c>
      <c r="I54" s="10">
        <f t="shared" si="12"/>
        <v>687.53799000000004</v>
      </c>
      <c r="J54" s="10">
        <f t="shared" si="13"/>
        <v>192.24146400000001</v>
      </c>
      <c r="K54" s="10">
        <f t="shared" si="9"/>
        <v>270.05465700000002</v>
      </c>
    </row>
    <row r="55" spans="1:35" s="4" customFormat="1" ht="18.75" customHeight="1">
      <c r="A55" s="26" t="s">
        <v>50</v>
      </c>
      <c r="B55" s="30">
        <f t="shared" ref="B55:K55" si="14">SUM(B4:B54)</f>
        <v>9378620</v>
      </c>
      <c r="C55" s="30">
        <f t="shared" si="14"/>
        <v>33319656</v>
      </c>
      <c r="D55" s="30">
        <f t="shared" si="14"/>
        <v>2520159210</v>
      </c>
      <c r="E55" s="30">
        <f t="shared" si="14"/>
        <v>532022171</v>
      </c>
      <c r="F55" s="30">
        <f t="shared" si="14"/>
        <v>71330581</v>
      </c>
      <c r="G55" s="30">
        <f t="shared" si="14"/>
        <v>7568.5463399999999</v>
      </c>
      <c r="H55" s="30">
        <f t="shared" si="14"/>
        <v>9362.8233359999977</v>
      </c>
      <c r="I55" s="30">
        <f t="shared" si="14"/>
        <v>680442.98669999989</v>
      </c>
      <c r="J55" s="30">
        <f t="shared" si="14"/>
        <v>185143.71550799996</v>
      </c>
      <c r="K55" s="30">
        <f t="shared" si="14"/>
        <v>216773.63565900002</v>
      </c>
    </row>
    <row r="56" spans="1:35" s="15" customFormat="1" ht="24" customHeight="1">
      <c r="A56" s="31" t="s">
        <v>65</v>
      </c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12"/>
      <c r="M56" s="13"/>
      <c r="N56" s="14"/>
      <c r="O56" s="14"/>
      <c r="P56" s="12"/>
      <c r="Q56" s="13"/>
      <c r="R56" s="12"/>
      <c r="S56" s="13"/>
      <c r="T56" s="14"/>
      <c r="U56" s="14"/>
      <c r="V56" s="12"/>
      <c r="W56" s="13"/>
      <c r="X56" s="12"/>
      <c r="Y56" s="13"/>
      <c r="Z56" s="14"/>
      <c r="AA56" s="14"/>
      <c r="AB56" s="12"/>
      <c r="AC56" s="13"/>
      <c r="AD56" s="12"/>
      <c r="AE56" s="13"/>
      <c r="AG56" s="16"/>
      <c r="AI56" s="16"/>
    </row>
    <row r="57" spans="1:35" s="15" customFormat="1" ht="27" customHeight="1">
      <c r="A57" s="31" t="s">
        <v>64</v>
      </c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17"/>
      <c r="M57" s="17"/>
      <c r="N57" s="17"/>
      <c r="O57" s="17"/>
      <c r="P57" s="12"/>
      <c r="Q57" s="13"/>
      <c r="R57" s="12"/>
      <c r="S57" s="13"/>
      <c r="T57" s="14"/>
      <c r="U57" s="14"/>
      <c r="V57" s="12"/>
      <c r="W57" s="13"/>
      <c r="X57" s="12"/>
      <c r="Y57" s="13"/>
      <c r="Z57" s="14"/>
      <c r="AA57" s="14"/>
      <c r="AB57" s="12"/>
      <c r="AC57" s="13"/>
      <c r="AD57" s="12"/>
      <c r="AE57" s="13"/>
      <c r="AG57" s="16"/>
      <c r="AI57" s="16"/>
    </row>
    <row r="58" spans="1:35" s="4" customFormat="1">
      <c r="A58" s="7"/>
      <c r="B58" s="6"/>
      <c r="C58" s="6"/>
      <c r="D58" s="6"/>
      <c r="E58" s="6"/>
      <c r="F58" s="6"/>
      <c r="G58" s="6"/>
      <c r="H58" s="6"/>
      <c r="I58" s="6"/>
      <c r="J58" s="6"/>
      <c r="K58" s="6"/>
    </row>
    <row r="59" spans="1:35" s="4" customFormat="1">
      <c r="B59" s="6"/>
      <c r="C59" s="6"/>
      <c r="D59" s="6"/>
      <c r="E59" s="6"/>
      <c r="F59" s="6"/>
      <c r="G59" s="6"/>
      <c r="H59" s="6"/>
      <c r="I59" s="6"/>
      <c r="J59" s="6"/>
      <c r="K59" s="6"/>
    </row>
    <row r="60" spans="1:35" s="4" customFormat="1">
      <c r="B60" s="6"/>
      <c r="C60" s="6"/>
      <c r="D60" s="6"/>
      <c r="E60" s="6"/>
      <c r="F60" s="6"/>
      <c r="G60" s="6"/>
      <c r="H60" s="6"/>
      <c r="I60" s="6"/>
      <c r="J60" s="6"/>
      <c r="K60" s="6"/>
    </row>
    <row r="61" spans="1:35" s="4" customFormat="1">
      <c r="B61" s="6"/>
      <c r="C61" s="6"/>
      <c r="D61" s="6"/>
      <c r="E61" s="6"/>
      <c r="F61" s="6"/>
      <c r="G61" s="6"/>
      <c r="H61" s="6"/>
      <c r="I61" s="6"/>
      <c r="J61" s="6"/>
      <c r="K61" s="6"/>
    </row>
    <row r="62" spans="1:35" s="4" customFormat="1">
      <c r="B62" s="6"/>
      <c r="C62" s="6"/>
      <c r="D62" s="6"/>
      <c r="E62" s="6"/>
      <c r="F62" s="6"/>
      <c r="G62" s="6"/>
      <c r="H62" s="6"/>
      <c r="I62" s="6"/>
      <c r="J62" s="6"/>
      <c r="K62" s="6"/>
    </row>
    <row r="63" spans="1:35" s="4" customFormat="1">
      <c r="B63" s="6"/>
      <c r="C63" s="6"/>
      <c r="D63" s="6"/>
      <c r="E63" s="6"/>
      <c r="F63" s="6"/>
      <c r="G63" s="6"/>
      <c r="H63" s="6"/>
      <c r="I63" s="6"/>
      <c r="J63" s="6"/>
      <c r="K63" s="6"/>
    </row>
    <row r="64" spans="1:35" s="4" customFormat="1">
      <c r="B64" s="6"/>
      <c r="C64" s="6"/>
      <c r="D64" s="6"/>
      <c r="E64" s="6"/>
      <c r="F64" s="6"/>
      <c r="G64" s="6"/>
      <c r="H64" s="6"/>
      <c r="I64" s="6"/>
      <c r="J64" s="6"/>
      <c r="K64" s="6"/>
    </row>
  </sheetData>
  <mergeCells count="2">
    <mergeCell ref="A57:K57"/>
    <mergeCell ref="A56:K56"/>
  </mergeCells>
  <phoneticPr fontId="0" type="noConversion"/>
  <printOptions horizontalCentered="1"/>
  <pageMargins left="0.7" right="0.7" top="0.75" bottom="0.75" header="0.3" footer="0.3"/>
  <pageSetup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CoverPage</vt:lpstr>
      <vt:lpstr>Counts</vt:lpstr>
      <vt:lpstr>ColumnTitleRegion1.a7.a7.1</vt:lpstr>
      <vt:lpstr>ColumnTitleRegion2.a10.a10.1</vt:lpstr>
      <vt:lpstr>Counts!Print_Area</vt:lpstr>
      <vt:lpstr>CoverPage!Print_Area</vt:lpstr>
      <vt:lpstr>Counts!Print_Titles</vt:lpstr>
      <vt:lpstr>TitleRegion1.a3.k55.2</vt:lpstr>
    </vt:vector>
  </TitlesOfParts>
  <Company>Mathematica Policy Research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MAX 2010 RECORD COUNTS AND FILE SIZES 5/31/2014</dc:title>
  <dc:subject>MAX</dc:subject>
  <dc:creator>Mathematica Policy Research</dc:creator>
  <cp:keywords>MAX 2010, Medicaid Record count</cp:keywords>
  <cp:lastModifiedBy>SVerghese</cp:lastModifiedBy>
  <cp:lastPrinted>2014-05-19T19:12:31Z</cp:lastPrinted>
  <dcterms:created xsi:type="dcterms:W3CDTF">2007-07-20T01:52:51Z</dcterms:created>
  <dcterms:modified xsi:type="dcterms:W3CDTF">2014-05-23T16:52:59Z</dcterms:modified>
  <dc:language>English</dc:language>
</cp:coreProperties>
</file>