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4.1" sheetId="1" r:id="rId1"/>
  </sheets>
  <definedNames>
    <definedName name="_Regression_Int" localSheetId="0" hidden="1">1</definedName>
    <definedName name="_xlnm.Print_Area" localSheetId="0">TABLE4.1!$A$1:$U$171</definedName>
    <definedName name="Print_Area_MI" localSheetId="0">TABLE4.1!$A$1:$U$172</definedName>
  </definedNames>
  <calcPr calcId="125725"/>
</workbook>
</file>

<file path=xl/calcChain.xml><?xml version="1.0" encoding="utf-8"?>
<calcChain xmlns="http://schemas.openxmlformats.org/spreadsheetml/2006/main">
  <c r="U149" i="1"/>
  <c r="S149"/>
  <c r="Q149"/>
  <c r="O149"/>
  <c r="L149"/>
  <c r="I149"/>
  <c r="G149"/>
  <c r="E149"/>
  <c r="U148"/>
  <c r="S148"/>
  <c r="Q148"/>
  <c r="O148"/>
  <c r="L148"/>
  <c r="I148"/>
  <c r="G148"/>
  <c r="E148"/>
  <c r="U147"/>
  <c r="S147"/>
  <c r="Q147"/>
  <c r="O147"/>
  <c r="L147"/>
  <c r="I147"/>
  <c r="G147"/>
  <c r="E147"/>
  <c r="U146"/>
  <c r="S146"/>
  <c r="Q146"/>
  <c r="O146"/>
  <c r="L146"/>
  <c r="I146"/>
  <c r="G146"/>
  <c r="E146"/>
  <c r="U145"/>
  <c r="S145"/>
  <c r="Q145"/>
  <c r="O145"/>
  <c r="L145"/>
  <c r="I145"/>
  <c r="G145"/>
  <c r="E145"/>
  <c r="U142"/>
  <c r="S142"/>
  <c r="Q142"/>
  <c r="O142"/>
  <c r="L142"/>
  <c r="I142"/>
  <c r="G142"/>
  <c r="E142"/>
  <c r="C89"/>
  <c r="C88"/>
  <c r="U144"/>
  <c r="S144"/>
  <c r="Q144"/>
  <c r="O144"/>
  <c r="L144"/>
  <c r="I144"/>
  <c r="G144"/>
  <c r="E144"/>
  <c r="U141"/>
  <c r="S141"/>
  <c r="Q141"/>
  <c r="O141"/>
  <c r="L141"/>
  <c r="I141"/>
  <c r="G141"/>
  <c r="E141"/>
  <c r="U143"/>
  <c r="S143"/>
  <c r="Q143"/>
  <c r="O143"/>
  <c r="L143"/>
  <c r="I143"/>
  <c r="G143"/>
  <c r="E143"/>
  <c r="U140"/>
  <c r="S140"/>
  <c r="Q140"/>
  <c r="O140"/>
  <c r="L140"/>
  <c r="I140"/>
  <c r="G140"/>
  <c r="E140"/>
  <c r="C87"/>
  <c r="C86"/>
  <c r="C85"/>
  <c r="C84"/>
  <c r="C82"/>
  <c r="C81"/>
  <c r="C80"/>
  <c r="C79"/>
  <c r="U139"/>
  <c r="S139"/>
  <c r="Q139"/>
  <c r="O139"/>
  <c r="L139"/>
  <c r="I139"/>
  <c r="G139"/>
  <c r="E139"/>
  <c r="U138"/>
  <c r="S138"/>
  <c r="Q138"/>
  <c r="O138"/>
  <c r="L138"/>
  <c r="I138"/>
  <c r="G138"/>
  <c r="E138"/>
  <c r="U137"/>
  <c r="S137"/>
  <c r="Q137"/>
  <c r="O137"/>
  <c r="L137"/>
  <c r="I137"/>
  <c r="G137"/>
  <c r="E137"/>
  <c r="E136"/>
  <c r="O136"/>
  <c r="U136"/>
  <c r="S136"/>
  <c r="Q136"/>
  <c r="L136"/>
  <c r="I136"/>
  <c r="G136"/>
  <c r="C83"/>
  <c r="E135"/>
  <c r="O135"/>
  <c r="U135"/>
  <c r="S135"/>
  <c r="Q135"/>
  <c r="L135"/>
  <c r="I135"/>
  <c r="G135"/>
  <c r="E134"/>
  <c r="O134"/>
  <c r="U134"/>
  <c r="S134"/>
  <c r="Q134"/>
  <c r="L134"/>
  <c r="I134"/>
  <c r="G134"/>
  <c r="E133"/>
  <c r="O133"/>
  <c r="U133"/>
  <c r="S133"/>
  <c r="Q133"/>
  <c r="L133"/>
  <c r="I133"/>
  <c r="G133"/>
  <c r="E132"/>
  <c r="O132"/>
  <c r="U132"/>
  <c r="S132"/>
  <c r="Q132"/>
  <c r="L132"/>
  <c r="I132"/>
  <c r="G132"/>
  <c r="E131"/>
  <c r="O131"/>
  <c r="U131"/>
  <c r="S131"/>
  <c r="Q131"/>
  <c r="L131"/>
  <c r="I131"/>
  <c r="G131"/>
  <c r="E130"/>
  <c r="O130"/>
  <c r="U130"/>
  <c r="S130"/>
  <c r="Q130"/>
  <c r="L130"/>
  <c r="I130"/>
  <c r="G130"/>
  <c r="E129"/>
  <c r="O129"/>
  <c r="U129"/>
  <c r="S129"/>
  <c r="Q129"/>
  <c r="L129"/>
  <c r="I129"/>
  <c r="G129"/>
  <c r="E128"/>
  <c r="O128"/>
  <c r="U128"/>
  <c r="S128"/>
  <c r="Q128"/>
  <c r="L128"/>
  <c r="I128"/>
  <c r="G128"/>
  <c r="E127"/>
  <c r="O127"/>
  <c r="U127"/>
  <c r="S127"/>
  <c r="Q127"/>
  <c r="L127"/>
  <c r="I127"/>
  <c r="G127"/>
  <c r="E126"/>
  <c r="O126"/>
  <c r="U126"/>
  <c r="S126"/>
  <c r="Q126"/>
  <c r="L126"/>
  <c r="I126"/>
  <c r="G126"/>
  <c r="E125"/>
  <c r="O125"/>
  <c r="U125"/>
  <c r="S125"/>
  <c r="Q125"/>
  <c r="L125"/>
  <c r="I125"/>
  <c r="G125"/>
  <c r="E124"/>
  <c r="O124"/>
  <c r="U124"/>
  <c r="S124"/>
  <c r="Q124"/>
  <c r="L124"/>
  <c r="I124"/>
  <c r="G124"/>
  <c r="E123"/>
  <c r="O123"/>
  <c r="U123"/>
  <c r="S123"/>
  <c r="Q123"/>
  <c r="L123"/>
  <c r="I123"/>
  <c r="G123"/>
  <c r="E122"/>
  <c r="O122"/>
  <c r="U122"/>
  <c r="S122"/>
  <c r="Q122"/>
  <c r="L122"/>
  <c r="I122"/>
  <c r="G122"/>
  <c r="E121"/>
  <c r="O121"/>
  <c r="U121"/>
  <c r="S121"/>
  <c r="Q121"/>
  <c r="L121"/>
  <c r="I121"/>
  <c r="G121"/>
  <c r="E120"/>
  <c r="O120"/>
  <c r="U120"/>
  <c r="S120"/>
  <c r="Q120"/>
  <c r="L120"/>
  <c r="I120"/>
  <c r="G120"/>
  <c r="E119"/>
  <c r="O119"/>
  <c r="U119"/>
  <c r="S119"/>
  <c r="Q119"/>
  <c r="L119"/>
  <c r="I119"/>
  <c r="G119"/>
  <c r="E118"/>
  <c r="O118"/>
  <c r="U118"/>
  <c r="S118"/>
  <c r="Q118"/>
  <c r="L118"/>
  <c r="I118"/>
  <c r="G118"/>
  <c r="B78"/>
  <c r="B77"/>
  <c r="B76"/>
  <c r="B75"/>
  <c r="B74"/>
  <c r="B73"/>
  <c r="B72"/>
  <c r="B71"/>
  <c r="B70"/>
  <c r="B69"/>
  <c r="B68"/>
  <c r="B67"/>
  <c r="B66"/>
  <c r="B65"/>
</calcChain>
</file>

<file path=xl/sharedStrings.xml><?xml version="1.0" encoding="utf-8"?>
<sst xmlns="http://schemas.openxmlformats.org/spreadsheetml/2006/main" count="161" uniqueCount="75">
  <si>
    <t xml:space="preserve">   Total Hospital</t>
  </si>
  <si>
    <t>Insurance and/or</t>
  </si>
  <si>
    <t xml:space="preserve">     Inpatient Hospital</t>
  </si>
  <si>
    <t xml:space="preserve">       Medical </t>
  </si>
  <si>
    <t xml:space="preserve">         Copayments</t>
  </si>
  <si>
    <t xml:space="preserve">     Insurance</t>
  </si>
  <si>
    <t xml:space="preserve">    Facility</t>
  </si>
  <si>
    <t xml:space="preserve">  Balance</t>
  </si>
  <si>
    <t>Year</t>
  </si>
  <si>
    <t>Deductible</t>
  </si>
  <si>
    <t>Coinsurance</t>
  </si>
  <si>
    <t>Amount in Millions</t>
  </si>
  <si>
    <t>1977</t>
  </si>
  <si>
    <t>1978</t>
  </si>
  <si>
    <t>1979</t>
  </si>
  <si>
    <t>1980</t>
  </si>
  <si>
    <t>1981</t>
  </si>
  <si>
    <t>1982</t>
  </si>
  <si>
    <t>1983</t>
  </si>
  <si>
    <t xml:space="preserve">1984 </t>
  </si>
  <si>
    <t>3</t>
  </si>
  <si>
    <t>1985</t>
  </si>
  <si>
    <t>1986</t>
  </si>
  <si>
    <t>1987</t>
  </si>
  <si>
    <t>1988</t>
  </si>
  <si>
    <t>1990</t>
  </si>
  <si>
    <t>1991</t>
  </si>
  <si>
    <t>1992</t>
  </si>
  <si>
    <t>1993</t>
  </si>
  <si>
    <t>See footnotes at end of table.</t>
  </si>
  <si>
    <t>1984</t>
  </si>
  <si>
    <t>Percent Distribution</t>
  </si>
  <si>
    <t>amount listed in the Medicare Physician Fee Schedule for non-participating physicians.</t>
  </si>
  <si>
    <t>an unlimited number of days, and beneficiaries paid only one hospital deductible and no inpatient hospital coinsurance. Skilled nursing facility (SNF) care</t>
  </si>
  <si>
    <t>under MCCA paid for 150 SNF covered days of care for calendar year 1989 at 100 percent of covered charges, except for $25.50 a day coinsurance</t>
  </si>
  <si>
    <t>However, the MCCA was repealed effective January 1, 1990.</t>
  </si>
  <si>
    <t xml:space="preserve">for days 1-8 of the SNF stay. The MCCA cost-sharing changes for Part B coverage were not scheduled to be implemented until January 1, 1990. </t>
  </si>
  <si>
    <t>Hospital Insurance (HI) Liability</t>
  </si>
  <si>
    <t>Supplementary</t>
  </si>
  <si>
    <t>Medical Insurance (SMI) Liability</t>
  </si>
  <si>
    <t xml:space="preserve">   Nursing</t>
  </si>
  <si>
    <t xml:space="preserve">    Skilled</t>
  </si>
  <si>
    <t>beneficiary is liable for this difference, in addition to the 20 percent coinsurance set by law. The Medicare Physician Payment Reform Act established</t>
  </si>
  <si>
    <t>Data for years prior to 1991 are not available.</t>
  </si>
  <si>
    <t xml:space="preserve">cost sharing. The amounts shown for SMI deductible and coinsurance for calendar years 1991-1998 are actuarial estimates and represent revisions. </t>
  </si>
  <si>
    <t>Office of the Actuary; data development by the Office of Research, Development, and Information.</t>
  </si>
  <si>
    <t xml:space="preserve">SOURCES: Centers for Medicare &amp; Medicaid Services, Office of Information Services: Data from the Medicare Data Extract System; </t>
  </si>
  <si>
    <t xml:space="preserve">NOTES: Medicare cost-sharing liability represent cost sharing for fee-for-service care only. Numbers may not add to total because of rounding. </t>
  </si>
  <si>
    <t>Table 4.1</t>
  </si>
  <si>
    <t xml:space="preserve">    Total</t>
  </si>
  <si>
    <t xml:space="preserve">      Total</t>
  </si>
  <si>
    <t>beginning in 1999 are significantly higher than those reported for prior years because of improvements in the methodology used to calculate Part B</t>
  </si>
  <si>
    <t xml:space="preserve">       Liability</t>
  </si>
  <si>
    <t xml:space="preserve">     Total</t>
  </si>
  <si>
    <t xml:space="preserve"> Supplementary </t>
  </si>
  <si>
    <r>
      <t>Deductible</t>
    </r>
    <r>
      <rPr>
        <vertAlign val="superscript"/>
        <sz val="7"/>
        <rFont val="Arial"/>
        <family val="2"/>
      </rPr>
      <t>1,2</t>
    </r>
  </si>
  <si>
    <r>
      <t xml:space="preserve">  Coinsurance</t>
    </r>
    <r>
      <rPr>
        <vertAlign val="superscript"/>
        <sz val="7"/>
        <rFont val="Arial"/>
        <family val="2"/>
      </rPr>
      <t>2</t>
    </r>
  </si>
  <si>
    <r>
      <t xml:space="preserve">    </t>
    </r>
    <r>
      <rPr>
        <sz val="8"/>
        <rFont val="Arial"/>
        <family val="2"/>
      </rPr>
      <t>Billing</t>
    </r>
    <r>
      <rPr>
        <vertAlign val="superscript"/>
        <sz val="7"/>
        <rFont val="Arial"/>
        <family val="2"/>
      </rPr>
      <t>3</t>
    </r>
  </si>
  <si>
    <r>
      <t xml:space="preserve">1989 </t>
    </r>
    <r>
      <rPr>
        <vertAlign val="superscript"/>
        <sz val="7"/>
        <rFont val="Arial"/>
        <family val="2"/>
      </rPr>
      <t>4</t>
    </r>
  </si>
  <si>
    <r>
      <t xml:space="preserve">2001 </t>
    </r>
    <r>
      <rPr>
        <vertAlign val="superscript"/>
        <sz val="7"/>
        <rFont val="Arial"/>
        <family val="2"/>
      </rPr>
      <t>5</t>
    </r>
  </si>
  <si>
    <r>
      <t xml:space="preserve">    Billing</t>
    </r>
    <r>
      <rPr>
        <vertAlign val="superscript"/>
        <sz val="7"/>
        <rFont val="Arial"/>
        <family val="2"/>
      </rPr>
      <t>3</t>
    </r>
  </si>
  <si>
    <r>
      <t xml:space="preserve">Dollars per Enrollee </t>
    </r>
    <r>
      <rPr>
        <vertAlign val="superscript"/>
        <sz val="7"/>
        <rFont val="Arial"/>
        <family val="2"/>
      </rPr>
      <t>6</t>
    </r>
  </si>
  <si>
    <r>
      <t xml:space="preserve">   Billing</t>
    </r>
    <r>
      <rPr>
        <vertAlign val="superscript"/>
        <sz val="7"/>
        <rFont val="Arial"/>
        <family val="2"/>
      </rPr>
      <t>3</t>
    </r>
  </si>
  <si>
    <r>
      <t>1</t>
    </r>
    <r>
      <rPr>
        <sz val="7"/>
        <rFont val="Arial"/>
        <family val="2"/>
      </rPr>
      <t>The Omnibus Budget Reconciliation Act (OBRA) of 1981 raised the annual SMI deductible amount from $60 to $75</t>
    </r>
  </si>
  <si>
    <r>
      <t>2</t>
    </r>
    <r>
      <rPr>
        <sz val="7"/>
        <rFont val="Arial"/>
        <family val="2"/>
      </rPr>
      <t>In previous editions of the Statistical Supplement, the cost-sharing liability amounts for SMI were understated. Estimates of cost-sharing liability</t>
    </r>
  </si>
  <si>
    <r>
      <t>3</t>
    </r>
    <r>
      <rPr>
        <sz val="7"/>
        <rFont val="Arial"/>
        <family val="2"/>
      </rPr>
      <t>Balance billing on unassigned claims is the difference between the charge submitted by the physician and the charge allowed by Medicare; the</t>
    </r>
  </si>
  <si>
    <r>
      <t>4</t>
    </r>
    <r>
      <rPr>
        <sz val="7"/>
        <rFont val="Arial"/>
        <family val="2"/>
      </rPr>
      <t>Under the Medicare Catastrophic Coverage Act (MCCA) of 1988, Medicare coverage for inpatient hospital care for calendar year 1989 was extended to</t>
    </r>
  </si>
  <si>
    <r>
      <t>5</t>
    </r>
    <r>
      <rPr>
        <sz val="7"/>
        <rFont val="Arial"/>
        <family val="2"/>
      </rPr>
      <t>Data for 2001 were estimated using other sources that involve estimation algorithms and should be used with caution with data for other years.</t>
    </r>
  </si>
  <si>
    <r>
      <t>6</t>
    </r>
    <r>
      <rPr>
        <sz val="7"/>
        <rFont val="Arial"/>
        <family val="2"/>
      </rPr>
      <t>Beginning 1994, managed care enrollees are excluded when calculating the average cost-sharing liability per enrollee.</t>
    </r>
  </si>
  <si>
    <t>Table 4.1--Continued</t>
  </si>
  <si>
    <t xml:space="preserve"> Table 4.1--Continued</t>
  </si>
  <si>
    <t xml:space="preserve">Amount of Cost-Sharing Liability for Medicare Beneficiaries, by Type of Coverage, and </t>
  </si>
  <si>
    <t>a limit that a physician can charge Medicare beneficiaries on unassigned claims; in 2007 a physician could not charge more than 115 percent of the</t>
  </si>
  <si>
    <t>Type of Cost-Sharing Liability: Calendar Years 1977-2008</t>
  </si>
  <si>
    <t>effective January 1, 1982. OBRA 1990 raised the deductible to $100 effective January 1, 1991. At present the deductible is $135.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</si>
</sst>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_)"/>
    <numFmt numFmtId="166" formatCode=";;;"/>
    <numFmt numFmtId="167" formatCode="0.0_)"/>
    <numFmt numFmtId="168" formatCode="0.000_)"/>
    <numFmt numFmtId="169" formatCode="_(* #,##0_);_(* \(#,##0\);_(* &quot;-&quot;??_);_(@_)"/>
  </numFmts>
  <fonts count="11">
    <font>
      <sz val="10"/>
      <name val="Helv"/>
    </font>
    <font>
      <sz val="10"/>
      <name val="Arial"/>
      <family val="2"/>
    </font>
    <font>
      <sz val="7"/>
      <name val="Helv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15">
    <xf numFmtId="164" fontId="0" fillId="0" borderId="0" xfId="0"/>
    <xf numFmtId="165" fontId="0" fillId="0" borderId="0" xfId="0" applyNumberFormat="1" applyProtection="1"/>
    <xf numFmtId="5" fontId="0" fillId="0" borderId="0" xfId="0" applyNumberFormat="1" applyProtection="1"/>
    <xf numFmtId="37" fontId="0" fillId="0" borderId="0" xfId="0" applyNumberFormat="1" applyProtection="1"/>
    <xf numFmtId="167" fontId="0" fillId="0" borderId="0" xfId="0" applyNumberFormat="1" applyProtection="1"/>
    <xf numFmtId="164" fontId="2" fillId="0" borderId="0" xfId="0" applyFont="1"/>
    <xf numFmtId="164" fontId="3" fillId="0" borderId="0" xfId="0" applyFont="1"/>
    <xf numFmtId="37" fontId="2" fillId="0" borderId="0" xfId="0" applyNumberFormat="1" applyFont="1" applyProtection="1"/>
    <xf numFmtId="37" fontId="3" fillId="0" borderId="0" xfId="0" applyNumberFormat="1" applyFont="1" applyProtection="1"/>
    <xf numFmtId="5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Protection="1"/>
    <xf numFmtId="164" fontId="0" fillId="0" borderId="0" xfId="0" applyAlignment="1">
      <alignment vertical="top"/>
    </xf>
    <xf numFmtId="165" fontId="0" fillId="0" borderId="0" xfId="0" applyNumberFormat="1" applyAlignment="1" applyProtection="1">
      <alignment vertical="top"/>
    </xf>
    <xf numFmtId="37" fontId="2" fillId="0" borderId="0" xfId="0" applyNumberFormat="1" applyFont="1" applyAlignment="1" applyProtection="1">
      <alignment vertical="top"/>
    </xf>
    <xf numFmtId="37" fontId="3" fillId="0" borderId="0" xfId="0" applyNumberFormat="1" applyFont="1" applyAlignment="1" applyProtection="1">
      <alignment vertical="top"/>
    </xf>
    <xf numFmtId="37" fontId="0" fillId="0" borderId="0" xfId="0" applyNumberFormat="1" applyAlignment="1" applyProtection="1">
      <alignment vertical="top"/>
    </xf>
    <xf numFmtId="164" fontId="2" fillId="0" borderId="0" xfId="0" applyFont="1" applyAlignment="1">
      <alignment vertical="top"/>
    </xf>
    <xf numFmtId="164" fontId="3" fillId="0" borderId="0" xfId="0" applyFont="1" applyAlignment="1">
      <alignment vertical="top"/>
    </xf>
    <xf numFmtId="164" fontId="0" fillId="0" borderId="0" xfId="0" applyAlignment="1"/>
    <xf numFmtId="165" fontId="0" fillId="0" borderId="0" xfId="0" applyNumberFormat="1" applyAlignment="1" applyProtection="1"/>
    <xf numFmtId="37" fontId="2" fillId="0" borderId="0" xfId="0" applyNumberFormat="1" applyFont="1" applyAlignment="1" applyProtection="1"/>
    <xf numFmtId="164" fontId="2" fillId="0" borderId="0" xfId="0" applyFont="1" applyAlignment="1"/>
    <xf numFmtId="164" fontId="3" fillId="0" borderId="0" xfId="0" applyFont="1" applyAlignment="1"/>
    <xf numFmtId="164" fontId="3" fillId="0" borderId="0" xfId="0" applyFont="1" applyBorder="1"/>
    <xf numFmtId="164" fontId="2" fillId="0" borderId="0" xfId="0" applyFont="1" applyBorder="1" applyAlignment="1">
      <alignment vertical="top"/>
    </xf>
    <xf numFmtId="37" fontId="2" fillId="0" borderId="0" xfId="0" applyNumberFormat="1" applyFont="1" applyBorder="1" applyAlignment="1" applyProtection="1">
      <alignment vertical="top"/>
    </xf>
    <xf numFmtId="164" fontId="0" fillId="0" borderId="0" xfId="0" applyBorder="1" applyAlignment="1">
      <alignment vertical="top"/>
    </xf>
    <xf numFmtId="164" fontId="0" fillId="0" borderId="0" xfId="0" applyBorder="1"/>
    <xf numFmtId="165" fontId="3" fillId="0" borderId="0" xfId="0" applyNumberFormat="1" applyFont="1" applyBorder="1" applyProtection="1"/>
    <xf numFmtId="165" fontId="0" fillId="0" borderId="0" xfId="0" applyNumberFormat="1" applyBorder="1" applyProtection="1"/>
    <xf numFmtId="5" fontId="3" fillId="0" borderId="0" xfId="0" applyNumberFormat="1" applyFont="1" applyBorder="1" applyProtection="1"/>
    <xf numFmtId="37" fontId="3" fillId="0" borderId="0" xfId="0" applyNumberFormat="1" applyFont="1" applyBorder="1" applyProtection="1"/>
    <xf numFmtId="37" fontId="2" fillId="0" borderId="0" xfId="0" applyNumberFormat="1" applyFont="1" applyBorder="1" applyAlignment="1" applyProtection="1"/>
    <xf numFmtId="37" fontId="3" fillId="0" borderId="0" xfId="0" applyNumberFormat="1" applyFont="1" applyBorder="1" applyAlignment="1" applyProtection="1"/>
    <xf numFmtId="37" fontId="0" fillId="0" borderId="0" xfId="0" applyNumberFormat="1" applyBorder="1" applyAlignment="1" applyProtection="1"/>
    <xf numFmtId="164" fontId="0" fillId="0" borderId="0" xfId="0" applyBorder="1" applyAlignment="1"/>
    <xf numFmtId="37" fontId="3" fillId="0" borderId="0" xfId="0" applyNumberFormat="1" applyFont="1" applyBorder="1" applyAlignment="1" applyProtection="1">
      <alignment vertical="top"/>
    </xf>
    <xf numFmtId="37" fontId="0" fillId="0" borderId="0" xfId="0" applyNumberFormat="1" applyBorder="1" applyAlignment="1" applyProtection="1">
      <alignment vertical="top"/>
    </xf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164" fontId="6" fillId="0" borderId="0" xfId="0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1" xfId="0" applyFont="1" applyBorder="1" applyAlignment="1" applyProtection="1"/>
    <xf numFmtId="164" fontId="7" fillId="0" borderId="0" xfId="0" applyFont="1"/>
    <xf numFmtId="164" fontId="7" fillId="0" borderId="0" xfId="0" applyFont="1" applyAlignment="1" applyProtection="1">
      <alignment horizontal="left"/>
    </xf>
    <xf numFmtId="164" fontId="7" fillId="0" borderId="0" xfId="0" applyFont="1" applyBorder="1" applyAlignment="1" applyProtection="1">
      <alignment horizontal="center"/>
    </xf>
    <xf numFmtId="164" fontId="7" fillId="0" borderId="1" xfId="0" applyFont="1" applyBorder="1"/>
    <xf numFmtId="164" fontId="7" fillId="0" borderId="1" xfId="0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4" fontId="7" fillId="0" borderId="2" xfId="0" applyFont="1" applyBorder="1"/>
    <xf numFmtId="164" fontId="7" fillId="0" borderId="0" xfId="0" applyFont="1" applyBorder="1"/>
    <xf numFmtId="166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center"/>
    </xf>
    <xf numFmtId="164" fontId="7" fillId="0" borderId="0" xfId="0" applyFont="1" applyAlignment="1" applyProtection="1"/>
    <xf numFmtId="164" fontId="7" fillId="0" borderId="0" xfId="0" applyFont="1" applyAlignment="1"/>
    <xf numFmtId="164" fontId="9" fillId="0" borderId="0" xfId="0" applyFont="1" applyAlignment="1" applyProtection="1">
      <alignment horizontal="left"/>
    </xf>
    <xf numFmtId="166" fontId="7" fillId="0" borderId="1" xfId="0" applyNumberFormat="1" applyFont="1" applyBorder="1" applyProtection="1"/>
    <xf numFmtId="37" fontId="7" fillId="0" borderId="0" xfId="0" applyNumberFormat="1" applyFont="1" applyAlignment="1" applyProtection="1">
      <alignment horizontal="left"/>
    </xf>
    <xf numFmtId="166" fontId="7" fillId="0" borderId="0" xfId="0" applyNumberFormat="1" applyFont="1" applyProtection="1"/>
    <xf numFmtId="5" fontId="7" fillId="0" borderId="0" xfId="0" applyNumberFormat="1" applyFont="1" applyProtection="1"/>
    <xf numFmtId="5" fontId="7" fillId="0" borderId="0" xfId="0" applyNumberFormat="1" applyFont="1" applyAlignment="1" applyProtection="1">
      <alignment horizontal="center"/>
    </xf>
    <xf numFmtId="37" fontId="7" fillId="0" borderId="0" xfId="0" applyNumberFormat="1" applyFont="1" applyProtection="1"/>
    <xf numFmtId="37" fontId="7" fillId="0" borderId="0" xfId="0" applyNumberFormat="1" applyFont="1" applyAlignment="1" applyProtection="1">
      <alignment horizontal="center"/>
    </xf>
    <xf numFmtId="164" fontId="7" fillId="0" borderId="0" xfId="0" applyFont="1" applyAlignment="1">
      <alignment horizontal="left"/>
    </xf>
    <xf numFmtId="164" fontId="9" fillId="0" borderId="0" xfId="0" applyFont="1"/>
    <xf numFmtId="37" fontId="9" fillId="0" borderId="0" xfId="0" applyNumberFormat="1" applyFont="1" applyProtection="1"/>
    <xf numFmtId="37" fontId="10" fillId="0" borderId="0" xfId="0" applyNumberFormat="1" applyFont="1" applyAlignment="1" applyProtection="1">
      <alignment horizontal="centerContinuous" vertical="top"/>
    </xf>
    <xf numFmtId="37" fontId="9" fillId="0" borderId="0" xfId="0" applyNumberFormat="1" applyFont="1" applyAlignment="1" applyProtection="1">
      <alignment horizontal="centerContinuous" vertical="top"/>
    </xf>
    <xf numFmtId="37" fontId="10" fillId="0" borderId="0" xfId="0" applyNumberFormat="1" applyFont="1" applyAlignment="1" applyProtection="1">
      <alignment horizontal="centerContinuous"/>
    </xf>
    <xf numFmtId="37" fontId="9" fillId="0" borderId="0" xfId="0" applyNumberFormat="1" applyFont="1" applyAlignment="1" applyProtection="1">
      <alignment horizontal="centerContinuous"/>
    </xf>
    <xf numFmtId="37" fontId="10" fillId="0" borderId="2" xfId="0" applyNumberFormat="1" applyFont="1" applyBorder="1" applyAlignment="1" applyProtection="1">
      <alignment horizontal="centerContinuous" vertical="top"/>
    </xf>
    <xf numFmtId="37" fontId="9" fillId="0" borderId="2" xfId="0" applyNumberFormat="1" applyFont="1" applyBorder="1" applyAlignment="1" applyProtection="1">
      <alignment horizontal="centerContinuous" vertical="top"/>
    </xf>
    <xf numFmtId="164" fontId="7" fillId="0" borderId="2" xfId="0" applyFont="1" applyBorder="1" applyAlignment="1" applyProtection="1">
      <alignment horizontal="left"/>
    </xf>
    <xf numFmtId="164" fontId="7" fillId="0" borderId="2" xfId="0" applyFont="1" applyBorder="1" applyAlignment="1" applyProtection="1">
      <alignment horizontal="center"/>
    </xf>
    <xf numFmtId="169" fontId="7" fillId="0" borderId="0" xfId="1" applyNumberFormat="1" applyFont="1" applyProtection="1"/>
    <xf numFmtId="164" fontId="7" fillId="0" borderId="0" xfId="0" applyFont="1" applyProtection="1"/>
    <xf numFmtId="164" fontId="7" fillId="0" borderId="0" xfId="1" applyNumberFormat="1" applyFont="1" applyAlignment="1" applyProtection="1">
      <alignment horizontal="center"/>
    </xf>
    <xf numFmtId="169" fontId="7" fillId="0" borderId="0" xfId="1" applyNumberFormat="1" applyFont="1" applyBorder="1" applyProtection="1"/>
    <xf numFmtId="164" fontId="7" fillId="0" borderId="0" xfId="0" applyFont="1" applyBorder="1" applyProtection="1"/>
    <xf numFmtId="164" fontId="7" fillId="0" borderId="0" xfId="1" applyNumberFormat="1" applyFont="1" applyBorder="1" applyAlignment="1" applyProtection="1">
      <alignment horizontal="center"/>
    </xf>
    <xf numFmtId="164" fontId="5" fillId="0" borderId="0" xfId="0" applyFont="1"/>
    <xf numFmtId="164" fontId="9" fillId="0" borderId="0" xfId="0" applyFont="1" applyAlignment="1">
      <alignment horizontal="centerContinuous" vertical="top"/>
    </xf>
    <xf numFmtId="164" fontId="9" fillId="0" borderId="0" xfId="0" applyFont="1" applyAlignment="1">
      <alignment horizontal="centerContinuous"/>
    </xf>
    <xf numFmtId="167" fontId="7" fillId="0" borderId="0" xfId="0" applyNumberFormat="1" applyFont="1" applyProtection="1"/>
    <xf numFmtId="167" fontId="7" fillId="0" borderId="0" xfId="0" applyNumberFormat="1" applyFont="1" applyAlignment="1" applyProtection="1">
      <alignment horizontal="center"/>
    </xf>
    <xf numFmtId="167" fontId="7" fillId="0" borderId="0" xfId="0" applyNumberFormat="1" applyFont="1" applyBorder="1" applyProtection="1"/>
    <xf numFmtId="167" fontId="7" fillId="0" borderId="0" xfId="0" applyNumberFormat="1" applyFont="1" applyBorder="1" applyAlignment="1" applyProtection="1">
      <alignment horizontal="center"/>
    </xf>
    <xf numFmtId="164" fontId="8" fillId="0" borderId="1" xfId="0" applyFont="1" applyBorder="1" applyAlignment="1" applyProtection="1">
      <alignment horizontal="left"/>
    </xf>
    <xf numFmtId="37" fontId="9" fillId="0" borderId="1" xfId="0" applyNumberFormat="1" applyFont="1" applyBorder="1" applyProtection="1"/>
    <xf numFmtId="164" fontId="9" fillId="0" borderId="1" xfId="0" applyFont="1" applyBorder="1"/>
    <xf numFmtId="164" fontId="8" fillId="0" borderId="0" xfId="0" applyFont="1" applyAlignment="1" applyProtection="1">
      <alignment horizontal="left"/>
    </xf>
    <xf numFmtId="164" fontId="9" fillId="0" borderId="0" xfId="0" quotePrefix="1" applyFont="1" applyAlignment="1" applyProtection="1">
      <alignment horizontal="left"/>
    </xf>
    <xf numFmtId="164" fontId="8" fillId="0" borderId="0" xfId="0" quotePrefix="1" applyFont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37" fontId="5" fillId="0" borderId="0" xfId="0" applyNumberFormat="1" applyFont="1" applyProtection="1"/>
    <xf numFmtId="164" fontId="7" fillId="0" borderId="0" xfId="0" applyFont="1" applyAlignment="1">
      <alignment horizontal="centerContinuous"/>
    </xf>
    <xf numFmtId="164" fontId="7" fillId="0" borderId="0" xfId="0" applyFont="1" applyAlignment="1" applyProtection="1">
      <alignment horizontal="centerContinuous"/>
    </xf>
    <xf numFmtId="167" fontId="7" fillId="0" borderId="0" xfId="0" applyNumberFormat="1" applyFont="1" applyAlignment="1" applyProtection="1">
      <alignment horizontal="centerContinuous"/>
    </xf>
    <xf numFmtId="164" fontId="5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fill"/>
    </xf>
    <xf numFmtId="37" fontId="5" fillId="0" borderId="0" xfId="0" applyNumberFormat="1" applyFont="1" applyAlignment="1" applyProtection="1">
      <alignment horizontal="left"/>
    </xf>
    <xf numFmtId="164" fontId="5" fillId="0" borderId="0" xfId="0" applyNumberFormat="1" applyFont="1" applyProtection="1"/>
    <xf numFmtId="167" fontId="5" fillId="0" borderId="0" xfId="0" applyNumberFormat="1" applyFont="1" applyProtection="1"/>
    <xf numFmtId="168" fontId="5" fillId="0" borderId="0" xfId="0" applyNumberFormat="1" applyFont="1" applyProtection="1"/>
    <xf numFmtId="165" fontId="5" fillId="0" borderId="0" xfId="0" applyNumberFormat="1" applyFont="1" applyProtection="1"/>
    <xf numFmtId="164" fontId="5" fillId="0" borderId="0" xfId="0" applyFont="1" applyProtection="1"/>
    <xf numFmtId="5" fontId="5" fillId="0" borderId="0" xfId="0" applyNumberFormat="1" applyFont="1" applyProtection="1"/>
    <xf numFmtId="164" fontId="7" fillId="0" borderId="3" xfId="0" applyFont="1" applyBorder="1" applyAlignment="1" applyProtection="1">
      <alignment horizontal="center"/>
    </xf>
    <xf numFmtId="164" fontId="7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25" transitionEvaluation="1"/>
  <dimension ref="A1:CN259"/>
  <sheetViews>
    <sheetView showGridLines="0" tabSelected="1" topLeftCell="A25" zoomScaleNormal="100" workbookViewId="0">
      <selection activeCell="H48" sqref="H48"/>
    </sheetView>
  </sheetViews>
  <sheetFormatPr defaultColWidth="15.7109375" defaultRowHeight="12.75"/>
  <cols>
    <col min="1" max="1" width="6.7109375" style="86" customWidth="1"/>
    <col min="2" max="2" width="1" style="86" customWidth="1"/>
    <col min="3" max="3" width="7.7109375" style="86" customWidth="1"/>
    <col min="4" max="4" width="4.7109375" style="86" customWidth="1"/>
    <col min="5" max="5" width="6.7109375" style="86" customWidth="1"/>
    <col min="6" max="6" width="2.7109375" style="86" customWidth="1"/>
    <col min="7" max="7" width="6.5703125" style="86" customWidth="1"/>
    <col min="8" max="8" width="1.42578125" style="86" customWidth="1"/>
    <col min="9" max="9" width="6.7109375" style="86" customWidth="1"/>
    <col min="10" max="10" width="1.85546875" style="86" customWidth="1"/>
    <col min="11" max="11" width="1.28515625" style="86" customWidth="1"/>
    <col min="12" max="12" width="5.7109375" style="86" customWidth="1"/>
    <col min="13" max="13" width="3.7109375" style="86" customWidth="1"/>
    <col min="14" max="14" width="1.42578125" style="86" customWidth="1"/>
    <col min="15" max="15" width="6.28515625" style="86" customWidth="1"/>
    <col min="16" max="16" width="0.7109375" style="86" customWidth="1"/>
    <col min="17" max="17" width="6.5703125" style="86" customWidth="1"/>
    <col min="18" max="18" width="2" style="86" customWidth="1"/>
    <col min="19" max="19" width="8.5703125" style="86" customWidth="1"/>
    <col min="20" max="20" width="1.28515625" style="86" customWidth="1"/>
    <col min="21" max="21" width="7.7109375" style="86" customWidth="1"/>
    <col min="22" max="22" width="1" customWidth="1"/>
    <col min="23" max="23" width="9.7109375" customWidth="1"/>
  </cols>
  <sheetData>
    <row r="1" spans="1:92" s="12" customFormat="1" ht="15" customHeight="1">
      <c r="A1" s="39" t="s">
        <v>48</v>
      </c>
      <c r="B1" s="40"/>
      <c r="C1" s="40"/>
      <c r="D1" s="40"/>
      <c r="E1" s="40"/>
      <c r="F1" s="40"/>
      <c r="G1" s="40"/>
      <c r="H1" s="40"/>
      <c r="I1" s="40"/>
      <c r="J1" s="40"/>
      <c r="K1" s="41"/>
      <c r="L1" s="42"/>
      <c r="M1" s="42"/>
      <c r="N1" s="42"/>
      <c r="O1" s="40"/>
      <c r="P1" s="40"/>
      <c r="Q1" s="41"/>
      <c r="R1" s="41"/>
      <c r="S1" s="41"/>
      <c r="T1" s="41"/>
      <c r="U1" s="41"/>
      <c r="V1" s="27"/>
      <c r="W1" s="27"/>
      <c r="AA1" s="13"/>
      <c r="AC1" s="13"/>
      <c r="AE1" s="13"/>
      <c r="AG1" s="13"/>
      <c r="AI1" s="13"/>
      <c r="AK1" s="13"/>
      <c r="AM1" s="13"/>
      <c r="AO1" s="13"/>
    </row>
    <row r="2" spans="1:92" s="19" customFormat="1" ht="15" customHeight="1">
      <c r="A2" s="43" t="s">
        <v>71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5"/>
      <c r="M2" s="45"/>
      <c r="N2" s="45"/>
      <c r="O2" s="44"/>
      <c r="P2" s="44"/>
      <c r="Q2" s="46"/>
      <c r="R2" s="46"/>
      <c r="S2" s="46"/>
      <c r="T2" s="46"/>
      <c r="U2" s="46"/>
      <c r="V2" s="36"/>
      <c r="W2" s="36"/>
      <c r="AA2" s="20"/>
      <c r="AC2" s="20"/>
      <c r="AE2" s="20"/>
      <c r="AG2" s="20"/>
      <c r="AI2" s="20"/>
      <c r="AK2" s="20"/>
      <c r="AM2" s="20"/>
      <c r="AO2" s="20"/>
    </row>
    <row r="3" spans="1:92" s="12" customFormat="1" ht="15" customHeight="1">
      <c r="A3" s="39" t="s">
        <v>73</v>
      </c>
      <c r="B3" s="40"/>
      <c r="C3" s="40"/>
      <c r="D3" s="40"/>
      <c r="E3" s="39"/>
      <c r="F3" s="39"/>
      <c r="G3" s="40"/>
      <c r="H3" s="40"/>
      <c r="I3" s="40"/>
      <c r="J3" s="40"/>
      <c r="K3" s="40"/>
      <c r="L3" s="42"/>
      <c r="M3" s="42"/>
      <c r="N3" s="42"/>
      <c r="O3" s="40"/>
      <c r="P3" s="40"/>
      <c r="Q3" s="41"/>
      <c r="R3" s="41"/>
      <c r="S3" s="41"/>
      <c r="T3" s="41"/>
      <c r="U3" s="41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</row>
    <row r="4" spans="1:92" ht="12" customHeight="1">
      <c r="A4" s="47"/>
      <c r="B4" s="47"/>
      <c r="C4" s="48" t="s">
        <v>0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</row>
    <row r="5" spans="1:92" ht="10.9" customHeight="1">
      <c r="A5" s="49"/>
      <c r="B5" s="49"/>
      <c r="C5" s="50" t="s">
        <v>1</v>
      </c>
      <c r="D5" s="49"/>
      <c r="E5" s="113" t="s">
        <v>37</v>
      </c>
      <c r="F5" s="113"/>
      <c r="G5" s="113"/>
      <c r="H5" s="113"/>
      <c r="I5" s="113"/>
      <c r="J5" s="113"/>
      <c r="K5" s="113"/>
      <c r="L5" s="113"/>
      <c r="M5" s="113"/>
      <c r="N5" s="51"/>
      <c r="O5" s="49"/>
      <c r="P5" s="49"/>
      <c r="Q5" s="49"/>
      <c r="R5" s="49"/>
      <c r="S5" s="49"/>
      <c r="T5" s="49"/>
      <c r="U5" s="49"/>
      <c r="V5" s="24"/>
      <c r="W5" s="24"/>
      <c r="X5" s="24"/>
      <c r="Y5" s="24"/>
      <c r="Z5" s="24"/>
      <c r="AA5" s="29"/>
      <c r="AB5" s="24"/>
      <c r="AC5" s="29"/>
      <c r="AD5" s="24"/>
      <c r="AE5" s="29"/>
      <c r="AF5" s="28"/>
      <c r="AG5" s="30"/>
      <c r="AH5" s="28"/>
      <c r="AI5" s="30"/>
      <c r="AJ5" s="28"/>
      <c r="AK5" s="30"/>
      <c r="AL5" s="28"/>
      <c r="AM5" s="30"/>
      <c r="AN5" s="28"/>
      <c r="AO5" s="30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</row>
    <row r="6" spans="1:92" ht="10.9" customHeight="1">
      <c r="A6" s="49"/>
      <c r="B6" s="49"/>
      <c r="C6" s="50" t="s">
        <v>54</v>
      </c>
      <c r="D6" s="49"/>
      <c r="E6" s="52"/>
      <c r="F6" s="52"/>
      <c r="G6" s="53" t="s">
        <v>2</v>
      </c>
      <c r="H6" s="52"/>
      <c r="I6" s="52"/>
      <c r="J6" s="52"/>
      <c r="K6" s="52"/>
      <c r="L6" s="50" t="s">
        <v>41</v>
      </c>
      <c r="M6" s="53"/>
      <c r="N6" s="54"/>
      <c r="O6" s="114" t="s">
        <v>38</v>
      </c>
      <c r="P6" s="114"/>
      <c r="Q6" s="114"/>
      <c r="R6" s="114"/>
      <c r="S6" s="114"/>
      <c r="T6" s="114"/>
      <c r="U6" s="114"/>
      <c r="V6" s="24"/>
      <c r="W6" s="24"/>
      <c r="X6" s="24"/>
      <c r="Y6" s="24"/>
      <c r="Z6" s="24"/>
      <c r="AA6" s="29"/>
      <c r="AB6" s="24"/>
      <c r="AC6" s="29"/>
      <c r="AD6" s="24"/>
      <c r="AE6" s="29"/>
      <c r="AF6" s="28"/>
      <c r="AG6" s="30"/>
      <c r="AH6" s="28"/>
      <c r="AI6" s="30"/>
      <c r="AJ6" s="28"/>
      <c r="AK6" s="30"/>
      <c r="AL6" s="28"/>
      <c r="AM6" s="30"/>
      <c r="AN6" s="28"/>
      <c r="AO6" s="30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</row>
    <row r="7" spans="1:92" ht="10.9" customHeight="1">
      <c r="A7" s="49"/>
      <c r="B7" s="49"/>
      <c r="C7" s="50" t="s">
        <v>3</v>
      </c>
      <c r="D7" s="49"/>
      <c r="E7" s="49"/>
      <c r="F7" s="49"/>
      <c r="G7" s="50" t="s">
        <v>4</v>
      </c>
      <c r="H7" s="49"/>
      <c r="I7" s="49"/>
      <c r="J7" s="55"/>
      <c r="K7" s="56"/>
      <c r="L7" s="50" t="s">
        <v>40</v>
      </c>
      <c r="M7" s="49"/>
      <c r="N7" s="49"/>
      <c r="O7" s="113" t="s">
        <v>39</v>
      </c>
      <c r="P7" s="113"/>
      <c r="Q7" s="113"/>
      <c r="R7" s="113"/>
      <c r="S7" s="113"/>
      <c r="T7" s="113"/>
      <c r="U7" s="113"/>
      <c r="V7" s="24"/>
      <c r="W7" s="24"/>
      <c r="X7" s="24"/>
      <c r="Y7" s="24"/>
      <c r="Z7" s="24"/>
      <c r="AA7" s="29"/>
      <c r="AB7" s="24"/>
      <c r="AC7" s="29"/>
      <c r="AD7" s="24"/>
      <c r="AE7" s="29"/>
      <c r="AF7" s="28"/>
      <c r="AG7" s="30"/>
      <c r="AH7" s="28"/>
      <c r="AI7" s="30"/>
      <c r="AJ7" s="28"/>
      <c r="AK7" s="30"/>
      <c r="AL7" s="28"/>
      <c r="AM7" s="30"/>
      <c r="AN7" s="28"/>
      <c r="AO7" s="30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</row>
    <row r="8" spans="1:92" ht="10.9" customHeight="1">
      <c r="A8" s="49"/>
      <c r="B8" s="49"/>
      <c r="C8" s="50" t="s">
        <v>5</v>
      </c>
      <c r="D8" s="57"/>
      <c r="E8" s="49"/>
      <c r="F8" s="49"/>
      <c r="G8" s="52"/>
      <c r="H8" s="52"/>
      <c r="I8" s="53"/>
      <c r="J8" s="54"/>
      <c r="K8" s="49"/>
      <c r="L8" s="50" t="s">
        <v>6</v>
      </c>
      <c r="M8" s="49"/>
      <c r="N8" s="49"/>
      <c r="O8" s="52"/>
      <c r="P8" s="52"/>
      <c r="Q8" s="52"/>
      <c r="R8" s="52"/>
      <c r="S8" s="53"/>
      <c r="T8" s="52"/>
      <c r="U8" s="53" t="s">
        <v>7</v>
      </c>
      <c r="V8" s="24"/>
      <c r="W8" s="24"/>
      <c r="X8" s="24"/>
      <c r="Y8" s="24"/>
      <c r="Z8" s="24"/>
      <c r="AA8" s="29"/>
      <c r="AB8" s="24"/>
      <c r="AC8" s="29"/>
      <c r="AD8" s="24"/>
      <c r="AE8" s="29"/>
      <c r="AF8" s="28"/>
      <c r="AG8" s="30"/>
      <c r="AH8" s="28"/>
      <c r="AI8" s="30"/>
      <c r="AJ8" s="28"/>
      <c r="AK8" s="30"/>
      <c r="AL8" s="28"/>
      <c r="AM8" s="30"/>
      <c r="AN8" s="28"/>
      <c r="AO8" s="30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</row>
    <row r="9" spans="1:92" ht="12" customHeight="1">
      <c r="A9" s="50" t="s">
        <v>8</v>
      </c>
      <c r="B9" s="49"/>
      <c r="C9" s="50" t="s">
        <v>52</v>
      </c>
      <c r="D9" s="49"/>
      <c r="E9" s="58" t="s">
        <v>49</v>
      </c>
      <c r="F9" s="49"/>
      <c r="G9" s="50" t="s">
        <v>9</v>
      </c>
      <c r="H9" s="49"/>
      <c r="I9" s="50" t="s">
        <v>10</v>
      </c>
      <c r="J9" s="50"/>
      <c r="K9" s="49"/>
      <c r="L9" s="59" t="s">
        <v>10</v>
      </c>
      <c r="M9" s="60"/>
      <c r="N9" s="60"/>
      <c r="O9" s="50" t="s">
        <v>49</v>
      </c>
      <c r="P9" s="49"/>
      <c r="Q9" s="50" t="s">
        <v>55</v>
      </c>
      <c r="R9" s="49"/>
      <c r="S9" s="50" t="s">
        <v>56</v>
      </c>
      <c r="T9" s="49"/>
      <c r="U9" s="61" t="s">
        <v>57</v>
      </c>
      <c r="V9" s="24"/>
      <c r="W9" s="24"/>
      <c r="X9" s="24"/>
      <c r="Y9" s="24"/>
      <c r="Z9" s="24"/>
      <c r="AA9" s="24"/>
      <c r="AB9" s="24"/>
      <c r="AC9" s="24"/>
      <c r="AD9" s="24"/>
      <c r="AE9" s="24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</row>
    <row r="10" spans="1:92" ht="12" customHeight="1">
      <c r="A10" s="52"/>
      <c r="B10" s="62"/>
      <c r="C10" s="52"/>
      <c r="D10" s="62"/>
      <c r="E10" s="52"/>
      <c r="F10" s="52"/>
      <c r="G10" s="52"/>
      <c r="H10" s="52"/>
      <c r="I10" s="52"/>
      <c r="J10" s="52"/>
      <c r="K10" s="53" t="s">
        <v>11</v>
      </c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24"/>
      <c r="W10" s="24"/>
      <c r="X10" s="24"/>
      <c r="Y10" s="24"/>
      <c r="Z10" s="24"/>
      <c r="AA10" s="29"/>
      <c r="AB10" s="24"/>
      <c r="AC10" s="29"/>
      <c r="AD10" s="24"/>
      <c r="AE10" s="29"/>
      <c r="AF10" s="28"/>
      <c r="AG10" s="30"/>
      <c r="AH10" s="28"/>
      <c r="AI10" s="30"/>
      <c r="AJ10" s="28"/>
      <c r="AK10" s="30"/>
      <c r="AL10" s="28"/>
      <c r="AM10" s="30"/>
      <c r="AN10" s="28"/>
      <c r="AO10" s="30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</row>
    <row r="11" spans="1:92" ht="12" customHeight="1">
      <c r="A11" s="63" t="s">
        <v>12</v>
      </c>
      <c r="B11" s="64"/>
      <c r="C11" s="65">
        <v>4489</v>
      </c>
      <c r="D11" s="64"/>
      <c r="E11" s="65">
        <v>1091</v>
      </c>
      <c r="F11" s="65"/>
      <c r="G11" s="65">
        <v>844</v>
      </c>
      <c r="H11" s="65"/>
      <c r="I11" s="65">
        <v>171</v>
      </c>
      <c r="J11" s="65"/>
      <c r="K11" s="65"/>
      <c r="L11" s="65">
        <v>76</v>
      </c>
      <c r="M11" s="65"/>
      <c r="N11" s="65"/>
      <c r="O11" s="65">
        <v>3398</v>
      </c>
      <c r="P11" s="65"/>
      <c r="Q11" s="65">
        <v>1049</v>
      </c>
      <c r="R11" s="65"/>
      <c r="S11" s="65">
        <v>1545</v>
      </c>
      <c r="T11" s="49"/>
      <c r="U11" s="66">
        <v>804</v>
      </c>
      <c r="V11" s="6"/>
      <c r="W11" s="31"/>
      <c r="X11" s="31"/>
      <c r="Y11" s="24"/>
      <c r="Z11" s="24"/>
      <c r="AA11" s="29"/>
      <c r="AB11" s="24"/>
      <c r="AC11" s="29"/>
      <c r="AD11" s="24"/>
      <c r="AE11" s="29"/>
      <c r="AF11" s="28"/>
      <c r="AG11" s="30"/>
      <c r="AH11" s="28"/>
      <c r="AI11" s="30"/>
      <c r="AJ11" s="28"/>
      <c r="AK11" s="30"/>
      <c r="AL11" s="28"/>
      <c r="AM11" s="30"/>
      <c r="AN11" s="28"/>
      <c r="AO11" s="30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</row>
    <row r="12" spans="1:92" ht="12" customHeight="1">
      <c r="A12" s="63" t="s">
        <v>13</v>
      </c>
      <c r="B12" s="64"/>
      <c r="C12" s="67">
        <v>5046</v>
      </c>
      <c r="D12" s="64"/>
      <c r="E12" s="67">
        <v>1311</v>
      </c>
      <c r="F12" s="49"/>
      <c r="G12" s="67">
        <v>1019</v>
      </c>
      <c r="H12" s="49"/>
      <c r="I12" s="67">
        <v>210</v>
      </c>
      <c r="J12" s="67"/>
      <c r="K12" s="49"/>
      <c r="L12" s="67">
        <v>82</v>
      </c>
      <c r="M12" s="49"/>
      <c r="N12" s="49"/>
      <c r="O12" s="67">
        <v>3735</v>
      </c>
      <c r="P12" s="49"/>
      <c r="Q12" s="67">
        <v>1102</v>
      </c>
      <c r="R12" s="49"/>
      <c r="S12" s="67">
        <v>1723</v>
      </c>
      <c r="T12" s="49"/>
      <c r="U12" s="68">
        <v>910</v>
      </c>
      <c r="V12" s="6"/>
      <c r="W12" s="24"/>
      <c r="X12" s="24"/>
      <c r="Y12" s="24"/>
      <c r="Z12" s="24"/>
      <c r="AA12" s="29"/>
      <c r="AB12" s="24"/>
      <c r="AC12" s="29"/>
      <c r="AD12" s="24"/>
      <c r="AE12" s="29"/>
      <c r="AF12" s="28"/>
      <c r="AG12" s="30"/>
      <c r="AH12" s="28"/>
      <c r="AI12" s="30"/>
      <c r="AJ12" s="28"/>
      <c r="AK12" s="30"/>
      <c r="AL12" s="28"/>
      <c r="AM12" s="30"/>
      <c r="AN12" s="28"/>
      <c r="AO12" s="30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</row>
    <row r="13" spans="1:92" ht="12" customHeight="1">
      <c r="A13" s="63" t="s">
        <v>14</v>
      </c>
      <c r="B13" s="64"/>
      <c r="C13" s="67">
        <v>5898</v>
      </c>
      <c r="D13" s="64"/>
      <c r="E13" s="67">
        <v>1512</v>
      </c>
      <c r="F13" s="49"/>
      <c r="G13" s="67">
        <v>1168</v>
      </c>
      <c r="H13" s="49"/>
      <c r="I13" s="67">
        <v>257</v>
      </c>
      <c r="J13" s="67"/>
      <c r="K13" s="49"/>
      <c r="L13" s="67">
        <v>87</v>
      </c>
      <c r="M13" s="49"/>
      <c r="N13" s="49"/>
      <c r="O13" s="67">
        <v>4386</v>
      </c>
      <c r="P13" s="49"/>
      <c r="Q13" s="67">
        <v>1157</v>
      </c>
      <c r="R13" s="49"/>
      <c r="S13" s="67">
        <v>2072</v>
      </c>
      <c r="T13" s="49"/>
      <c r="U13" s="68">
        <v>1157</v>
      </c>
      <c r="V13" s="6"/>
      <c r="W13" s="32"/>
      <c r="X13" s="24"/>
      <c r="Y13" s="24"/>
      <c r="Z13" s="24"/>
      <c r="AA13" s="29"/>
      <c r="AB13" s="24"/>
      <c r="AC13" s="29"/>
      <c r="AD13" s="24"/>
      <c r="AE13" s="29"/>
      <c r="AF13" s="28"/>
      <c r="AG13" s="30"/>
      <c r="AH13" s="28"/>
      <c r="AI13" s="30"/>
      <c r="AJ13" s="28"/>
      <c r="AK13" s="30"/>
      <c r="AL13" s="28"/>
      <c r="AM13" s="30"/>
      <c r="AN13" s="28"/>
      <c r="AO13" s="30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</row>
    <row r="14" spans="1:92" ht="12" customHeight="1">
      <c r="A14" s="63" t="s">
        <v>15</v>
      </c>
      <c r="B14" s="64"/>
      <c r="C14" s="67">
        <v>7074</v>
      </c>
      <c r="D14" s="64"/>
      <c r="E14" s="67">
        <v>1807</v>
      </c>
      <c r="F14" s="49"/>
      <c r="G14" s="67">
        <v>1395</v>
      </c>
      <c r="H14" s="49"/>
      <c r="I14" s="67">
        <v>312</v>
      </c>
      <c r="J14" s="67"/>
      <c r="K14" s="49"/>
      <c r="L14" s="67">
        <v>100</v>
      </c>
      <c r="M14" s="69"/>
      <c r="N14" s="69"/>
      <c r="O14" s="67">
        <v>5267</v>
      </c>
      <c r="P14" s="49"/>
      <c r="Q14" s="67">
        <v>1207</v>
      </c>
      <c r="R14" s="49"/>
      <c r="S14" s="67">
        <v>2519</v>
      </c>
      <c r="T14" s="49"/>
      <c r="U14" s="68">
        <v>1541</v>
      </c>
      <c r="V14" s="6"/>
      <c r="W14" s="8"/>
      <c r="X14" s="6"/>
      <c r="Y14" s="6"/>
      <c r="Z14" s="6"/>
      <c r="AA14" s="10"/>
      <c r="AB14" s="6"/>
      <c r="AC14" s="10"/>
      <c r="AD14" s="6"/>
      <c r="AE14" s="10"/>
      <c r="AG14" s="1"/>
      <c r="AI14" s="1"/>
      <c r="AK14" s="1"/>
      <c r="AM14" s="1"/>
      <c r="AO14" s="1"/>
    </row>
    <row r="15" spans="1:92" ht="12" customHeight="1">
      <c r="A15" s="63" t="s">
        <v>16</v>
      </c>
      <c r="B15" s="64"/>
      <c r="C15" s="67">
        <v>8433</v>
      </c>
      <c r="D15" s="64"/>
      <c r="E15" s="67">
        <v>2080</v>
      </c>
      <c r="F15" s="49"/>
      <c r="G15" s="67">
        <v>1615</v>
      </c>
      <c r="H15" s="49"/>
      <c r="I15" s="67">
        <v>355</v>
      </c>
      <c r="J15" s="67"/>
      <c r="K15" s="49"/>
      <c r="L15" s="67">
        <v>110</v>
      </c>
      <c r="M15" s="49"/>
      <c r="N15" s="49"/>
      <c r="O15" s="67">
        <v>6353</v>
      </c>
      <c r="P15" s="49"/>
      <c r="Q15" s="67">
        <v>1358</v>
      </c>
      <c r="R15" s="49"/>
      <c r="S15" s="67">
        <v>3042</v>
      </c>
      <c r="T15" s="49"/>
      <c r="U15" s="68">
        <v>1953</v>
      </c>
      <c r="V15" s="6"/>
      <c r="W15" s="8"/>
      <c r="X15" s="6"/>
      <c r="Y15" s="6"/>
      <c r="Z15" s="6"/>
      <c r="AA15" s="6"/>
      <c r="AB15" s="6"/>
      <c r="AC15" s="6"/>
      <c r="AD15" s="6"/>
      <c r="AE15" s="6"/>
    </row>
    <row r="16" spans="1:92" ht="12" customHeight="1">
      <c r="A16" s="63" t="s">
        <v>17</v>
      </c>
      <c r="B16" s="64"/>
      <c r="C16" s="67">
        <v>10388</v>
      </c>
      <c r="D16" s="64"/>
      <c r="E16" s="67">
        <v>2804</v>
      </c>
      <c r="F16" s="49"/>
      <c r="G16" s="67">
        <v>2131</v>
      </c>
      <c r="H16" s="49"/>
      <c r="I16" s="67">
        <v>524</v>
      </c>
      <c r="J16" s="67"/>
      <c r="K16" s="49"/>
      <c r="L16" s="67">
        <v>149</v>
      </c>
      <c r="M16" s="49"/>
      <c r="N16" s="49"/>
      <c r="O16" s="67">
        <v>7584</v>
      </c>
      <c r="P16" s="49"/>
      <c r="Q16" s="67">
        <v>1574</v>
      </c>
      <c r="R16" s="49"/>
      <c r="S16" s="67">
        <v>3730</v>
      </c>
      <c r="T16" s="49"/>
      <c r="U16" s="68">
        <v>2280</v>
      </c>
      <c r="V16" s="6"/>
      <c r="W16" s="8"/>
      <c r="X16" s="6"/>
      <c r="Y16" s="6"/>
      <c r="Z16" s="6"/>
      <c r="AA16" s="6"/>
      <c r="AB16" s="6"/>
      <c r="AC16" s="6"/>
      <c r="AD16" s="6"/>
      <c r="AE16" s="6"/>
    </row>
    <row r="17" spans="1:34" ht="12" customHeight="1">
      <c r="A17" s="63" t="s">
        <v>18</v>
      </c>
      <c r="B17" s="64"/>
      <c r="C17" s="67">
        <v>11448</v>
      </c>
      <c r="D17" s="64"/>
      <c r="E17" s="67">
        <v>3250</v>
      </c>
      <c r="F17" s="49"/>
      <c r="G17" s="67">
        <v>2504</v>
      </c>
      <c r="H17" s="49"/>
      <c r="I17" s="67">
        <v>561</v>
      </c>
      <c r="J17" s="67"/>
      <c r="K17" s="49"/>
      <c r="L17" s="67">
        <v>185</v>
      </c>
      <c r="M17" s="49"/>
      <c r="N17" s="49"/>
      <c r="O17" s="67">
        <v>8198</v>
      </c>
      <c r="P17" s="49"/>
      <c r="Q17" s="67">
        <v>1453</v>
      </c>
      <c r="R17" s="49"/>
      <c r="S17" s="67">
        <v>4260</v>
      </c>
      <c r="T17" s="49"/>
      <c r="U17" s="68">
        <v>2485</v>
      </c>
      <c r="V17" s="6"/>
      <c r="W17" s="8"/>
      <c r="X17" s="6"/>
      <c r="Y17" s="6"/>
      <c r="Z17" s="6"/>
      <c r="AA17" s="6"/>
      <c r="AB17" s="6"/>
      <c r="AC17" s="6"/>
      <c r="AD17" s="6"/>
      <c r="AE17" s="6"/>
    </row>
    <row r="18" spans="1:34" ht="12" customHeight="1">
      <c r="A18" s="63" t="s">
        <v>19</v>
      </c>
      <c r="B18" s="57" t="s">
        <v>20</v>
      </c>
      <c r="C18" s="67">
        <v>11802</v>
      </c>
      <c r="D18" s="64"/>
      <c r="E18" s="67">
        <v>3403</v>
      </c>
      <c r="F18" s="67"/>
      <c r="G18" s="67">
        <v>2775</v>
      </c>
      <c r="H18" s="67"/>
      <c r="I18" s="67">
        <v>415</v>
      </c>
      <c r="J18" s="67"/>
      <c r="K18" s="67"/>
      <c r="L18" s="67">
        <v>212</v>
      </c>
      <c r="M18" s="67"/>
      <c r="N18" s="67"/>
      <c r="O18" s="67">
        <v>8399</v>
      </c>
      <c r="P18" s="67"/>
      <c r="Q18" s="67">
        <v>1532</v>
      </c>
      <c r="R18" s="67"/>
      <c r="S18" s="67">
        <v>4607</v>
      </c>
      <c r="T18" s="49"/>
      <c r="U18" s="68">
        <v>2260</v>
      </c>
      <c r="V18" s="6"/>
      <c r="W18" s="8"/>
      <c r="X18" s="8"/>
      <c r="Y18" s="8"/>
      <c r="Z18" s="6"/>
      <c r="AA18" s="6"/>
      <c r="AB18" s="6"/>
      <c r="AC18" s="6"/>
      <c r="AD18" s="6"/>
      <c r="AE18" s="6"/>
    </row>
    <row r="19" spans="1:34" ht="12" customHeight="1">
      <c r="A19" s="63" t="s">
        <v>21</v>
      </c>
      <c r="B19" s="64"/>
      <c r="C19" s="67">
        <v>13145</v>
      </c>
      <c r="D19" s="64"/>
      <c r="E19" s="67">
        <v>3461</v>
      </c>
      <c r="F19" s="67"/>
      <c r="G19" s="67">
        <v>2867</v>
      </c>
      <c r="H19" s="67"/>
      <c r="I19" s="67">
        <v>381</v>
      </c>
      <c r="J19" s="67"/>
      <c r="K19" s="67"/>
      <c r="L19" s="67">
        <v>213</v>
      </c>
      <c r="M19" s="67"/>
      <c r="N19" s="67"/>
      <c r="O19" s="67">
        <v>9684</v>
      </c>
      <c r="P19" s="67"/>
      <c r="Q19" s="67">
        <v>1651</v>
      </c>
      <c r="R19" s="67"/>
      <c r="S19" s="67">
        <v>5363</v>
      </c>
      <c r="T19" s="49"/>
      <c r="U19" s="68">
        <v>2670</v>
      </c>
      <c r="V19" s="6"/>
      <c r="W19" s="8"/>
      <c r="X19" s="8"/>
      <c r="Y19" s="8"/>
      <c r="Z19" s="6"/>
      <c r="AA19" s="6"/>
      <c r="AB19" s="6"/>
      <c r="AC19" s="6"/>
      <c r="AD19" s="6"/>
      <c r="AE19" s="6"/>
    </row>
    <row r="20" spans="1:34" ht="12" customHeight="1">
      <c r="A20" s="63" t="s">
        <v>22</v>
      </c>
      <c r="B20" s="64"/>
      <c r="C20" s="67">
        <v>14643</v>
      </c>
      <c r="D20" s="64"/>
      <c r="E20" s="67">
        <v>4206</v>
      </c>
      <c r="F20" s="67"/>
      <c r="G20" s="67">
        <v>3584</v>
      </c>
      <c r="H20" s="67"/>
      <c r="I20" s="67">
        <v>409</v>
      </c>
      <c r="J20" s="67"/>
      <c r="K20" s="67"/>
      <c r="L20" s="67">
        <v>213</v>
      </c>
      <c r="M20" s="67"/>
      <c r="N20" s="67"/>
      <c r="O20" s="67">
        <v>10436</v>
      </c>
      <c r="P20" s="67"/>
      <c r="Q20" s="67">
        <v>1711</v>
      </c>
      <c r="R20" s="67"/>
      <c r="S20" s="67">
        <v>6022</v>
      </c>
      <c r="T20" s="49"/>
      <c r="U20" s="68">
        <v>2703</v>
      </c>
      <c r="V20" s="6"/>
      <c r="W20" s="8"/>
      <c r="X20" s="8"/>
      <c r="Y20" s="8"/>
      <c r="Z20" s="6"/>
      <c r="AA20" s="6"/>
      <c r="AB20" s="6"/>
      <c r="AC20" s="6"/>
      <c r="AD20" s="6"/>
      <c r="AE20" s="6"/>
    </row>
    <row r="21" spans="1:34" ht="12" customHeight="1">
      <c r="A21" s="63" t="s">
        <v>23</v>
      </c>
      <c r="B21" s="64"/>
      <c r="C21" s="67">
        <v>15655</v>
      </c>
      <c r="D21" s="64"/>
      <c r="E21" s="67">
        <v>4586</v>
      </c>
      <c r="F21" s="67"/>
      <c r="G21" s="67">
        <v>3818</v>
      </c>
      <c r="H21" s="67"/>
      <c r="I21" s="67">
        <v>568</v>
      </c>
      <c r="J21" s="67"/>
      <c r="K21" s="67"/>
      <c r="L21" s="67">
        <v>200</v>
      </c>
      <c r="M21" s="67"/>
      <c r="N21" s="67"/>
      <c r="O21" s="67">
        <v>11069</v>
      </c>
      <c r="P21" s="67"/>
      <c r="Q21" s="67">
        <v>1796</v>
      </c>
      <c r="R21" s="67"/>
      <c r="S21" s="67">
        <v>7073</v>
      </c>
      <c r="T21" s="49"/>
      <c r="U21" s="68">
        <v>2201</v>
      </c>
      <c r="V21" s="6"/>
      <c r="W21" s="8"/>
      <c r="X21" s="8"/>
      <c r="Y21" s="8"/>
      <c r="Z21" s="6"/>
      <c r="AA21" s="6"/>
      <c r="AB21" s="6"/>
      <c r="AC21" s="6"/>
      <c r="AD21" s="6"/>
      <c r="AE21" s="6"/>
    </row>
    <row r="22" spans="1:34" ht="12" customHeight="1">
      <c r="A22" s="50" t="s">
        <v>24</v>
      </c>
      <c r="B22" s="64"/>
      <c r="C22" s="67">
        <v>16315</v>
      </c>
      <c r="D22" s="64"/>
      <c r="E22" s="67">
        <v>5006</v>
      </c>
      <c r="F22" s="67"/>
      <c r="G22" s="67">
        <v>4004</v>
      </c>
      <c r="H22" s="67"/>
      <c r="I22" s="67">
        <v>671</v>
      </c>
      <c r="J22" s="67"/>
      <c r="K22" s="67"/>
      <c r="L22" s="67">
        <v>332</v>
      </c>
      <c r="M22" s="67"/>
      <c r="N22" s="67"/>
      <c r="O22" s="67">
        <v>11309</v>
      </c>
      <c r="P22" s="67"/>
      <c r="Q22" s="67">
        <v>1864</v>
      </c>
      <c r="R22" s="67"/>
      <c r="S22" s="67">
        <v>7649</v>
      </c>
      <c r="T22" s="67"/>
      <c r="U22" s="68">
        <v>1795</v>
      </c>
      <c r="V22" s="6"/>
      <c r="W22" s="8"/>
      <c r="X22" s="8"/>
      <c r="Y22" s="8"/>
      <c r="Z22" s="6"/>
      <c r="AA22" s="6"/>
      <c r="AB22" s="6"/>
      <c r="AC22" s="6"/>
      <c r="AD22" s="6"/>
      <c r="AE22" s="6"/>
    </row>
    <row r="23" spans="1:34" ht="12" customHeight="1">
      <c r="A23" s="50" t="s">
        <v>58</v>
      </c>
      <c r="B23" s="49"/>
      <c r="C23" s="67">
        <v>16891</v>
      </c>
      <c r="D23" s="64"/>
      <c r="E23" s="67">
        <v>3903</v>
      </c>
      <c r="F23" s="67"/>
      <c r="G23" s="67">
        <v>3607</v>
      </c>
      <c r="H23" s="67"/>
      <c r="I23" s="67">
        <v>60</v>
      </c>
      <c r="J23" s="67"/>
      <c r="K23" s="67"/>
      <c r="L23" s="67">
        <v>236</v>
      </c>
      <c r="M23" s="67"/>
      <c r="N23" s="67"/>
      <c r="O23" s="67">
        <v>12988</v>
      </c>
      <c r="P23" s="67"/>
      <c r="Q23" s="67">
        <v>1943</v>
      </c>
      <c r="R23" s="67"/>
      <c r="S23" s="67">
        <v>8942</v>
      </c>
      <c r="T23" s="67"/>
      <c r="U23" s="68">
        <v>2104</v>
      </c>
      <c r="V23" s="6"/>
      <c r="W23" s="8"/>
      <c r="X23" s="8"/>
      <c r="Y23" s="8"/>
      <c r="Z23" s="8"/>
      <c r="AA23" s="6"/>
      <c r="AB23" s="6"/>
      <c r="AC23" s="6"/>
      <c r="AD23" s="6"/>
      <c r="AE23" s="6"/>
    </row>
    <row r="24" spans="1:34" ht="12" customHeight="1">
      <c r="A24" s="50" t="s">
        <v>25</v>
      </c>
      <c r="B24" s="64"/>
      <c r="C24" s="67">
        <v>19955</v>
      </c>
      <c r="D24" s="64"/>
      <c r="E24" s="67">
        <v>5980</v>
      </c>
      <c r="F24" s="67"/>
      <c r="G24" s="67">
        <v>4519</v>
      </c>
      <c r="H24" s="67"/>
      <c r="I24" s="67">
        <v>569</v>
      </c>
      <c r="J24" s="67"/>
      <c r="K24" s="67"/>
      <c r="L24" s="67">
        <v>892</v>
      </c>
      <c r="M24" s="67"/>
      <c r="N24" s="67"/>
      <c r="O24" s="67">
        <v>13975</v>
      </c>
      <c r="P24" s="67"/>
      <c r="Q24" s="67">
        <v>2021</v>
      </c>
      <c r="R24" s="67"/>
      <c r="S24" s="67">
        <v>9728</v>
      </c>
      <c r="T24" s="67"/>
      <c r="U24" s="68">
        <v>2226</v>
      </c>
      <c r="V24" s="6"/>
      <c r="W24" s="8"/>
      <c r="X24" s="8"/>
      <c r="Y24" s="8"/>
      <c r="Z24" s="6"/>
      <c r="AA24" s="6"/>
      <c r="AB24" s="6"/>
      <c r="AC24" s="6"/>
      <c r="AD24" s="6"/>
      <c r="AE24" s="6"/>
    </row>
    <row r="25" spans="1:34" ht="12" customHeight="1">
      <c r="A25" s="50" t="s">
        <v>26</v>
      </c>
      <c r="B25" s="49"/>
      <c r="C25" s="67">
        <v>23855</v>
      </c>
      <c r="D25" s="67"/>
      <c r="E25" s="67">
        <v>6770</v>
      </c>
      <c r="F25" s="67"/>
      <c r="G25" s="67">
        <v>4934</v>
      </c>
      <c r="H25" s="67"/>
      <c r="I25" s="67">
        <v>868</v>
      </c>
      <c r="J25" s="67"/>
      <c r="K25" s="67"/>
      <c r="L25" s="67">
        <v>968</v>
      </c>
      <c r="M25" s="67"/>
      <c r="N25" s="67"/>
      <c r="O25" s="67">
        <v>17085</v>
      </c>
      <c r="P25" s="67"/>
      <c r="Q25" s="67">
        <v>2444</v>
      </c>
      <c r="R25" s="67"/>
      <c r="S25" s="67">
        <v>12762</v>
      </c>
      <c r="T25" s="67"/>
      <c r="U25" s="68">
        <v>1879</v>
      </c>
      <c r="V25" s="6"/>
      <c r="W25" s="8"/>
      <c r="X25" s="8"/>
      <c r="Y25" s="8"/>
      <c r="Z25" s="8"/>
      <c r="AA25" s="8"/>
      <c r="AB25" s="8"/>
      <c r="AC25" s="6"/>
      <c r="AD25" s="6"/>
      <c r="AE25" s="6"/>
    </row>
    <row r="26" spans="1:34" ht="12" customHeight="1">
      <c r="A26" s="50" t="s">
        <v>27</v>
      </c>
      <c r="B26" s="49"/>
      <c r="C26" s="67">
        <v>24767</v>
      </c>
      <c r="D26" s="67"/>
      <c r="E26" s="67">
        <v>7108</v>
      </c>
      <c r="F26" s="67"/>
      <c r="G26" s="67">
        <v>5115</v>
      </c>
      <c r="H26" s="67"/>
      <c r="I26" s="67">
        <v>864</v>
      </c>
      <c r="J26" s="67"/>
      <c r="K26" s="67"/>
      <c r="L26" s="67">
        <v>1129</v>
      </c>
      <c r="M26" s="67"/>
      <c r="N26" s="67"/>
      <c r="O26" s="67">
        <v>17659</v>
      </c>
      <c r="P26" s="67"/>
      <c r="Q26" s="67">
        <v>2666</v>
      </c>
      <c r="R26" s="67"/>
      <c r="S26" s="67">
        <v>14120</v>
      </c>
      <c r="T26" s="67"/>
      <c r="U26" s="68">
        <v>873</v>
      </c>
      <c r="V26" s="6"/>
      <c r="W26" s="8"/>
      <c r="X26" s="8"/>
      <c r="Y26" s="8"/>
      <c r="Z26" s="8"/>
      <c r="AA26" s="8"/>
      <c r="AB26" s="8"/>
      <c r="AC26" s="8"/>
      <c r="AD26" s="6"/>
      <c r="AE26" s="6"/>
    </row>
    <row r="27" spans="1:34" ht="12" customHeight="1">
      <c r="A27" s="50" t="s">
        <v>28</v>
      </c>
      <c r="B27" s="49"/>
      <c r="C27" s="67">
        <v>25880</v>
      </c>
      <c r="D27" s="67"/>
      <c r="E27" s="67">
        <v>7665</v>
      </c>
      <c r="F27" s="67"/>
      <c r="G27" s="67">
        <v>5394</v>
      </c>
      <c r="H27" s="67"/>
      <c r="I27" s="67">
        <v>817</v>
      </c>
      <c r="J27" s="67"/>
      <c r="K27" s="67"/>
      <c r="L27" s="67">
        <v>1454</v>
      </c>
      <c r="M27" s="67"/>
      <c r="N27" s="67"/>
      <c r="O27" s="67">
        <v>18215</v>
      </c>
      <c r="P27" s="67"/>
      <c r="Q27" s="67">
        <v>2801</v>
      </c>
      <c r="R27" s="67"/>
      <c r="S27" s="67">
        <v>14902</v>
      </c>
      <c r="T27" s="67"/>
      <c r="U27" s="68">
        <v>512</v>
      </c>
      <c r="V27" s="8"/>
      <c r="W27" s="8"/>
      <c r="X27" s="8"/>
      <c r="Y27" s="8"/>
      <c r="Z27" s="8"/>
      <c r="AA27" s="8"/>
      <c r="AB27" s="8"/>
      <c r="AC27" s="8"/>
      <c r="AD27" s="8"/>
      <c r="AE27" s="8"/>
      <c r="AF27" s="3"/>
      <c r="AG27" s="3"/>
      <c r="AH27" s="3"/>
    </row>
    <row r="28" spans="1:34" ht="12" customHeight="1">
      <c r="A28" s="50">
        <v>1994</v>
      </c>
      <c r="B28" s="49"/>
      <c r="C28" s="67">
        <v>27706</v>
      </c>
      <c r="D28" s="67"/>
      <c r="E28" s="67">
        <v>8076</v>
      </c>
      <c r="F28" s="67"/>
      <c r="G28" s="67">
        <v>5574</v>
      </c>
      <c r="H28" s="67"/>
      <c r="I28" s="67">
        <v>773</v>
      </c>
      <c r="J28" s="67"/>
      <c r="K28" s="67"/>
      <c r="L28" s="67">
        <v>1730</v>
      </c>
      <c r="M28" s="67"/>
      <c r="N28" s="67"/>
      <c r="O28" s="67">
        <v>19630</v>
      </c>
      <c r="P28" s="67"/>
      <c r="Q28" s="67">
        <v>2670</v>
      </c>
      <c r="R28" s="67"/>
      <c r="S28" s="67">
        <v>16721</v>
      </c>
      <c r="T28" s="67"/>
      <c r="U28" s="68">
        <v>239</v>
      </c>
      <c r="V28" s="8"/>
      <c r="W28" s="8"/>
      <c r="X28" s="8"/>
      <c r="Y28" s="8"/>
      <c r="Z28" s="8"/>
      <c r="AA28" s="8"/>
      <c r="AB28" s="8"/>
      <c r="AC28" s="6"/>
      <c r="AD28" s="6"/>
      <c r="AE28" s="6"/>
    </row>
    <row r="29" spans="1:34" ht="12" customHeight="1">
      <c r="A29" s="50">
        <v>1995</v>
      </c>
      <c r="B29" s="49"/>
      <c r="C29" s="67">
        <v>29763</v>
      </c>
      <c r="D29" s="67"/>
      <c r="E29" s="67">
        <v>8411</v>
      </c>
      <c r="F29" s="67"/>
      <c r="G29" s="67">
        <v>5766</v>
      </c>
      <c r="H29" s="67"/>
      <c r="I29" s="67">
        <v>685</v>
      </c>
      <c r="J29" s="67"/>
      <c r="K29" s="67"/>
      <c r="L29" s="67">
        <v>1960</v>
      </c>
      <c r="M29" s="67"/>
      <c r="N29" s="67"/>
      <c r="O29" s="67">
        <v>21352</v>
      </c>
      <c r="P29" s="67"/>
      <c r="Q29" s="67">
        <v>2754</v>
      </c>
      <c r="R29" s="67"/>
      <c r="S29" s="67">
        <v>18411</v>
      </c>
      <c r="T29" s="67"/>
      <c r="U29" s="68">
        <v>187</v>
      </c>
      <c r="V29" s="8"/>
      <c r="W29" s="8"/>
      <c r="X29" s="8"/>
      <c r="Y29" s="8"/>
      <c r="Z29" s="8"/>
      <c r="AA29" s="8"/>
      <c r="AB29" s="8"/>
      <c r="AC29" s="6"/>
      <c r="AD29" s="6"/>
      <c r="AE29" s="6"/>
    </row>
    <row r="30" spans="1:34" ht="12" customHeight="1">
      <c r="A30" s="50">
        <v>1996</v>
      </c>
      <c r="B30" s="49"/>
      <c r="C30" s="67">
        <v>31177</v>
      </c>
      <c r="D30" s="67"/>
      <c r="E30" s="67">
        <v>8957</v>
      </c>
      <c r="F30" s="67"/>
      <c r="G30" s="67">
        <v>5978</v>
      </c>
      <c r="H30" s="67"/>
      <c r="I30" s="67">
        <v>631</v>
      </c>
      <c r="J30" s="67"/>
      <c r="K30" s="67"/>
      <c r="L30" s="67">
        <v>2348</v>
      </c>
      <c r="M30" s="67"/>
      <c r="N30" s="67"/>
      <c r="O30" s="67">
        <v>22220</v>
      </c>
      <c r="P30" s="67"/>
      <c r="Q30" s="67">
        <v>2790</v>
      </c>
      <c r="R30" s="67"/>
      <c r="S30" s="67">
        <v>19312</v>
      </c>
      <c r="T30" s="67"/>
      <c r="U30" s="68">
        <v>118</v>
      </c>
      <c r="V30" s="8"/>
      <c r="W30" s="8"/>
      <c r="X30" s="8"/>
      <c r="Y30" s="8"/>
      <c r="Z30" s="8"/>
      <c r="AA30" s="8"/>
      <c r="AB30" s="8"/>
      <c r="AC30" s="6"/>
      <c r="AD30" s="6"/>
      <c r="AE30" s="6"/>
    </row>
    <row r="31" spans="1:34" ht="12" customHeight="1">
      <c r="A31" s="50">
        <v>1997</v>
      </c>
      <c r="B31" s="49"/>
      <c r="C31" s="67">
        <v>32786</v>
      </c>
      <c r="D31" s="67"/>
      <c r="E31" s="67">
        <v>9264</v>
      </c>
      <c r="F31" s="67"/>
      <c r="G31" s="67">
        <v>6147</v>
      </c>
      <c r="H31" s="67"/>
      <c r="I31" s="67">
        <v>648</v>
      </c>
      <c r="J31" s="67"/>
      <c r="K31" s="67"/>
      <c r="L31" s="67">
        <v>2469</v>
      </c>
      <c r="M31" s="67"/>
      <c r="N31" s="67"/>
      <c r="O31" s="67">
        <v>23522</v>
      </c>
      <c r="P31" s="67"/>
      <c r="Q31" s="67">
        <v>3163</v>
      </c>
      <c r="R31" s="67"/>
      <c r="S31" s="67">
        <v>20260</v>
      </c>
      <c r="T31" s="67"/>
      <c r="U31" s="68">
        <v>99</v>
      </c>
      <c r="V31" s="8"/>
      <c r="W31" s="8"/>
      <c r="X31" s="8"/>
      <c r="Y31" s="8"/>
      <c r="Z31" s="8"/>
      <c r="AA31" s="8"/>
      <c r="AB31" s="8"/>
      <c r="AC31" s="6"/>
      <c r="AD31" s="6"/>
      <c r="AE31" s="6"/>
    </row>
    <row r="32" spans="1:34" ht="12" customHeight="1">
      <c r="A32" s="50">
        <v>1998</v>
      </c>
      <c r="B32" s="49"/>
      <c r="C32" s="67">
        <v>33056</v>
      </c>
      <c r="D32" s="67"/>
      <c r="E32" s="67">
        <v>8944</v>
      </c>
      <c r="F32" s="67"/>
      <c r="G32" s="67">
        <v>6071</v>
      </c>
      <c r="H32" s="67"/>
      <c r="I32" s="67">
        <v>613</v>
      </c>
      <c r="J32" s="67"/>
      <c r="K32" s="67"/>
      <c r="L32" s="67">
        <v>2259</v>
      </c>
      <c r="M32" s="67"/>
      <c r="N32" s="67"/>
      <c r="O32" s="67">
        <v>24112</v>
      </c>
      <c r="P32" s="67"/>
      <c r="Q32" s="67">
        <v>2723</v>
      </c>
      <c r="R32" s="67"/>
      <c r="S32" s="67">
        <v>21308</v>
      </c>
      <c r="T32" s="67"/>
      <c r="U32" s="68">
        <v>81</v>
      </c>
      <c r="V32" s="8"/>
      <c r="W32" s="8"/>
      <c r="X32" s="8"/>
      <c r="Y32" s="8"/>
      <c r="Z32" s="8"/>
      <c r="AA32" s="8"/>
      <c r="AB32" s="8"/>
      <c r="AC32" s="6"/>
      <c r="AD32" s="6"/>
      <c r="AE32" s="6"/>
    </row>
    <row r="33" spans="1:31" ht="12" customHeight="1">
      <c r="A33" s="50">
        <v>1999</v>
      </c>
      <c r="B33" s="49"/>
      <c r="C33" s="67">
        <v>33703</v>
      </c>
      <c r="D33" s="67"/>
      <c r="E33" s="67">
        <v>8957</v>
      </c>
      <c r="F33" s="67"/>
      <c r="G33" s="67">
        <v>6181</v>
      </c>
      <c r="H33" s="67"/>
      <c r="I33" s="67">
        <v>637</v>
      </c>
      <c r="J33" s="67"/>
      <c r="K33" s="67"/>
      <c r="L33" s="67">
        <v>2139</v>
      </c>
      <c r="M33" s="67"/>
      <c r="N33" s="67"/>
      <c r="O33" s="67">
        <v>24746</v>
      </c>
      <c r="P33" s="67"/>
      <c r="Q33" s="67">
        <v>2712</v>
      </c>
      <c r="R33" s="67"/>
      <c r="S33" s="67">
        <v>21959</v>
      </c>
      <c r="T33" s="67"/>
      <c r="U33" s="68">
        <v>75</v>
      </c>
      <c r="V33" s="8"/>
      <c r="W33" s="8"/>
      <c r="X33" s="8"/>
      <c r="Y33" s="8"/>
      <c r="Z33" s="8"/>
      <c r="AA33" s="8"/>
      <c r="AB33" s="8"/>
      <c r="AC33" s="6"/>
      <c r="AD33" s="6"/>
      <c r="AE33" s="6"/>
    </row>
    <row r="34" spans="1:31" ht="12" customHeight="1">
      <c r="A34" s="50">
        <v>2000</v>
      </c>
      <c r="B34" s="49"/>
      <c r="C34" s="67">
        <v>35587</v>
      </c>
      <c r="D34" s="67"/>
      <c r="E34" s="67">
        <v>9278</v>
      </c>
      <c r="F34" s="67"/>
      <c r="G34" s="67">
        <v>6327</v>
      </c>
      <c r="H34" s="67"/>
      <c r="I34" s="67">
        <v>712</v>
      </c>
      <c r="J34" s="67"/>
      <c r="K34" s="67"/>
      <c r="L34" s="67">
        <v>2239</v>
      </c>
      <c r="M34" s="67"/>
      <c r="N34" s="67"/>
      <c r="O34" s="67">
        <v>26308</v>
      </c>
      <c r="P34" s="67"/>
      <c r="Q34" s="67">
        <v>2773</v>
      </c>
      <c r="R34" s="67"/>
      <c r="S34" s="67">
        <v>23464</v>
      </c>
      <c r="T34" s="67"/>
      <c r="U34" s="68">
        <v>71</v>
      </c>
      <c r="V34" s="8"/>
      <c r="W34" s="8"/>
      <c r="X34" s="8"/>
      <c r="Y34" s="8"/>
      <c r="Z34" s="8"/>
      <c r="AA34" s="8"/>
      <c r="AB34" s="8"/>
      <c r="AC34" s="6"/>
      <c r="AD34" s="6"/>
      <c r="AE34" s="6"/>
    </row>
    <row r="35" spans="1:31" ht="12" customHeight="1">
      <c r="A35" s="50" t="s">
        <v>59</v>
      </c>
      <c r="B35" s="49"/>
      <c r="C35" s="67">
        <v>38037</v>
      </c>
      <c r="D35" s="64"/>
      <c r="E35" s="67">
        <v>9965</v>
      </c>
      <c r="F35" s="67"/>
      <c r="G35" s="67">
        <v>6711</v>
      </c>
      <c r="H35" s="67"/>
      <c r="I35" s="67">
        <v>762</v>
      </c>
      <c r="J35" s="67"/>
      <c r="K35" s="67"/>
      <c r="L35" s="67">
        <v>2492</v>
      </c>
      <c r="M35" s="67"/>
      <c r="N35" s="67"/>
      <c r="O35" s="67">
        <v>28072</v>
      </c>
      <c r="P35" s="67"/>
      <c r="Q35" s="67">
        <v>2877</v>
      </c>
      <c r="R35" s="67"/>
      <c r="S35" s="67">
        <v>25124</v>
      </c>
      <c r="T35" s="67"/>
      <c r="U35" s="68">
        <v>71</v>
      </c>
      <c r="V35" s="6"/>
      <c r="W35" s="8"/>
      <c r="X35" s="8"/>
      <c r="Y35" s="8"/>
      <c r="Z35" s="8"/>
      <c r="AA35" s="6"/>
      <c r="AB35" s="6"/>
      <c r="AC35" s="6"/>
      <c r="AD35" s="6"/>
      <c r="AE35" s="6"/>
    </row>
    <row r="36" spans="1:31" ht="12" customHeight="1">
      <c r="A36" s="50">
        <v>2002</v>
      </c>
      <c r="B36" s="49"/>
      <c r="C36" s="67">
        <v>40251</v>
      </c>
      <c r="D36" s="67"/>
      <c r="E36" s="67">
        <v>10945</v>
      </c>
      <c r="F36" s="67"/>
      <c r="G36" s="67">
        <v>7094</v>
      </c>
      <c r="H36" s="67"/>
      <c r="I36" s="67">
        <v>836</v>
      </c>
      <c r="J36" s="67"/>
      <c r="K36" s="67"/>
      <c r="L36" s="67">
        <v>3015</v>
      </c>
      <c r="M36" s="67"/>
      <c r="N36" s="67"/>
      <c r="O36" s="67">
        <v>29306</v>
      </c>
      <c r="P36" s="67"/>
      <c r="Q36" s="67">
        <v>2997</v>
      </c>
      <c r="R36" s="67"/>
      <c r="S36" s="67">
        <v>26246</v>
      </c>
      <c r="T36" s="67"/>
      <c r="U36" s="68">
        <v>63</v>
      </c>
      <c r="V36" s="8"/>
      <c r="W36" s="8"/>
      <c r="X36" s="8"/>
      <c r="Y36" s="8"/>
      <c r="Z36" s="8"/>
      <c r="AA36" s="8"/>
      <c r="AB36" s="8"/>
      <c r="AC36" s="6"/>
      <c r="AD36" s="6"/>
      <c r="AE36" s="6"/>
    </row>
    <row r="37" spans="1:31" ht="12" customHeight="1">
      <c r="A37" s="50">
        <v>2003</v>
      </c>
      <c r="B37" s="49"/>
      <c r="C37" s="67">
        <v>42906</v>
      </c>
      <c r="D37" s="67"/>
      <c r="E37" s="67">
        <v>11755</v>
      </c>
      <c r="F37" s="67"/>
      <c r="G37" s="67">
        <v>7474</v>
      </c>
      <c r="H37" s="67"/>
      <c r="I37" s="67">
        <v>856</v>
      </c>
      <c r="J37" s="67"/>
      <c r="K37" s="67"/>
      <c r="L37" s="67">
        <v>3425</v>
      </c>
      <c r="M37" s="67"/>
      <c r="N37" s="67"/>
      <c r="O37" s="67">
        <v>31151</v>
      </c>
      <c r="P37" s="67"/>
      <c r="Q37" s="67">
        <v>3085</v>
      </c>
      <c r="R37" s="67"/>
      <c r="S37" s="67">
        <v>28003</v>
      </c>
      <c r="T37" s="67"/>
      <c r="U37" s="68">
        <v>63</v>
      </c>
      <c r="V37" s="8"/>
      <c r="W37" s="8"/>
      <c r="X37" s="8"/>
      <c r="Y37" s="8"/>
      <c r="Z37" s="8"/>
      <c r="AA37" s="8"/>
      <c r="AB37" s="8"/>
      <c r="AC37" s="6"/>
      <c r="AD37" s="6"/>
      <c r="AE37" s="6"/>
    </row>
    <row r="38" spans="1:31" ht="12" customHeight="1">
      <c r="A38" s="50">
        <v>2004</v>
      </c>
      <c r="B38" s="49"/>
      <c r="C38" s="67">
        <v>46524</v>
      </c>
      <c r="D38" s="67"/>
      <c r="E38" s="67">
        <v>12673</v>
      </c>
      <c r="F38" s="67"/>
      <c r="G38" s="67">
        <v>7887</v>
      </c>
      <c r="H38" s="67"/>
      <c r="I38" s="67">
        <v>935</v>
      </c>
      <c r="J38" s="67"/>
      <c r="K38" s="67"/>
      <c r="L38" s="67">
        <v>3852</v>
      </c>
      <c r="M38" s="67"/>
      <c r="N38" s="67"/>
      <c r="O38" s="67">
        <v>33851</v>
      </c>
      <c r="P38" s="67"/>
      <c r="Q38" s="67">
        <v>3143</v>
      </c>
      <c r="R38" s="67"/>
      <c r="S38" s="67">
        <v>30645</v>
      </c>
      <c r="T38" s="67"/>
      <c r="U38" s="68">
        <v>62</v>
      </c>
      <c r="V38" s="8"/>
      <c r="W38" s="8"/>
      <c r="X38" s="8"/>
      <c r="Y38" s="8"/>
      <c r="Z38" s="8"/>
      <c r="AA38" s="8"/>
      <c r="AB38" s="8"/>
      <c r="AC38" s="6"/>
      <c r="AD38" s="6"/>
      <c r="AE38" s="6"/>
    </row>
    <row r="39" spans="1:31" ht="12" customHeight="1">
      <c r="A39" s="50">
        <v>2005</v>
      </c>
      <c r="B39" s="49"/>
      <c r="C39" s="67">
        <v>48858</v>
      </c>
      <c r="D39" s="67"/>
      <c r="E39" s="67">
        <v>13509</v>
      </c>
      <c r="F39" s="67"/>
      <c r="G39" s="67">
        <v>8299</v>
      </c>
      <c r="H39" s="67"/>
      <c r="I39" s="67">
        <v>965</v>
      </c>
      <c r="J39" s="67"/>
      <c r="K39" s="67"/>
      <c r="L39" s="67">
        <v>4246</v>
      </c>
      <c r="M39" s="67"/>
      <c r="N39" s="67"/>
      <c r="O39" s="67">
        <v>35349</v>
      </c>
      <c r="P39" s="67"/>
      <c r="Q39" s="67">
        <v>3500</v>
      </c>
      <c r="R39" s="67"/>
      <c r="S39" s="67">
        <v>31789</v>
      </c>
      <c r="T39" s="67"/>
      <c r="U39" s="68">
        <v>60</v>
      </c>
      <c r="V39" s="8"/>
      <c r="W39" s="8"/>
      <c r="X39" s="8"/>
      <c r="Y39" s="8"/>
      <c r="Z39" s="8"/>
      <c r="AA39" s="8"/>
      <c r="AB39" s="8"/>
      <c r="AC39" s="6"/>
      <c r="AD39" s="6"/>
      <c r="AE39" s="6"/>
    </row>
    <row r="40" spans="1:31" ht="12" customHeight="1">
      <c r="A40" s="50">
        <v>2006</v>
      </c>
      <c r="B40" s="49"/>
      <c r="C40" s="67">
        <v>49238</v>
      </c>
      <c r="D40" s="67"/>
      <c r="E40" s="67">
        <v>13916</v>
      </c>
      <c r="F40" s="67"/>
      <c r="G40" s="67">
        <v>8368</v>
      </c>
      <c r="H40" s="67"/>
      <c r="I40" s="67">
        <v>1001</v>
      </c>
      <c r="J40" s="67"/>
      <c r="K40" s="67"/>
      <c r="L40" s="67">
        <v>4547</v>
      </c>
      <c r="M40" s="67"/>
      <c r="N40" s="67"/>
      <c r="O40" s="67">
        <v>35322</v>
      </c>
      <c r="P40" s="67"/>
      <c r="Q40" s="67">
        <v>3855</v>
      </c>
      <c r="R40" s="67"/>
      <c r="S40" s="67">
        <v>31411</v>
      </c>
      <c r="T40" s="67"/>
      <c r="U40" s="68">
        <v>55</v>
      </c>
      <c r="V40" s="8"/>
      <c r="W40" s="8"/>
      <c r="X40" s="8"/>
      <c r="Y40" s="8"/>
      <c r="Z40" s="8"/>
      <c r="AA40" s="8"/>
      <c r="AB40" s="8"/>
      <c r="AC40" s="6"/>
      <c r="AD40" s="6"/>
      <c r="AE40" s="6"/>
    </row>
    <row r="41" spans="1:31" ht="12" customHeight="1">
      <c r="A41" s="50">
        <v>2007</v>
      </c>
      <c r="B41" s="49"/>
      <c r="C41" s="67">
        <v>50246</v>
      </c>
      <c r="D41" s="67"/>
      <c r="E41" s="67">
        <v>14394</v>
      </c>
      <c r="F41" s="67"/>
      <c r="G41" s="67">
        <v>8471</v>
      </c>
      <c r="H41" s="67"/>
      <c r="I41" s="67">
        <v>1051</v>
      </c>
      <c r="J41" s="67"/>
      <c r="K41" s="67"/>
      <c r="L41" s="67">
        <v>4872</v>
      </c>
      <c r="M41" s="67"/>
      <c r="N41" s="67"/>
      <c r="O41" s="67">
        <v>35852</v>
      </c>
      <c r="P41" s="67"/>
      <c r="Q41" s="67">
        <v>3990</v>
      </c>
      <c r="R41" s="67"/>
      <c r="S41" s="67">
        <v>31812</v>
      </c>
      <c r="T41" s="67"/>
      <c r="U41" s="68">
        <v>50</v>
      </c>
      <c r="V41" s="8"/>
      <c r="W41" s="8"/>
      <c r="X41" s="8"/>
      <c r="Y41" s="8"/>
      <c r="Z41" s="8"/>
      <c r="AA41" s="8"/>
      <c r="AB41" s="8"/>
      <c r="AC41" s="6"/>
      <c r="AD41" s="6"/>
      <c r="AE41" s="6"/>
    </row>
    <row r="42" spans="1:31" ht="12" customHeight="1">
      <c r="A42" s="50">
        <v>2008</v>
      </c>
      <c r="B42" s="49"/>
      <c r="C42" s="67">
        <v>51409</v>
      </c>
      <c r="D42" s="67"/>
      <c r="E42" s="67">
        <v>14801</v>
      </c>
      <c r="F42" s="67"/>
      <c r="G42" s="67">
        <v>8534</v>
      </c>
      <c r="H42" s="67"/>
      <c r="I42" s="67">
        <v>1121</v>
      </c>
      <c r="J42" s="67"/>
      <c r="K42" s="67"/>
      <c r="L42" s="67">
        <v>5146</v>
      </c>
      <c r="M42" s="67"/>
      <c r="N42" s="67"/>
      <c r="O42" s="67">
        <v>36608</v>
      </c>
      <c r="P42" s="67"/>
      <c r="Q42" s="67">
        <v>4067</v>
      </c>
      <c r="R42" s="67"/>
      <c r="S42" s="67">
        <v>32495</v>
      </c>
      <c r="T42" s="67"/>
      <c r="U42" s="68">
        <v>46</v>
      </c>
      <c r="V42" s="8"/>
      <c r="W42" s="8"/>
      <c r="X42" s="8"/>
      <c r="Y42" s="8"/>
      <c r="Z42" s="8"/>
      <c r="AA42" s="8"/>
      <c r="AB42" s="8"/>
      <c r="AC42" s="6"/>
      <c r="AD42" s="6"/>
      <c r="AE42" s="6"/>
    </row>
    <row r="43" spans="1:31" ht="12" customHeight="1">
      <c r="A43" s="50" t="s">
        <v>29</v>
      </c>
      <c r="B43" s="49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8"/>
      <c r="V43" s="8"/>
      <c r="W43" s="8"/>
      <c r="X43" s="8"/>
      <c r="Y43" s="8"/>
      <c r="Z43" s="8"/>
      <c r="AA43" s="8"/>
      <c r="AB43" s="8"/>
      <c r="AC43" s="6"/>
      <c r="AD43" s="6"/>
      <c r="AE43" s="6"/>
    </row>
    <row r="44" spans="1:31" ht="12" customHeight="1">
      <c r="A44" s="61"/>
      <c r="B44" s="70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"/>
      <c r="W44" s="7"/>
      <c r="X44" s="7"/>
      <c r="Y44" s="8"/>
      <c r="Z44" s="8"/>
      <c r="AA44" s="3"/>
      <c r="AB44" s="3"/>
    </row>
    <row r="45" spans="1:31" ht="12" customHeight="1">
      <c r="A45" s="61"/>
      <c r="B45" s="70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"/>
      <c r="W45" s="7"/>
      <c r="X45" s="7"/>
      <c r="Y45" s="8"/>
      <c r="Z45" s="8"/>
      <c r="AA45" s="3"/>
      <c r="AB45" s="3"/>
    </row>
    <row r="46" spans="1:31" ht="12" customHeight="1">
      <c r="A46" s="61"/>
      <c r="B46" s="70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"/>
      <c r="W46" s="7"/>
      <c r="X46" s="7"/>
      <c r="Y46" s="8"/>
      <c r="Z46" s="8"/>
      <c r="AA46" s="3"/>
      <c r="AB46" s="3"/>
    </row>
    <row r="47" spans="1:31" ht="12" customHeight="1">
      <c r="A47" s="61"/>
      <c r="B47" s="70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"/>
      <c r="W47" s="7"/>
      <c r="X47" s="7"/>
      <c r="Y47" s="8"/>
      <c r="Z47" s="8"/>
      <c r="AA47" s="3"/>
      <c r="AB47" s="3"/>
    </row>
    <row r="48" spans="1:31" ht="12" customHeight="1">
      <c r="A48" s="61"/>
      <c r="B48" s="70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"/>
      <c r="W48" s="7"/>
      <c r="X48" s="7"/>
      <c r="Y48" s="8"/>
      <c r="Z48" s="8"/>
      <c r="AA48" s="3"/>
      <c r="AB48" s="3"/>
    </row>
    <row r="49" spans="1:89" ht="12" customHeight="1">
      <c r="A49" s="61"/>
      <c r="B49" s="70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"/>
      <c r="W49" s="7"/>
      <c r="X49" s="7"/>
      <c r="Y49" s="8"/>
      <c r="Z49" s="8"/>
      <c r="AA49" s="3"/>
      <c r="AB49" s="3"/>
    </row>
    <row r="50" spans="1:89" ht="12" customHeight="1">
      <c r="A50" s="61"/>
      <c r="B50" s="70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"/>
      <c r="W50" s="7"/>
      <c r="X50" s="7"/>
      <c r="Y50" s="8"/>
      <c r="Z50" s="8"/>
      <c r="AA50" s="3"/>
      <c r="AB50" s="3"/>
    </row>
    <row r="51" spans="1:89" ht="12" customHeight="1">
      <c r="A51" s="61"/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"/>
      <c r="W51" s="7"/>
      <c r="X51" s="7"/>
      <c r="Y51" s="8"/>
      <c r="Z51" s="8"/>
      <c r="AA51" s="3"/>
      <c r="AB51" s="3"/>
    </row>
    <row r="52" spans="1:89" ht="12" customHeight="1">
      <c r="A52" s="61"/>
      <c r="B52" s="70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"/>
      <c r="W52" s="7"/>
      <c r="X52" s="7"/>
      <c r="Y52" s="8"/>
      <c r="Z52" s="8"/>
      <c r="AA52" s="3"/>
      <c r="AB52" s="3"/>
    </row>
    <row r="53" spans="1:89" ht="12" customHeight="1">
      <c r="A53" s="61"/>
      <c r="B53" s="70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"/>
      <c r="W53" s="7"/>
      <c r="X53" s="7"/>
      <c r="Y53" s="8"/>
      <c r="Z53" s="8"/>
      <c r="AA53" s="3"/>
      <c r="AB53" s="3"/>
    </row>
    <row r="54" spans="1:89" ht="12" customHeight="1">
      <c r="A54" s="61"/>
      <c r="B54" s="70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"/>
      <c r="W54" s="7"/>
      <c r="X54" s="7"/>
      <c r="Y54" s="8"/>
      <c r="Z54" s="8"/>
      <c r="AA54" s="3"/>
      <c r="AB54" s="3"/>
    </row>
    <row r="55" spans="1:89" s="12" customFormat="1" ht="15" customHeight="1">
      <c r="A55" s="39" t="s">
        <v>69</v>
      </c>
      <c r="B55" s="42"/>
      <c r="C55" s="42"/>
      <c r="D55" s="42"/>
      <c r="E55" s="42"/>
      <c r="F55" s="42"/>
      <c r="G55" s="42"/>
      <c r="H55" s="42"/>
      <c r="I55" s="41"/>
      <c r="J55" s="41"/>
      <c r="K55" s="42"/>
      <c r="L55" s="72"/>
      <c r="M55" s="73"/>
      <c r="N55" s="73"/>
      <c r="O55" s="73"/>
      <c r="P55" s="73"/>
      <c r="Q55" s="73"/>
      <c r="R55" s="73"/>
      <c r="S55" s="73"/>
      <c r="T55" s="73"/>
      <c r="U55" s="73"/>
      <c r="V55" s="14"/>
      <c r="W55" s="14"/>
      <c r="X55" s="14"/>
      <c r="Y55" s="15"/>
      <c r="Z55" s="15"/>
      <c r="AA55" s="16"/>
      <c r="AB55" s="16"/>
    </row>
    <row r="56" spans="1:89" s="19" customFormat="1" ht="15" customHeight="1">
      <c r="A56" s="43" t="s">
        <v>71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74"/>
      <c r="M56" s="75"/>
      <c r="N56" s="75"/>
      <c r="O56" s="75"/>
      <c r="P56" s="75"/>
      <c r="Q56" s="75"/>
      <c r="R56" s="75"/>
      <c r="S56" s="75"/>
      <c r="T56" s="75"/>
      <c r="U56" s="75"/>
      <c r="V56" s="21"/>
      <c r="W56" s="21"/>
      <c r="X56" s="33"/>
      <c r="Y56" s="34"/>
      <c r="Z56" s="34"/>
      <c r="AA56" s="35"/>
      <c r="AB56" s="35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</row>
    <row r="57" spans="1:89" s="12" customFormat="1" ht="15" customHeight="1">
      <c r="A57" s="39" t="s">
        <v>73</v>
      </c>
      <c r="B57" s="40"/>
      <c r="C57" s="40"/>
      <c r="D57" s="40"/>
      <c r="E57" s="39"/>
      <c r="F57" s="39"/>
      <c r="G57" s="40"/>
      <c r="H57" s="40"/>
      <c r="I57" s="40"/>
      <c r="J57" s="40"/>
      <c r="K57" s="40"/>
      <c r="L57" s="76"/>
      <c r="M57" s="77"/>
      <c r="N57" s="77"/>
      <c r="O57" s="77"/>
      <c r="P57" s="77"/>
      <c r="Q57" s="77"/>
      <c r="R57" s="77"/>
      <c r="S57" s="77"/>
      <c r="T57" s="77"/>
      <c r="U57" s="77"/>
      <c r="V57" s="26"/>
      <c r="W57" s="26"/>
      <c r="X57" s="26"/>
      <c r="Y57" s="37"/>
      <c r="Z57" s="37"/>
      <c r="AA57" s="38"/>
      <c r="AB57" s="38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</row>
    <row r="58" spans="1:89" ht="12" customHeight="1">
      <c r="A58" s="52"/>
      <c r="B58" s="52"/>
      <c r="C58" s="53" t="s">
        <v>0</v>
      </c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</row>
    <row r="59" spans="1:89" ht="10.9" customHeight="1">
      <c r="A59" s="49"/>
      <c r="B59" s="49"/>
      <c r="C59" s="50" t="s">
        <v>1</v>
      </c>
      <c r="D59" s="49"/>
      <c r="E59" s="113" t="s">
        <v>37</v>
      </c>
      <c r="F59" s="113"/>
      <c r="G59" s="113"/>
      <c r="H59" s="113"/>
      <c r="I59" s="113"/>
      <c r="J59" s="113"/>
      <c r="K59" s="113"/>
      <c r="L59" s="113"/>
      <c r="M59" s="113"/>
      <c r="N59" s="51"/>
      <c r="O59" s="49"/>
      <c r="P59" s="49"/>
      <c r="Q59" s="49"/>
      <c r="R59" s="49"/>
      <c r="S59" s="49"/>
      <c r="T59" s="49"/>
      <c r="U59" s="49"/>
      <c r="V59" s="6"/>
      <c r="W59" s="6"/>
      <c r="X59" s="24"/>
      <c r="Y59" s="24"/>
      <c r="Z59" s="24"/>
      <c r="AA59" s="29"/>
      <c r="AB59" s="24"/>
      <c r="AC59" s="29"/>
      <c r="AD59" s="24"/>
      <c r="AE59" s="29"/>
      <c r="AF59" s="28"/>
      <c r="AG59" s="30"/>
      <c r="AH59" s="28"/>
      <c r="AI59" s="30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</row>
    <row r="60" spans="1:89" ht="10.9" customHeight="1">
      <c r="A60" s="49"/>
      <c r="B60" s="49"/>
      <c r="C60" s="50" t="s">
        <v>54</v>
      </c>
      <c r="D60" s="49"/>
      <c r="E60" s="52"/>
      <c r="F60" s="52"/>
      <c r="G60" s="53" t="s">
        <v>2</v>
      </c>
      <c r="H60" s="52"/>
      <c r="I60" s="52"/>
      <c r="J60" s="52"/>
      <c r="K60" s="52"/>
      <c r="L60" s="50" t="s">
        <v>41</v>
      </c>
      <c r="M60" s="52"/>
      <c r="N60" s="56"/>
      <c r="O60" s="114" t="s">
        <v>38</v>
      </c>
      <c r="P60" s="114"/>
      <c r="Q60" s="114"/>
      <c r="R60" s="114"/>
      <c r="S60" s="114"/>
      <c r="T60" s="114"/>
      <c r="U60" s="114"/>
      <c r="V60" s="6"/>
      <c r="W60" s="6"/>
      <c r="X60" s="24"/>
      <c r="Y60" s="24"/>
      <c r="Z60" s="24"/>
      <c r="AA60" s="29"/>
      <c r="AB60" s="24"/>
      <c r="AC60" s="29"/>
      <c r="AD60" s="24"/>
      <c r="AE60" s="29"/>
      <c r="AF60" s="28"/>
      <c r="AG60" s="30"/>
      <c r="AH60" s="28"/>
      <c r="AI60" s="30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</row>
    <row r="61" spans="1:89" ht="10.9" customHeight="1">
      <c r="A61" s="49"/>
      <c r="B61" s="49"/>
      <c r="C61" s="50" t="s">
        <v>3</v>
      </c>
      <c r="D61" s="49"/>
      <c r="E61" s="49"/>
      <c r="F61" s="49"/>
      <c r="G61" s="50" t="s">
        <v>4</v>
      </c>
      <c r="H61" s="49"/>
      <c r="I61" s="49"/>
      <c r="J61" s="55"/>
      <c r="K61" s="49"/>
      <c r="L61" s="50" t="s">
        <v>40</v>
      </c>
      <c r="M61" s="49"/>
      <c r="N61" s="49"/>
      <c r="O61" s="113" t="s">
        <v>39</v>
      </c>
      <c r="P61" s="113"/>
      <c r="Q61" s="113"/>
      <c r="R61" s="113"/>
      <c r="S61" s="113"/>
      <c r="T61" s="113"/>
      <c r="U61" s="113"/>
      <c r="V61" s="6"/>
      <c r="W61" s="6"/>
      <c r="X61" s="24"/>
      <c r="Y61" s="24"/>
      <c r="Z61" s="24"/>
      <c r="AA61" s="29"/>
      <c r="AB61" s="24"/>
      <c r="AC61" s="29"/>
      <c r="AD61" s="24"/>
      <c r="AE61" s="29"/>
      <c r="AF61" s="28"/>
      <c r="AG61" s="30"/>
      <c r="AH61" s="28"/>
      <c r="AI61" s="30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</row>
    <row r="62" spans="1:89" ht="10.9" customHeight="1">
      <c r="A62" s="49"/>
      <c r="B62" s="49"/>
      <c r="C62" s="50" t="s">
        <v>5</v>
      </c>
      <c r="D62" s="57"/>
      <c r="E62" s="49"/>
      <c r="F62" s="49"/>
      <c r="G62" s="52"/>
      <c r="H62" s="52"/>
      <c r="I62" s="53"/>
      <c r="J62" s="54"/>
      <c r="K62" s="49"/>
      <c r="L62" s="50" t="s">
        <v>6</v>
      </c>
      <c r="M62" s="49"/>
      <c r="N62" s="49"/>
      <c r="O62" s="52"/>
      <c r="P62" s="52"/>
      <c r="Q62" s="52"/>
      <c r="R62" s="52"/>
      <c r="S62" s="53"/>
      <c r="T62" s="52"/>
      <c r="U62" s="53" t="s">
        <v>7</v>
      </c>
      <c r="V62" s="6"/>
      <c r="W62" s="6"/>
      <c r="X62" s="24"/>
      <c r="Y62" s="24"/>
      <c r="Z62" s="24"/>
      <c r="AA62" s="29"/>
      <c r="AB62" s="24"/>
      <c r="AC62" s="29"/>
      <c r="AD62" s="24"/>
      <c r="AE62" s="29"/>
      <c r="AF62" s="28"/>
      <c r="AG62" s="30"/>
      <c r="AH62" s="28"/>
      <c r="AI62" s="30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</row>
    <row r="63" spans="1:89" ht="12" customHeight="1">
      <c r="A63" s="78" t="s">
        <v>8</v>
      </c>
      <c r="B63" s="55"/>
      <c r="C63" s="78" t="s">
        <v>52</v>
      </c>
      <c r="D63" s="55"/>
      <c r="E63" s="79" t="s">
        <v>53</v>
      </c>
      <c r="F63" s="55"/>
      <c r="G63" s="78" t="s">
        <v>9</v>
      </c>
      <c r="H63" s="55"/>
      <c r="I63" s="78" t="s">
        <v>10</v>
      </c>
      <c r="J63" s="78"/>
      <c r="K63" s="55"/>
      <c r="L63" s="78" t="s">
        <v>10</v>
      </c>
      <c r="M63" s="55"/>
      <c r="N63" s="55"/>
      <c r="O63" s="78" t="s">
        <v>50</v>
      </c>
      <c r="P63" s="55"/>
      <c r="Q63" s="78" t="s">
        <v>55</v>
      </c>
      <c r="R63" s="55"/>
      <c r="S63" s="78" t="s">
        <v>56</v>
      </c>
      <c r="T63" s="55"/>
      <c r="U63" s="78" t="s">
        <v>60</v>
      </c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</row>
    <row r="64" spans="1:89">
      <c r="A64" s="49"/>
      <c r="B64" s="64"/>
      <c r="C64" s="49"/>
      <c r="D64" s="64"/>
      <c r="E64" s="49"/>
      <c r="F64" s="49"/>
      <c r="G64" s="49"/>
      <c r="H64" s="49"/>
      <c r="I64" s="49"/>
      <c r="J64" s="49"/>
      <c r="K64" s="63" t="s">
        <v>61</v>
      </c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6"/>
      <c r="W64" s="6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</row>
    <row r="65" spans="1:89" ht="12" customHeight="1">
      <c r="A65" s="63" t="s">
        <v>12</v>
      </c>
      <c r="B65" s="64" t="e">
        <f t="shared" ref="B65:B78" si="0">B11/#VALUE!*1000</f>
        <v>#VALUE!</v>
      </c>
      <c r="C65" s="65">
        <v>174</v>
      </c>
      <c r="D65" s="64"/>
      <c r="E65" s="65">
        <v>42</v>
      </c>
      <c r="F65" s="65"/>
      <c r="G65" s="65">
        <v>32</v>
      </c>
      <c r="H65" s="65"/>
      <c r="I65" s="65">
        <v>7</v>
      </c>
      <c r="J65" s="65"/>
      <c r="K65" s="65"/>
      <c r="L65" s="65">
        <v>3</v>
      </c>
      <c r="M65" s="65"/>
      <c r="N65" s="65"/>
      <c r="O65" s="65">
        <v>132</v>
      </c>
      <c r="P65" s="65"/>
      <c r="Q65" s="65">
        <v>42</v>
      </c>
      <c r="R65" s="65"/>
      <c r="S65" s="65">
        <v>58</v>
      </c>
      <c r="T65" s="65"/>
      <c r="U65" s="66">
        <v>32</v>
      </c>
      <c r="V65" s="6"/>
      <c r="W65" s="9"/>
      <c r="X65" s="31"/>
      <c r="Y65" s="31"/>
      <c r="Z65" s="31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</row>
    <row r="66" spans="1:89" ht="12" customHeight="1">
      <c r="A66" s="63" t="s">
        <v>13</v>
      </c>
      <c r="B66" s="64" t="e">
        <f t="shared" si="0"/>
        <v>#VALUE!</v>
      </c>
      <c r="C66" s="67">
        <v>192</v>
      </c>
      <c r="D66" s="64"/>
      <c r="E66" s="67">
        <v>49</v>
      </c>
      <c r="F66" s="67"/>
      <c r="G66" s="67">
        <v>38</v>
      </c>
      <c r="H66" s="67"/>
      <c r="I66" s="67">
        <v>8</v>
      </c>
      <c r="J66" s="67"/>
      <c r="K66" s="67"/>
      <c r="L66" s="67">
        <v>3</v>
      </c>
      <c r="M66" s="67"/>
      <c r="N66" s="67"/>
      <c r="O66" s="67">
        <v>143</v>
      </c>
      <c r="P66" s="67"/>
      <c r="Q66" s="67">
        <v>42</v>
      </c>
      <c r="R66" s="67"/>
      <c r="S66" s="67">
        <v>66</v>
      </c>
      <c r="T66" s="67"/>
      <c r="U66" s="68">
        <v>35</v>
      </c>
      <c r="V66" s="6"/>
      <c r="W66" s="8"/>
      <c r="X66" s="32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</row>
    <row r="67" spans="1:89" ht="12" customHeight="1">
      <c r="A67" s="63" t="s">
        <v>14</v>
      </c>
      <c r="B67" s="64" t="e">
        <f t="shared" si="0"/>
        <v>#VALUE!</v>
      </c>
      <c r="C67" s="67">
        <v>219</v>
      </c>
      <c r="D67" s="64"/>
      <c r="E67" s="67">
        <v>55</v>
      </c>
      <c r="F67" s="67"/>
      <c r="G67" s="67">
        <v>43</v>
      </c>
      <c r="H67" s="67"/>
      <c r="I67" s="67">
        <v>9</v>
      </c>
      <c r="J67" s="67"/>
      <c r="K67" s="67"/>
      <c r="L67" s="67">
        <v>3</v>
      </c>
      <c r="M67" s="67"/>
      <c r="N67" s="67"/>
      <c r="O67" s="67">
        <v>164</v>
      </c>
      <c r="P67" s="67"/>
      <c r="Q67" s="67">
        <v>43</v>
      </c>
      <c r="R67" s="67"/>
      <c r="S67" s="67">
        <v>78</v>
      </c>
      <c r="T67" s="67"/>
      <c r="U67" s="68">
        <v>43</v>
      </c>
      <c r="V67" s="6"/>
      <c r="W67" s="8"/>
      <c r="X67" s="32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</row>
    <row r="68" spans="1:89" ht="12" customHeight="1">
      <c r="A68" s="63" t="s">
        <v>15</v>
      </c>
      <c r="B68" s="64" t="e">
        <f t="shared" si="0"/>
        <v>#VALUE!</v>
      </c>
      <c r="C68" s="67">
        <v>256</v>
      </c>
      <c r="D68" s="64"/>
      <c r="E68" s="67">
        <v>64</v>
      </c>
      <c r="F68" s="67"/>
      <c r="G68" s="67">
        <v>50</v>
      </c>
      <c r="H68" s="67"/>
      <c r="I68" s="67">
        <v>11</v>
      </c>
      <c r="J68" s="67"/>
      <c r="K68" s="67"/>
      <c r="L68" s="67">
        <v>4</v>
      </c>
      <c r="M68" s="67"/>
      <c r="N68" s="67"/>
      <c r="O68" s="67">
        <v>192</v>
      </c>
      <c r="P68" s="67"/>
      <c r="Q68" s="67">
        <v>44</v>
      </c>
      <c r="R68" s="67"/>
      <c r="S68" s="67">
        <v>92</v>
      </c>
      <c r="T68" s="67"/>
      <c r="U68" s="68">
        <v>56</v>
      </c>
      <c r="V68" s="6"/>
      <c r="W68" s="8"/>
      <c r="X68" s="32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</row>
    <row r="69" spans="1:89" ht="12" customHeight="1">
      <c r="A69" s="63" t="s">
        <v>16</v>
      </c>
      <c r="B69" s="64" t="e">
        <f t="shared" si="0"/>
        <v>#VALUE!</v>
      </c>
      <c r="C69" s="67">
        <v>301</v>
      </c>
      <c r="D69" s="64"/>
      <c r="E69" s="67">
        <v>73</v>
      </c>
      <c r="F69" s="67"/>
      <c r="G69" s="67">
        <v>56</v>
      </c>
      <c r="H69" s="67"/>
      <c r="I69" s="67">
        <v>12</v>
      </c>
      <c r="J69" s="67"/>
      <c r="K69" s="67"/>
      <c r="L69" s="67">
        <v>4</v>
      </c>
      <c r="M69" s="67"/>
      <c r="N69" s="67"/>
      <c r="O69" s="67">
        <v>228</v>
      </c>
      <c r="P69" s="67"/>
      <c r="Q69" s="67">
        <v>49</v>
      </c>
      <c r="R69" s="67"/>
      <c r="S69" s="67">
        <v>109</v>
      </c>
      <c r="T69" s="67"/>
      <c r="U69" s="68">
        <v>70</v>
      </c>
      <c r="V69" s="6"/>
      <c r="W69" s="8"/>
      <c r="X69" s="32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</row>
    <row r="70" spans="1:89" ht="12" customHeight="1">
      <c r="A70" s="63" t="s">
        <v>17</v>
      </c>
      <c r="B70" s="64" t="e">
        <f t="shared" si="0"/>
        <v>#VALUE!</v>
      </c>
      <c r="C70" s="67">
        <v>364</v>
      </c>
      <c r="D70" s="64"/>
      <c r="E70" s="67">
        <v>96</v>
      </c>
      <c r="F70" s="67"/>
      <c r="G70" s="67">
        <v>73</v>
      </c>
      <c r="H70" s="67"/>
      <c r="I70" s="67">
        <v>18</v>
      </c>
      <c r="J70" s="67"/>
      <c r="K70" s="67"/>
      <c r="L70" s="67">
        <v>5</v>
      </c>
      <c r="M70" s="67"/>
      <c r="N70" s="67"/>
      <c r="O70" s="67">
        <v>268</v>
      </c>
      <c r="P70" s="67"/>
      <c r="Q70" s="67">
        <v>56</v>
      </c>
      <c r="R70" s="67"/>
      <c r="S70" s="67">
        <v>32</v>
      </c>
      <c r="T70" s="67"/>
      <c r="U70" s="68">
        <v>80</v>
      </c>
      <c r="V70" s="6"/>
      <c r="W70" s="8"/>
      <c r="X70" s="32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</row>
    <row r="71" spans="1:89" ht="12" customHeight="1">
      <c r="A71" s="63" t="s">
        <v>18</v>
      </c>
      <c r="B71" s="64" t="e">
        <f t="shared" si="0"/>
        <v>#VALUE!</v>
      </c>
      <c r="C71" s="67">
        <v>381</v>
      </c>
      <c r="D71" s="64"/>
      <c r="E71" s="67">
        <v>110</v>
      </c>
      <c r="F71" s="67"/>
      <c r="G71" s="67">
        <v>85</v>
      </c>
      <c r="H71" s="67"/>
      <c r="I71" s="67">
        <v>19</v>
      </c>
      <c r="J71" s="67"/>
      <c r="K71" s="67"/>
      <c r="L71" s="67">
        <v>6</v>
      </c>
      <c r="M71" s="67"/>
      <c r="N71" s="67"/>
      <c r="O71" s="67">
        <v>283</v>
      </c>
      <c r="P71" s="67"/>
      <c r="Q71" s="67">
        <v>50</v>
      </c>
      <c r="R71" s="67"/>
      <c r="S71" s="67">
        <v>147</v>
      </c>
      <c r="T71" s="67"/>
      <c r="U71" s="68">
        <v>86</v>
      </c>
      <c r="V71" s="6"/>
      <c r="W71" s="8"/>
      <c r="X71" s="32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</row>
    <row r="72" spans="1:89" ht="12" customHeight="1">
      <c r="A72" s="63" t="s">
        <v>30</v>
      </c>
      <c r="B72" s="64" t="e">
        <f t="shared" si="0"/>
        <v>#VALUE!</v>
      </c>
      <c r="C72" s="67">
        <v>388</v>
      </c>
      <c r="D72" s="64"/>
      <c r="E72" s="67">
        <v>113</v>
      </c>
      <c r="F72" s="67"/>
      <c r="G72" s="67">
        <v>93</v>
      </c>
      <c r="H72" s="67"/>
      <c r="I72" s="67">
        <v>14</v>
      </c>
      <c r="J72" s="67"/>
      <c r="K72" s="67"/>
      <c r="L72" s="67">
        <v>7</v>
      </c>
      <c r="M72" s="67"/>
      <c r="N72" s="67"/>
      <c r="O72" s="67">
        <v>286</v>
      </c>
      <c r="P72" s="67"/>
      <c r="Q72" s="67">
        <v>52</v>
      </c>
      <c r="R72" s="67"/>
      <c r="S72" s="67">
        <v>157</v>
      </c>
      <c r="T72" s="67"/>
      <c r="U72" s="68">
        <v>77</v>
      </c>
      <c r="V72" s="6"/>
      <c r="W72" s="8"/>
      <c r="X72" s="8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spans="1:89" ht="12" customHeight="1">
      <c r="A73" s="63" t="s">
        <v>21</v>
      </c>
      <c r="B73" s="64" t="e">
        <f t="shared" si="0"/>
        <v>#VALUE!</v>
      </c>
      <c r="C73" s="67">
        <v>423</v>
      </c>
      <c r="D73" s="64"/>
      <c r="E73" s="67">
        <v>113</v>
      </c>
      <c r="F73" s="67"/>
      <c r="G73" s="67">
        <v>94</v>
      </c>
      <c r="H73" s="67"/>
      <c r="I73" s="67">
        <v>12</v>
      </c>
      <c r="J73" s="67"/>
      <c r="K73" s="67"/>
      <c r="L73" s="67">
        <v>7</v>
      </c>
      <c r="M73" s="67"/>
      <c r="N73" s="67"/>
      <c r="O73" s="67">
        <v>323</v>
      </c>
      <c r="P73" s="67"/>
      <c r="Q73" s="67">
        <v>55</v>
      </c>
      <c r="R73" s="67"/>
      <c r="S73" s="67">
        <v>179</v>
      </c>
      <c r="T73" s="67"/>
      <c r="U73" s="68">
        <v>89</v>
      </c>
      <c r="V73" s="6"/>
      <c r="W73" s="8"/>
      <c r="X73" s="8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spans="1:89" ht="12" customHeight="1">
      <c r="A74" s="63" t="s">
        <v>22</v>
      </c>
      <c r="B74" s="64" t="e">
        <f t="shared" si="0"/>
        <v>#VALUE!</v>
      </c>
      <c r="C74" s="67">
        <v>461</v>
      </c>
      <c r="D74" s="64"/>
      <c r="E74" s="67">
        <v>135</v>
      </c>
      <c r="F74" s="67"/>
      <c r="G74" s="67">
        <v>115</v>
      </c>
      <c r="H74" s="67"/>
      <c r="I74" s="67">
        <v>13</v>
      </c>
      <c r="J74" s="67"/>
      <c r="K74" s="67"/>
      <c r="L74" s="67">
        <v>7</v>
      </c>
      <c r="M74" s="67"/>
      <c r="N74" s="67"/>
      <c r="O74" s="67">
        <v>341</v>
      </c>
      <c r="P74" s="67"/>
      <c r="Q74" s="67">
        <v>56</v>
      </c>
      <c r="R74" s="67"/>
      <c r="S74" s="67">
        <v>197</v>
      </c>
      <c r="T74" s="67"/>
      <c r="U74" s="68">
        <v>88</v>
      </c>
      <c r="V74" s="6"/>
      <c r="W74" s="8"/>
      <c r="X74" s="8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spans="1:89" ht="12" customHeight="1">
      <c r="A75" s="63" t="s">
        <v>23</v>
      </c>
      <c r="B75" s="64" t="e">
        <f t="shared" si="0"/>
        <v>#VALUE!</v>
      </c>
      <c r="C75" s="67">
        <v>483</v>
      </c>
      <c r="D75" s="64"/>
      <c r="E75" s="67">
        <v>144</v>
      </c>
      <c r="F75" s="67"/>
      <c r="G75" s="67">
        <v>120</v>
      </c>
      <c r="H75" s="67"/>
      <c r="I75" s="67">
        <v>18</v>
      </c>
      <c r="J75" s="67"/>
      <c r="K75" s="67"/>
      <c r="L75" s="67">
        <v>6</v>
      </c>
      <c r="M75" s="67"/>
      <c r="N75" s="67"/>
      <c r="O75" s="67">
        <v>355</v>
      </c>
      <c r="P75" s="67"/>
      <c r="Q75" s="67">
        <v>58</v>
      </c>
      <c r="R75" s="67"/>
      <c r="S75" s="67">
        <v>227</v>
      </c>
      <c r="T75" s="67"/>
      <c r="U75" s="68">
        <v>71</v>
      </c>
      <c r="V75" s="6"/>
      <c r="W75" s="8"/>
      <c r="X75" s="8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89" ht="12" customHeight="1">
      <c r="A76" s="50" t="s">
        <v>24</v>
      </c>
      <c r="B76" s="64" t="e">
        <f t="shared" si="0"/>
        <v>#VALUE!</v>
      </c>
      <c r="C76" s="67">
        <v>495</v>
      </c>
      <c r="D76" s="64"/>
      <c r="E76" s="67">
        <v>154</v>
      </c>
      <c r="F76" s="67"/>
      <c r="G76" s="67">
        <v>124</v>
      </c>
      <c r="H76" s="67"/>
      <c r="I76" s="67">
        <v>21</v>
      </c>
      <c r="J76" s="67"/>
      <c r="K76" s="67"/>
      <c r="L76" s="67">
        <v>10</v>
      </c>
      <c r="M76" s="67"/>
      <c r="N76" s="67"/>
      <c r="O76" s="67">
        <v>358</v>
      </c>
      <c r="P76" s="67"/>
      <c r="Q76" s="67">
        <v>59</v>
      </c>
      <c r="R76" s="67"/>
      <c r="S76" s="67">
        <v>242</v>
      </c>
      <c r="T76" s="67"/>
      <c r="U76" s="68">
        <v>57</v>
      </c>
      <c r="V76" s="6"/>
      <c r="W76" s="8"/>
      <c r="X76" s="8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89" ht="12" customHeight="1">
      <c r="A77" s="50" t="s">
        <v>58</v>
      </c>
      <c r="B77" s="64" t="e">
        <f t="shared" si="0"/>
        <v>#VALUE!</v>
      </c>
      <c r="C77" s="67">
        <v>503</v>
      </c>
      <c r="D77" s="64"/>
      <c r="E77" s="67">
        <v>118</v>
      </c>
      <c r="F77" s="67"/>
      <c r="G77" s="67">
        <v>109</v>
      </c>
      <c r="H77" s="67"/>
      <c r="I77" s="67">
        <v>2</v>
      </c>
      <c r="J77" s="67"/>
      <c r="K77" s="67"/>
      <c r="L77" s="67">
        <v>7</v>
      </c>
      <c r="M77" s="67"/>
      <c r="N77" s="67"/>
      <c r="O77" s="67">
        <v>405</v>
      </c>
      <c r="P77" s="67"/>
      <c r="Q77" s="67">
        <v>61</v>
      </c>
      <c r="R77" s="67"/>
      <c r="S77" s="67">
        <v>279</v>
      </c>
      <c r="T77" s="67"/>
      <c r="U77" s="68">
        <v>66</v>
      </c>
      <c r="V77" s="6"/>
      <c r="W77" s="8"/>
      <c r="X77" s="8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89" ht="12" customHeight="1">
      <c r="A78" s="50" t="s">
        <v>25</v>
      </c>
      <c r="B78" s="64" t="e">
        <f t="shared" si="0"/>
        <v>#VALUE!</v>
      </c>
      <c r="C78" s="67">
        <v>583</v>
      </c>
      <c r="D78" s="64"/>
      <c r="E78" s="67">
        <v>177</v>
      </c>
      <c r="F78" s="67"/>
      <c r="G78" s="67">
        <v>134</v>
      </c>
      <c r="H78" s="67"/>
      <c r="I78" s="67">
        <v>17</v>
      </c>
      <c r="J78" s="67"/>
      <c r="K78" s="67"/>
      <c r="L78" s="67">
        <v>26</v>
      </c>
      <c r="M78" s="67"/>
      <c r="N78" s="67"/>
      <c r="O78" s="67">
        <v>428</v>
      </c>
      <c r="P78" s="67"/>
      <c r="Q78" s="67">
        <v>62</v>
      </c>
      <c r="R78" s="67"/>
      <c r="S78" s="67">
        <v>298</v>
      </c>
      <c r="T78" s="67"/>
      <c r="U78" s="68">
        <v>68</v>
      </c>
      <c r="V78" s="6"/>
      <c r="W78" s="8"/>
      <c r="X78" s="8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89" ht="12" customHeight="1">
      <c r="A79" s="50" t="s">
        <v>26</v>
      </c>
      <c r="B79" s="49"/>
      <c r="C79" s="80">
        <f>C25/34870*1000</f>
        <v>684.11241755090339</v>
      </c>
      <c r="D79" s="49"/>
      <c r="E79" s="81">
        <v>197</v>
      </c>
      <c r="F79" s="49"/>
      <c r="G79" s="81">
        <v>143</v>
      </c>
      <c r="H79" s="49"/>
      <c r="I79" s="81">
        <v>25</v>
      </c>
      <c r="J79" s="81"/>
      <c r="K79" s="49"/>
      <c r="L79" s="81">
        <v>28</v>
      </c>
      <c r="M79" s="49"/>
      <c r="N79" s="49"/>
      <c r="O79" s="81">
        <v>514</v>
      </c>
      <c r="P79" s="49"/>
      <c r="Q79" s="81">
        <v>74</v>
      </c>
      <c r="R79" s="49"/>
      <c r="S79" s="81">
        <v>384</v>
      </c>
      <c r="T79" s="49"/>
      <c r="U79" s="58">
        <v>57</v>
      </c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spans="1:89" ht="12" customHeight="1">
      <c r="A80" s="50" t="s">
        <v>27</v>
      </c>
      <c r="B80" s="49"/>
      <c r="C80" s="80">
        <f>C26/35598*1000</f>
        <v>695.7413337827968</v>
      </c>
      <c r="D80" s="49"/>
      <c r="E80" s="81">
        <v>202</v>
      </c>
      <c r="F80" s="49"/>
      <c r="G80" s="81">
        <v>145</v>
      </c>
      <c r="H80" s="49"/>
      <c r="I80" s="81">
        <v>25</v>
      </c>
      <c r="J80" s="81"/>
      <c r="K80" s="49"/>
      <c r="L80" s="81">
        <v>32</v>
      </c>
      <c r="M80" s="49"/>
      <c r="N80" s="49"/>
      <c r="O80" s="81">
        <v>520</v>
      </c>
      <c r="P80" s="49"/>
      <c r="Q80" s="81">
        <v>79</v>
      </c>
      <c r="R80" s="49"/>
      <c r="S80" s="81">
        <v>416</v>
      </c>
      <c r="T80" s="49"/>
      <c r="U80" s="58">
        <v>26</v>
      </c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spans="1:36" ht="12" customHeight="1">
      <c r="A81" s="50" t="s">
        <v>28</v>
      </c>
      <c r="B81" s="49"/>
      <c r="C81" s="80">
        <f>C27/36339*1000</f>
        <v>712.18250364622031</v>
      </c>
      <c r="D81" s="49"/>
      <c r="E81" s="81">
        <v>213</v>
      </c>
      <c r="F81" s="49"/>
      <c r="G81" s="81">
        <v>150</v>
      </c>
      <c r="H81" s="49"/>
      <c r="I81" s="81">
        <v>23</v>
      </c>
      <c r="J81" s="81"/>
      <c r="K81" s="49"/>
      <c r="L81" s="81">
        <v>40</v>
      </c>
      <c r="M81" s="49"/>
      <c r="N81" s="49"/>
      <c r="O81" s="81">
        <v>526</v>
      </c>
      <c r="P81" s="49"/>
      <c r="Q81" s="81">
        <v>81</v>
      </c>
      <c r="R81" s="49"/>
      <c r="S81" s="81">
        <v>430</v>
      </c>
      <c r="T81" s="49"/>
      <c r="U81" s="58">
        <v>15</v>
      </c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spans="1:36" ht="12" customHeight="1">
      <c r="A82" s="50">
        <v>1994</v>
      </c>
      <c r="B82" s="49"/>
      <c r="C82" s="80">
        <f>C28/34076*1000</f>
        <v>813.06491372226787</v>
      </c>
      <c r="D82" s="49"/>
      <c r="E82" s="81">
        <v>240</v>
      </c>
      <c r="F82" s="49"/>
      <c r="G82" s="81">
        <v>165</v>
      </c>
      <c r="H82" s="49"/>
      <c r="I82" s="81">
        <v>23</v>
      </c>
      <c r="J82" s="81"/>
      <c r="K82" s="49"/>
      <c r="L82" s="81">
        <v>51</v>
      </c>
      <c r="M82" s="49"/>
      <c r="N82" s="49"/>
      <c r="O82" s="81">
        <v>608</v>
      </c>
      <c r="P82" s="49"/>
      <c r="Q82" s="81">
        <v>83</v>
      </c>
      <c r="R82" s="49"/>
      <c r="S82" s="81">
        <v>518</v>
      </c>
      <c r="T82" s="49"/>
      <c r="U82" s="58">
        <v>7</v>
      </c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spans="1:36" ht="12" customHeight="1">
      <c r="A83" s="50">
        <v>1995</v>
      </c>
      <c r="B83" s="49"/>
      <c r="C83" s="80">
        <f>C29/34062*1000</f>
        <v>873.78897304914574</v>
      </c>
      <c r="D83" s="49"/>
      <c r="E83" s="81">
        <v>250</v>
      </c>
      <c r="F83" s="49"/>
      <c r="G83" s="81">
        <v>171</v>
      </c>
      <c r="H83" s="49"/>
      <c r="I83" s="81">
        <v>20</v>
      </c>
      <c r="J83" s="81"/>
      <c r="K83" s="49"/>
      <c r="L83" s="81">
        <v>58</v>
      </c>
      <c r="M83" s="49"/>
      <c r="N83" s="49"/>
      <c r="O83" s="80">
        <v>663</v>
      </c>
      <c r="P83" s="49"/>
      <c r="Q83" s="81">
        <v>86</v>
      </c>
      <c r="R83" s="49"/>
      <c r="S83" s="81">
        <v>572</v>
      </c>
      <c r="T83" s="49"/>
      <c r="U83" s="82">
        <v>6</v>
      </c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</row>
    <row r="84" spans="1:36" ht="12" customHeight="1">
      <c r="A84" s="50">
        <v>1996</v>
      </c>
      <c r="B84" s="49"/>
      <c r="C84" s="80">
        <f>C30/33704*1000</f>
        <v>925.02373605506762</v>
      </c>
      <c r="D84" s="49"/>
      <c r="E84" s="81">
        <v>269</v>
      </c>
      <c r="F84" s="49"/>
      <c r="G84" s="81">
        <v>180</v>
      </c>
      <c r="H84" s="49"/>
      <c r="I84" s="81">
        <v>19</v>
      </c>
      <c r="J84" s="81"/>
      <c r="K84" s="49"/>
      <c r="L84" s="81">
        <v>71</v>
      </c>
      <c r="M84" s="49"/>
      <c r="N84" s="49"/>
      <c r="O84" s="80">
        <v>699</v>
      </c>
      <c r="P84" s="49"/>
      <c r="Q84" s="81">
        <v>88</v>
      </c>
      <c r="R84" s="49"/>
      <c r="S84" s="81">
        <v>608</v>
      </c>
      <c r="T84" s="49"/>
      <c r="U84" s="82">
        <v>4</v>
      </c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</row>
    <row r="85" spans="1:36" ht="12" customHeight="1">
      <c r="A85" s="50">
        <v>1997</v>
      </c>
      <c r="B85" s="49"/>
      <c r="C85" s="80">
        <f>C31/33009*1000</f>
        <v>993.24426671513834</v>
      </c>
      <c r="D85" s="49"/>
      <c r="E85" s="81">
        <v>284</v>
      </c>
      <c r="F85" s="49"/>
      <c r="G85" s="81">
        <v>188</v>
      </c>
      <c r="H85" s="49"/>
      <c r="I85" s="81">
        <v>20</v>
      </c>
      <c r="J85" s="81"/>
      <c r="K85" s="49"/>
      <c r="L85" s="81">
        <v>76</v>
      </c>
      <c r="M85" s="49"/>
      <c r="N85" s="49"/>
      <c r="O85" s="80">
        <v>758</v>
      </c>
      <c r="P85" s="49"/>
      <c r="Q85" s="81">
        <v>102</v>
      </c>
      <c r="R85" s="49"/>
      <c r="S85" s="81">
        <v>653</v>
      </c>
      <c r="T85" s="49"/>
      <c r="U85" s="82">
        <v>3</v>
      </c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</row>
    <row r="86" spans="1:36" ht="12" customHeight="1">
      <c r="A86" s="50">
        <v>1998</v>
      </c>
      <c r="B86" s="49"/>
      <c r="C86" s="80">
        <f>C32/32349*1000</f>
        <v>1021.8553896565581</v>
      </c>
      <c r="D86" s="49"/>
      <c r="E86" s="81">
        <v>280</v>
      </c>
      <c r="F86" s="49"/>
      <c r="G86" s="81">
        <v>190</v>
      </c>
      <c r="H86" s="49"/>
      <c r="I86" s="81">
        <v>19</v>
      </c>
      <c r="J86" s="81"/>
      <c r="K86" s="49"/>
      <c r="L86" s="81">
        <v>71</v>
      </c>
      <c r="M86" s="49"/>
      <c r="N86" s="49"/>
      <c r="O86" s="80">
        <v>796</v>
      </c>
      <c r="P86" s="49"/>
      <c r="Q86" s="81">
        <v>90</v>
      </c>
      <c r="R86" s="49"/>
      <c r="S86" s="81">
        <v>703</v>
      </c>
      <c r="T86" s="49"/>
      <c r="U86" s="82">
        <v>3</v>
      </c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</row>
    <row r="87" spans="1:36" ht="12" customHeight="1">
      <c r="A87" s="54">
        <v>1999</v>
      </c>
      <c r="B87" s="56"/>
      <c r="C87" s="83">
        <f>C33/32179*1000</f>
        <v>1047.3600795549894</v>
      </c>
      <c r="D87" s="56"/>
      <c r="E87" s="84">
        <v>282</v>
      </c>
      <c r="F87" s="56"/>
      <c r="G87" s="84">
        <v>195</v>
      </c>
      <c r="H87" s="56"/>
      <c r="I87" s="84">
        <v>20</v>
      </c>
      <c r="J87" s="84"/>
      <c r="K87" s="56"/>
      <c r="L87" s="84">
        <v>67</v>
      </c>
      <c r="M87" s="56"/>
      <c r="N87" s="56"/>
      <c r="O87" s="83">
        <v>823</v>
      </c>
      <c r="P87" s="56"/>
      <c r="Q87" s="84">
        <v>90</v>
      </c>
      <c r="R87" s="56"/>
      <c r="S87" s="84">
        <v>730</v>
      </c>
      <c r="T87" s="56"/>
      <c r="U87" s="85">
        <v>2</v>
      </c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</row>
    <row r="88" spans="1:36" ht="12" customHeight="1">
      <c r="A88" s="54">
        <v>2000</v>
      </c>
      <c r="B88" s="56"/>
      <c r="C88" s="83">
        <f>C34/32740*1000</f>
        <v>1086.9578497251068</v>
      </c>
      <c r="D88" s="56"/>
      <c r="E88" s="84">
        <v>287</v>
      </c>
      <c r="F88" s="56"/>
      <c r="G88" s="84">
        <v>196</v>
      </c>
      <c r="H88" s="56"/>
      <c r="I88" s="84">
        <v>22</v>
      </c>
      <c r="J88" s="84"/>
      <c r="K88" s="56"/>
      <c r="L88" s="84">
        <v>69</v>
      </c>
      <c r="M88" s="56"/>
      <c r="N88" s="56"/>
      <c r="O88" s="83">
        <v>863</v>
      </c>
      <c r="P88" s="56"/>
      <c r="Q88" s="84">
        <v>91</v>
      </c>
      <c r="R88" s="56"/>
      <c r="S88" s="84">
        <v>770</v>
      </c>
      <c r="T88" s="56"/>
      <c r="U88" s="85">
        <v>2</v>
      </c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</row>
    <row r="89" spans="1:36" ht="12" customHeight="1">
      <c r="A89" s="50" t="s">
        <v>59</v>
      </c>
      <c r="B89" s="56"/>
      <c r="C89" s="83">
        <f>C35/33860*1000</f>
        <v>1123.3608978145305</v>
      </c>
      <c r="D89" s="56"/>
      <c r="E89" s="84">
        <v>298</v>
      </c>
      <c r="F89" s="56"/>
      <c r="G89" s="84">
        <v>201</v>
      </c>
      <c r="H89" s="56"/>
      <c r="I89" s="84">
        <v>23</v>
      </c>
      <c r="J89" s="84"/>
      <c r="K89" s="56"/>
      <c r="L89" s="84">
        <v>75</v>
      </c>
      <c r="M89" s="56"/>
      <c r="N89" s="56"/>
      <c r="O89" s="83">
        <v>891</v>
      </c>
      <c r="P89" s="56"/>
      <c r="Q89" s="84">
        <v>91</v>
      </c>
      <c r="R89" s="56"/>
      <c r="S89" s="84">
        <v>797</v>
      </c>
      <c r="T89" s="56"/>
      <c r="U89" s="85">
        <v>2</v>
      </c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</row>
    <row r="90" spans="1:36" ht="12" customHeight="1">
      <c r="A90" s="54">
        <v>2002</v>
      </c>
      <c r="B90" s="56"/>
      <c r="C90" s="83">
        <v>1151</v>
      </c>
      <c r="D90" s="56"/>
      <c r="E90" s="84">
        <v>317</v>
      </c>
      <c r="F90" s="56"/>
      <c r="G90" s="84">
        <v>205</v>
      </c>
      <c r="H90" s="56"/>
      <c r="I90" s="84">
        <v>24</v>
      </c>
      <c r="J90" s="84"/>
      <c r="K90" s="56"/>
      <c r="L90" s="84">
        <v>87</v>
      </c>
      <c r="M90" s="56"/>
      <c r="N90" s="56"/>
      <c r="O90" s="83">
        <v>900</v>
      </c>
      <c r="P90" s="56"/>
      <c r="Q90" s="84">
        <v>92</v>
      </c>
      <c r="R90" s="56"/>
      <c r="S90" s="84">
        <v>806</v>
      </c>
      <c r="T90" s="56"/>
      <c r="U90" s="85">
        <v>2</v>
      </c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</row>
    <row r="91" spans="1:36" ht="12" customHeight="1">
      <c r="A91" s="54">
        <v>2003</v>
      </c>
      <c r="B91" s="56"/>
      <c r="C91" s="83">
        <v>1198</v>
      </c>
      <c r="D91" s="56"/>
      <c r="E91" s="84">
        <v>332</v>
      </c>
      <c r="F91" s="56"/>
      <c r="G91" s="84">
        <v>211</v>
      </c>
      <c r="H91" s="56"/>
      <c r="I91" s="84">
        <v>24</v>
      </c>
      <c r="J91" s="84"/>
      <c r="K91" s="56"/>
      <c r="L91" s="84">
        <v>97</v>
      </c>
      <c r="M91" s="56"/>
      <c r="N91" s="56"/>
      <c r="O91" s="83">
        <v>935</v>
      </c>
      <c r="P91" s="56"/>
      <c r="Q91" s="84">
        <v>93</v>
      </c>
      <c r="R91" s="56"/>
      <c r="S91" s="84">
        <v>840</v>
      </c>
      <c r="T91" s="56"/>
      <c r="U91" s="85">
        <v>2</v>
      </c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</row>
    <row r="92" spans="1:36" ht="12" customHeight="1">
      <c r="A92" s="54">
        <v>2004</v>
      </c>
      <c r="B92" s="56"/>
      <c r="C92" s="83">
        <v>1280</v>
      </c>
      <c r="D92" s="56"/>
      <c r="E92" s="84">
        <v>352</v>
      </c>
      <c r="F92" s="56"/>
      <c r="G92" s="84">
        <v>219</v>
      </c>
      <c r="H92" s="56"/>
      <c r="I92" s="84">
        <v>26</v>
      </c>
      <c r="J92" s="84"/>
      <c r="K92" s="56"/>
      <c r="L92" s="84">
        <v>107</v>
      </c>
      <c r="M92" s="56"/>
      <c r="N92" s="56"/>
      <c r="O92" s="83">
        <v>1004</v>
      </c>
      <c r="P92" s="56"/>
      <c r="Q92" s="84">
        <v>93</v>
      </c>
      <c r="R92" s="56"/>
      <c r="S92" s="84">
        <v>909</v>
      </c>
      <c r="T92" s="56"/>
      <c r="U92" s="85">
        <v>2</v>
      </c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</row>
    <row r="93" spans="1:36" ht="12" customHeight="1">
      <c r="A93" s="54">
        <v>2005</v>
      </c>
      <c r="B93" s="56"/>
      <c r="C93" s="83">
        <v>1332</v>
      </c>
      <c r="D93" s="56"/>
      <c r="E93" s="84">
        <v>372</v>
      </c>
      <c r="F93" s="56"/>
      <c r="G93" s="84">
        <v>229</v>
      </c>
      <c r="H93" s="56"/>
      <c r="I93" s="84">
        <v>27</v>
      </c>
      <c r="J93" s="84"/>
      <c r="K93" s="56"/>
      <c r="L93" s="84">
        <v>117</v>
      </c>
      <c r="M93" s="56"/>
      <c r="N93" s="56"/>
      <c r="O93" s="83">
        <v>1042</v>
      </c>
      <c r="P93" s="56"/>
      <c r="Q93" s="84">
        <v>103</v>
      </c>
      <c r="R93" s="56"/>
      <c r="S93" s="84">
        <v>937</v>
      </c>
      <c r="T93" s="56"/>
      <c r="U93" s="85">
        <v>2</v>
      </c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</row>
    <row r="94" spans="1:36" ht="12" customHeight="1">
      <c r="A94" s="54">
        <v>2006</v>
      </c>
      <c r="B94" s="56"/>
      <c r="C94" s="83">
        <v>1374</v>
      </c>
      <c r="D94" s="56"/>
      <c r="E94" s="84">
        <v>392</v>
      </c>
      <c r="F94" s="56"/>
      <c r="G94" s="84">
        <v>236</v>
      </c>
      <c r="H94" s="56"/>
      <c r="I94" s="84">
        <v>28</v>
      </c>
      <c r="J94" s="84"/>
      <c r="K94" s="56"/>
      <c r="L94" s="84">
        <v>128</v>
      </c>
      <c r="M94" s="56"/>
      <c r="N94" s="56"/>
      <c r="O94" s="83">
        <v>1073</v>
      </c>
      <c r="P94" s="56"/>
      <c r="Q94" s="84">
        <v>117</v>
      </c>
      <c r="R94" s="56"/>
      <c r="S94" s="84">
        <v>955</v>
      </c>
      <c r="T94" s="56"/>
      <c r="U94" s="85">
        <v>2</v>
      </c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</row>
    <row r="95" spans="1:36" ht="12" customHeight="1">
      <c r="A95" s="54">
        <v>2007</v>
      </c>
      <c r="B95" s="56"/>
      <c r="C95" s="83">
        <v>1416</v>
      </c>
      <c r="D95" s="56"/>
      <c r="E95" s="84">
        <v>410</v>
      </c>
      <c r="F95" s="56"/>
      <c r="G95" s="84">
        <v>241</v>
      </c>
      <c r="H95" s="56"/>
      <c r="I95" s="84">
        <v>30</v>
      </c>
      <c r="J95" s="84"/>
      <c r="K95" s="56"/>
      <c r="L95" s="84">
        <v>139</v>
      </c>
      <c r="M95" s="56"/>
      <c r="N95" s="56"/>
      <c r="O95" s="83">
        <v>1109</v>
      </c>
      <c r="P95" s="56"/>
      <c r="Q95" s="84">
        <v>123</v>
      </c>
      <c r="R95" s="56"/>
      <c r="S95" s="84">
        <v>984</v>
      </c>
      <c r="T95" s="56"/>
      <c r="U95" s="85">
        <v>2</v>
      </c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</row>
    <row r="96" spans="1:36" ht="12" customHeight="1">
      <c r="A96" s="54">
        <v>2008</v>
      </c>
      <c r="B96" s="56"/>
      <c r="C96" s="83">
        <v>1456</v>
      </c>
      <c r="D96" s="56"/>
      <c r="E96" s="84">
        <v>423</v>
      </c>
      <c r="F96" s="56"/>
      <c r="G96" s="84">
        <v>244</v>
      </c>
      <c r="H96" s="56"/>
      <c r="I96" s="84">
        <v>32</v>
      </c>
      <c r="J96" s="84"/>
      <c r="K96" s="56"/>
      <c r="L96" s="84">
        <v>147</v>
      </c>
      <c r="M96" s="56"/>
      <c r="N96" s="56"/>
      <c r="O96" s="83">
        <v>1147</v>
      </c>
      <c r="P96" s="56"/>
      <c r="Q96" s="84">
        <v>127</v>
      </c>
      <c r="R96" s="56"/>
      <c r="S96" s="84">
        <v>1018</v>
      </c>
      <c r="T96" s="56"/>
      <c r="U96" s="85">
        <v>1</v>
      </c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</row>
    <row r="97" spans="1:26">
      <c r="A97" s="50" t="s">
        <v>29</v>
      </c>
    </row>
    <row r="108" spans="1:26" s="12" customFormat="1" ht="15" customHeight="1">
      <c r="A108" s="39" t="s">
        <v>70</v>
      </c>
      <c r="B108" s="42"/>
      <c r="C108" s="42"/>
      <c r="D108" s="42"/>
      <c r="E108" s="42"/>
      <c r="F108" s="42"/>
      <c r="G108" s="42"/>
      <c r="H108" s="42"/>
      <c r="I108" s="41"/>
      <c r="J108" s="41"/>
      <c r="K108" s="42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17"/>
      <c r="W108" s="17"/>
      <c r="X108" s="17"/>
      <c r="Y108" s="18"/>
      <c r="Z108" s="18"/>
    </row>
    <row r="109" spans="1:26" s="19" customFormat="1" ht="15" customHeight="1">
      <c r="A109" s="43" t="s">
        <v>71</v>
      </c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22"/>
      <c r="W109" s="22"/>
      <c r="X109" s="22"/>
      <c r="Y109" s="23"/>
      <c r="Z109" s="23"/>
    </row>
    <row r="110" spans="1:26" s="12" customFormat="1" ht="15" customHeight="1">
      <c r="A110" s="39" t="s">
        <v>73</v>
      </c>
      <c r="B110" s="40"/>
      <c r="C110" s="40"/>
      <c r="D110" s="40"/>
      <c r="E110" s="39"/>
      <c r="F110" s="39"/>
      <c r="G110" s="40"/>
      <c r="H110" s="40"/>
      <c r="I110" s="40"/>
      <c r="J110" s="40"/>
      <c r="K110" s="40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25"/>
      <c r="W110" s="25"/>
      <c r="X110" s="17"/>
      <c r="Y110" s="18"/>
      <c r="Z110" s="18"/>
    </row>
    <row r="111" spans="1:26" ht="10.5" customHeight="1">
      <c r="A111" s="52"/>
      <c r="B111" s="52"/>
      <c r="C111" s="53" t="s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24"/>
      <c r="W111" s="24"/>
      <c r="X111" s="6"/>
      <c r="Y111" s="6"/>
      <c r="Z111" s="6"/>
    </row>
    <row r="112" spans="1:26" ht="10.9" customHeight="1">
      <c r="A112" s="49"/>
      <c r="B112" s="49"/>
      <c r="C112" s="50" t="s">
        <v>1</v>
      </c>
      <c r="D112" s="49"/>
      <c r="E112" s="113" t="s">
        <v>37</v>
      </c>
      <c r="F112" s="113"/>
      <c r="G112" s="113"/>
      <c r="H112" s="113"/>
      <c r="I112" s="113"/>
      <c r="J112" s="113"/>
      <c r="K112" s="113"/>
      <c r="L112" s="113"/>
      <c r="M112" s="113"/>
      <c r="N112" s="51"/>
      <c r="O112" s="49"/>
      <c r="P112" s="49"/>
      <c r="Q112" s="49"/>
      <c r="R112" s="49"/>
      <c r="S112" s="49"/>
      <c r="T112" s="49"/>
      <c r="U112" s="49"/>
      <c r="V112" s="6"/>
      <c r="W112" s="6"/>
      <c r="X112" s="6"/>
      <c r="Y112" s="6"/>
      <c r="Z112" s="6"/>
    </row>
    <row r="113" spans="1:26" ht="10.9" customHeight="1">
      <c r="A113" s="49"/>
      <c r="B113" s="49"/>
      <c r="C113" s="50" t="s">
        <v>54</v>
      </c>
      <c r="D113" s="49"/>
      <c r="E113" s="52"/>
      <c r="F113" s="52"/>
      <c r="G113" s="53" t="s">
        <v>2</v>
      </c>
      <c r="H113" s="52"/>
      <c r="I113" s="52"/>
      <c r="J113" s="52"/>
      <c r="K113" s="52"/>
      <c r="L113" s="50" t="s">
        <v>41</v>
      </c>
      <c r="M113" s="52"/>
      <c r="N113" s="56"/>
      <c r="O113" s="114" t="s">
        <v>38</v>
      </c>
      <c r="P113" s="114"/>
      <c r="Q113" s="114"/>
      <c r="R113" s="114"/>
      <c r="S113" s="114"/>
      <c r="T113" s="114"/>
      <c r="U113" s="114"/>
      <c r="V113" s="6"/>
      <c r="W113" s="6"/>
      <c r="X113" s="6"/>
      <c r="Y113" s="6"/>
      <c r="Z113" s="6"/>
    </row>
    <row r="114" spans="1:26" ht="10.9" customHeight="1">
      <c r="A114" s="49"/>
      <c r="B114" s="49"/>
      <c r="C114" s="50" t="s">
        <v>3</v>
      </c>
      <c r="D114" s="49"/>
      <c r="E114" s="49"/>
      <c r="F114" s="49"/>
      <c r="G114" s="50" t="s">
        <v>4</v>
      </c>
      <c r="H114" s="49"/>
      <c r="I114" s="49"/>
      <c r="J114" s="55"/>
      <c r="K114" s="49"/>
      <c r="L114" s="50" t="s">
        <v>40</v>
      </c>
      <c r="M114" s="49"/>
      <c r="N114" s="49"/>
      <c r="O114" s="113" t="s">
        <v>39</v>
      </c>
      <c r="P114" s="113"/>
      <c r="Q114" s="113"/>
      <c r="R114" s="113"/>
      <c r="S114" s="113"/>
      <c r="T114" s="113"/>
      <c r="U114" s="113"/>
      <c r="V114" s="6"/>
      <c r="W114" s="6"/>
      <c r="X114" s="8"/>
      <c r="Y114" s="6"/>
      <c r="Z114" s="6"/>
    </row>
    <row r="115" spans="1:26" ht="10.9" customHeight="1">
      <c r="A115" s="49"/>
      <c r="B115" s="49"/>
      <c r="C115" s="50" t="s">
        <v>5</v>
      </c>
      <c r="D115" s="57"/>
      <c r="E115" s="49"/>
      <c r="F115" s="49"/>
      <c r="G115" s="52"/>
      <c r="H115" s="52"/>
      <c r="I115" s="53"/>
      <c r="J115" s="54"/>
      <c r="K115" s="49"/>
      <c r="L115" s="50" t="s">
        <v>6</v>
      </c>
      <c r="M115" s="49"/>
      <c r="N115" s="49"/>
      <c r="O115" s="52"/>
      <c r="P115" s="52"/>
      <c r="Q115" s="52"/>
      <c r="R115" s="52"/>
      <c r="S115" s="53"/>
      <c r="T115" s="52"/>
      <c r="U115" s="53" t="s">
        <v>7</v>
      </c>
      <c r="V115" s="6"/>
      <c r="W115" s="6"/>
      <c r="X115" s="6"/>
      <c r="Y115" s="6"/>
      <c r="Z115" s="6"/>
    </row>
    <row r="116" spans="1:26" ht="12" customHeight="1">
      <c r="A116" s="50" t="s">
        <v>8</v>
      </c>
      <c r="B116" s="49"/>
      <c r="C116" s="78" t="s">
        <v>52</v>
      </c>
      <c r="D116" s="49"/>
      <c r="E116" s="58" t="s">
        <v>53</v>
      </c>
      <c r="F116" s="49"/>
      <c r="G116" s="50" t="s">
        <v>9</v>
      </c>
      <c r="H116" s="49"/>
      <c r="I116" s="78" t="s">
        <v>10</v>
      </c>
      <c r="J116" s="50"/>
      <c r="K116" s="49"/>
      <c r="L116" s="50" t="s">
        <v>10</v>
      </c>
      <c r="M116" s="49"/>
      <c r="N116" s="49"/>
      <c r="O116" s="50" t="s">
        <v>50</v>
      </c>
      <c r="P116" s="49"/>
      <c r="Q116" s="50" t="s">
        <v>55</v>
      </c>
      <c r="R116" s="49"/>
      <c r="S116" s="78" t="s">
        <v>56</v>
      </c>
      <c r="T116" s="49"/>
      <c r="U116" s="50" t="s">
        <v>62</v>
      </c>
      <c r="V116" s="24"/>
      <c r="W116" s="6"/>
      <c r="X116" s="6"/>
      <c r="Y116" s="6"/>
      <c r="Z116" s="6"/>
    </row>
    <row r="117" spans="1:26" ht="10.5" customHeight="1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3" t="s">
        <v>31</v>
      </c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24"/>
      <c r="W117" s="6"/>
      <c r="X117" s="6"/>
      <c r="Y117" s="6"/>
      <c r="Z117" s="6"/>
    </row>
    <row r="118" spans="1:26" ht="10.5" customHeight="1">
      <c r="A118" s="50" t="s">
        <v>12</v>
      </c>
      <c r="B118" s="49"/>
      <c r="C118" s="81">
        <v>100</v>
      </c>
      <c r="D118" s="64"/>
      <c r="E118" s="89">
        <f t="shared" ref="E118:E141" si="1">E11/C11*100</f>
        <v>24.30385386500334</v>
      </c>
      <c r="F118" s="49"/>
      <c r="G118" s="89">
        <f t="shared" ref="G118:G141" si="2">G11/C11*100</f>
        <v>18.801514813989755</v>
      </c>
      <c r="H118" s="89"/>
      <c r="I118" s="89">
        <f t="shared" ref="I118:I141" si="3">I11/C11*100</f>
        <v>3.8093116507017153</v>
      </c>
      <c r="J118" s="89"/>
      <c r="K118" s="89"/>
      <c r="L118" s="89">
        <f t="shared" ref="L118:L141" si="4">L11/C11*100</f>
        <v>1.6930274003118733</v>
      </c>
      <c r="M118" s="89"/>
      <c r="N118" s="89"/>
      <c r="O118" s="89">
        <f t="shared" ref="O118:O141" si="5">O11/C11*100</f>
        <v>75.696146134996653</v>
      </c>
      <c r="P118" s="89"/>
      <c r="Q118" s="89">
        <f t="shared" ref="Q118:Q141" si="6">Q11/C11*100</f>
        <v>23.368233459567833</v>
      </c>
      <c r="R118" s="89"/>
      <c r="S118" s="89">
        <f t="shared" ref="S118:S141" si="7">S11/C11*100</f>
        <v>34.417464914234799</v>
      </c>
      <c r="T118" s="89"/>
      <c r="U118" s="90">
        <f t="shared" ref="U118:U141" si="8">U11/C11*100</f>
        <v>17.910447761194028</v>
      </c>
      <c r="V118" s="6"/>
      <c r="W118" s="11"/>
      <c r="X118" s="6"/>
      <c r="Y118" s="6"/>
      <c r="Z118" s="6"/>
    </row>
    <row r="119" spans="1:26" ht="10.5" customHeight="1">
      <c r="A119" s="50" t="s">
        <v>13</v>
      </c>
      <c r="B119" s="49"/>
      <c r="C119" s="81">
        <v>100</v>
      </c>
      <c r="D119" s="64"/>
      <c r="E119" s="89">
        <f t="shared" si="1"/>
        <v>25.980975029726515</v>
      </c>
      <c r="F119" s="49"/>
      <c r="G119" s="89">
        <f t="shared" si="2"/>
        <v>20.194213238208484</v>
      </c>
      <c r="H119" s="89"/>
      <c r="I119" s="89">
        <f t="shared" si="3"/>
        <v>4.1617122473246138</v>
      </c>
      <c r="J119" s="89"/>
      <c r="K119" s="89"/>
      <c r="L119" s="89">
        <f t="shared" si="4"/>
        <v>1.6250495441934205</v>
      </c>
      <c r="M119" s="89"/>
      <c r="N119" s="89"/>
      <c r="O119" s="89">
        <f t="shared" si="5"/>
        <v>74.019024970273477</v>
      </c>
      <c r="P119" s="89"/>
      <c r="Q119" s="89">
        <f t="shared" si="6"/>
        <v>21.839080459770116</v>
      </c>
      <c r="R119" s="89"/>
      <c r="S119" s="89">
        <f t="shared" si="7"/>
        <v>34.145858105430044</v>
      </c>
      <c r="T119" s="89"/>
      <c r="U119" s="90">
        <f t="shared" si="8"/>
        <v>18.034086405073324</v>
      </c>
      <c r="V119" s="6"/>
      <c r="W119" s="11"/>
      <c r="X119" s="6"/>
      <c r="Y119" s="6"/>
      <c r="Z119" s="6"/>
    </row>
    <row r="120" spans="1:26" ht="10.5" customHeight="1">
      <c r="A120" s="50" t="s">
        <v>14</v>
      </c>
      <c r="B120" s="64">
        <v>100</v>
      </c>
      <c r="C120" s="81">
        <v>100</v>
      </c>
      <c r="D120" s="64"/>
      <c r="E120" s="89">
        <f t="shared" si="1"/>
        <v>25.635808748728383</v>
      </c>
      <c r="F120" s="49"/>
      <c r="G120" s="89">
        <f t="shared" si="2"/>
        <v>19.803323160393354</v>
      </c>
      <c r="H120" s="89"/>
      <c r="I120" s="89">
        <f t="shared" si="3"/>
        <v>4.3574092912851814</v>
      </c>
      <c r="J120" s="89"/>
      <c r="K120" s="89"/>
      <c r="L120" s="89">
        <f t="shared" si="4"/>
        <v>1.4750762970498474</v>
      </c>
      <c r="M120" s="89"/>
      <c r="N120" s="89"/>
      <c r="O120" s="89">
        <f t="shared" si="5"/>
        <v>74.36419125127162</v>
      </c>
      <c r="P120" s="89"/>
      <c r="Q120" s="89">
        <f t="shared" si="6"/>
        <v>19.616819260766359</v>
      </c>
      <c r="R120" s="89"/>
      <c r="S120" s="89">
        <f t="shared" si="7"/>
        <v>35.130552729738895</v>
      </c>
      <c r="T120" s="89"/>
      <c r="U120" s="90">
        <f t="shared" si="8"/>
        <v>19.616819260766359</v>
      </c>
      <c r="V120" s="6"/>
      <c r="W120" s="11"/>
      <c r="X120" s="6"/>
      <c r="Y120" s="6"/>
      <c r="Z120" s="6"/>
    </row>
    <row r="121" spans="1:26" ht="10.5" customHeight="1">
      <c r="A121" s="50" t="s">
        <v>15</v>
      </c>
      <c r="B121" s="64">
        <v>100</v>
      </c>
      <c r="C121" s="81">
        <v>100</v>
      </c>
      <c r="D121" s="64"/>
      <c r="E121" s="89">
        <f t="shared" si="1"/>
        <v>25.544246536612945</v>
      </c>
      <c r="F121" s="49"/>
      <c r="G121" s="89">
        <f t="shared" si="2"/>
        <v>19.720101781170484</v>
      </c>
      <c r="H121" s="89"/>
      <c r="I121" s="89">
        <f t="shared" si="3"/>
        <v>4.4105173876166237</v>
      </c>
      <c r="J121" s="89"/>
      <c r="K121" s="89"/>
      <c r="L121" s="89">
        <f t="shared" si="4"/>
        <v>1.4136273678258411</v>
      </c>
      <c r="M121" s="89"/>
      <c r="N121" s="89"/>
      <c r="O121" s="89">
        <f t="shared" si="5"/>
        <v>74.455753463387055</v>
      </c>
      <c r="P121" s="89"/>
      <c r="Q121" s="89">
        <f t="shared" si="6"/>
        <v>17.062482329657904</v>
      </c>
      <c r="R121" s="89"/>
      <c r="S121" s="89">
        <f t="shared" si="7"/>
        <v>35.609273395532938</v>
      </c>
      <c r="T121" s="89"/>
      <c r="U121" s="90">
        <f t="shared" si="8"/>
        <v>21.783997738196213</v>
      </c>
      <c r="V121" s="6"/>
      <c r="W121" s="11"/>
      <c r="X121" s="6"/>
      <c r="Y121" s="6"/>
      <c r="Z121" s="6"/>
    </row>
    <row r="122" spans="1:26" ht="10.5" customHeight="1">
      <c r="A122" s="50" t="s">
        <v>16</v>
      </c>
      <c r="B122" s="64">
        <v>100</v>
      </c>
      <c r="C122" s="81">
        <v>100</v>
      </c>
      <c r="D122" s="64"/>
      <c r="E122" s="89">
        <f t="shared" si="1"/>
        <v>24.665006521996915</v>
      </c>
      <c r="F122" s="49"/>
      <c r="G122" s="89">
        <f t="shared" si="2"/>
        <v>19.150954583185108</v>
      </c>
      <c r="H122" s="89"/>
      <c r="I122" s="89">
        <f t="shared" si="3"/>
        <v>4.2096525554369739</v>
      </c>
      <c r="J122" s="89"/>
      <c r="K122" s="89"/>
      <c r="L122" s="89">
        <f t="shared" si="4"/>
        <v>1.3043993833748369</v>
      </c>
      <c r="M122" s="89"/>
      <c r="N122" s="89"/>
      <c r="O122" s="89">
        <f t="shared" si="5"/>
        <v>75.334993478003085</v>
      </c>
      <c r="P122" s="89"/>
      <c r="Q122" s="89">
        <f t="shared" si="6"/>
        <v>16.103403296572989</v>
      </c>
      <c r="R122" s="89"/>
      <c r="S122" s="89">
        <f t="shared" si="7"/>
        <v>36.072572038420489</v>
      </c>
      <c r="T122" s="89"/>
      <c r="U122" s="90">
        <f t="shared" si="8"/>
        <v>23.159018143009604</v>
      </c>
      <c r="V122" s="6"/>
      <c r="W122" s="11"/>
      <c r="X122" s="6"/>
      <c r="Y122" s="6"/>
      <c r="Z122" s="6"/>
    </row>
    <row r="123" spans="1:26" ht="10.5" customHeight="1">
      <c r="A123" s="50" t="s">
        <v>17</v>
      </c>
      <c r="B123" s="64">
        <v>100</v>
      </c>
      <c r="C123" s="81">
        <v>100</v>
      </c>
      <c r="D123" s="64"/>
      <c r="E123" s="89">
        <f t="shared" si="1"/>
        <v>26.992683865999229</v>
      </c>
      <c r="F123" s="49"/>
      <c r="G123" s="89">
        <f t="shared" si="2"/>
        <v>20.514054678475162</v>
      </c>
      <c r="H123" s="89"/>
      <c r="I123" s="89">
        <f t="shared" si="3"/>
        <v>5.0442818636888713</v>
      </c>
      <c r="J123" s="89"/>
      <c r="K123" s="89"/>
      <c r="L123" s="89">
        <f t="shared" si="4"/>
        <v>1.4343473238351945</v>
      </c>
      <c r="M123" s="89"/>
      <c r="N123" s="89"/>
      <c r="O123" s="89">
        <f t="shared" si="5"/>
        <v>73.00731613400076</v>
      </c>
      <c r="P123" s="89"/>
      <c r="Q123" s="89">
        <f t="shared" si="6"/>
        <v>15.152098575279169</v>
      </c>
      <c r="R123" s="89"/>
      <c r="S123" s="89">
        <f t="shared" si="7"/>
        <v>35.906815556411246</v>
      </c>
      <c r="T123" s="89"/>
      <c r="U123" s="90">
        <f t="shared" si="8"/>
        <v>21.948402002310356</v>
      </c>
      <c r="V123" s="6"/>
      <c r="W123" s="11"/>
      <c r="X123" s="6"/>
      <c r="Y123" s="6"/>
      <c r="Z123" s="6"/>
    </row>
    <row r="124" spans="1:26" ht="10.5" customHeight="1">
      <c r="A124" s="50" t="s">
        <v>18</v>
      </c>
      <c r="B124" s="64">
        <v>100</v>
      </c>
      <c r="C124" s="81">
        <v>100</v>
      </c>
      <c r="D124" s="64"/>
      <c r="E124" s="89">
        <f t="shared" si="1"/>
        <v>28.389238294898671</v>
      </c>
      <c r="F124" s="49"/>
      <c r="G124" s="89">
        <f t="shared" si="2"/>
        <v>21.872816212438853</v>
      </c>
      <c r="H124" s="89"/>
      <c r="I124" s="89">
        <f t="shared" si="3"/>
        <v>4.90041928721174</v>
      </c>
      <c r="J124" s="89"/>
      <c r="K124" s="89"/>
      <c r="L124" s="89">
        <f t="shared" si="4"/>
        <v>1.6160027952480782</v>
      </c>
      <c r="M124" s="89"/>
      <c r="N124" s="89"/>
      <c r="O124" s="89">
        <f t="shared" si="5"/>
        <v>71.610761705101325</v>
      </c>
      <c r="P124" s="89"/>
      <c r="Q124" s="89">
        <f t="shared" si="6"/>
        <v>12.692173305380852</v>
      </c>
      <c r="R124" s="89"/>
      <c r="S124" s="89">
        <f t="shared" si="7"/>
        <v>37.211740041928721</v>
      </c>
      <c r="T124" s="89"/>
      <c r="U124" s="90">
        <f t="shared" si="8"/>
        <v>21.706848357791756</v>
      </c>
      <c r="V124" s="6"/>
      <c r="W124" s="11"/>
      <c r="X124" s="6"/>
      <c r="Y124" s="6"/>
      <c r="Z124" s="6"/>
    </row>
    <row r="125" spans="1:26" ht="10.5" customHeight="1">
      <c r="A125" s="50" t="s">
        <v>30</v>
      </c>
      <c r="B125" s="64">
        <v>100</v>
      </c>
      <c r="C125" s="81">
        <v>100</v>
      </c>
      <c r="D125" s="64"/>
      <c r="E125" s="89">
        <f t="shared" si="1"/>
        <v>28.834095915946449</v>
      </c>
      <c r="F125" s="49"/>
      <c r="G125" s="89">
        <f t="shared" si="2"/>
        <v>23.512963904422978</v>
      </c>
      <c r="H125" s="89"/>
      <c r="I125" s="89">
        <f t="shared" si="3"/>
        <v>3.5163531604812746</v>
      </c>
      <c r="J125" s="89"/>
      <c r="K125" s="89"/>
      <c r="L125" s="89">
        <f t="shared" si="4"/>
        <v>1.7963057108964582</v>
      </c>
      <c r="M125" s="89"/>
      <c r="N125" s="89"/>
      <c r="O125" s="89">
        <f t="shared" si="5"/>
        <v>71.165904084053551</v>
      </c>
      <c r="P125" s="89"/>
      <c r="Q125" s="89">
        <f t="shared" si="6"/>
        <v>12.980850703270633</v>
      </c>
      <c r="R125" s="89"/>
      <c r="S125" s="89">
        <f t="shared" si="7"/>
        <v>39.035756651415014</v>
      </c>
      <c r="T125" s="89"/>
      <c r="U125" s="90">
        <f t="shared" si="8"/>
        <v>19.149296729367904</v>
      </c>
      <c r="V125" s="6"/>
      <c r="W125" s="11"/>
      <c r="X125" s="6"/>
      <c r="Y125" s="6"/>
      <c r="Z125" s="6"/>
    </row>
    <row r="126" spans="1:26" ht="10.5" customHeight="1">
      <c r="A126" s="50" t="s">
        <v>21</v>
      </c>
      <c r="B126" s="64">
        <v>100</v>
      </c>
      <c r="C126" s="81">
        <v>100</v>
      </c>
      <c r="D126" s="64"/>
      <c r="E126" s="89">
        <f t="shared" si="1"/>
        <v>26.329402814758463</v>
      </c>
      <c r="F126" s="49"/>
      <c r="G126" s="89">
        <f t="shared" si="2"/>
        <v>21.810574362875617</v>
      </c>
      <c r="H126" s="89"/>
      <c r="I126" s="89">
        <f t="shared" si="3"/>
        <v>2.8984404716622292</v>
      </c>
      <c r="J126" s="89"/>
      <c r="K126" s="89"/>
      <c r="L126" s="89">
        <f t="shared" si="4"/>
        <v>1.6203879802206163</v>
      </c>
      <c r="M126" s="89"/>
      <c r="N126" s="89"/>
      <c r="O126" s="89">
        <f t="shared" si="5"/>
        <v>73.670597185241533</v>
      </c>
      <c r="P126" s="89"/>
      <c r="Q126" s="89">
        <f t="shared" si="6"/>
        <v>12.559908710536325</v>
      </c>
      <c r="R126" s="89"/>
      <c r="S126" s="89">
        <f t="shared" si="7"/>
        <v>40.798782807151007</v>
      </c>
      <c r="T126" s="89"/>
      <c r="U126" s="90">
        <f t="shared" si="8"/>
        <v>20.311905667554203</v>
      </c>
      <c r="V126" s="6"/>
      <c r="W126" s="11"/>
      <c r="X126" s="6"/>
      <c r="Y126" s="6"/>
      <c r="Z126" s="6"/>
    </row>
    <row r="127" spans="1:26" ht="10.5" customHeight="1">
      <c r="A127" s="50" t="s">
        <v>22</v>
      </c>
      <c r="B127" s="64">
        <v>100</v>
      </c>
      <c r="C127" s="81">
        <v>100</v>
      </c>
      <c r="D127" s="64"/>
      <c r="E127" s="89">
        <f t="shared" si="1"/>
        <v>28.723622208563821</v>
      </c>
      <c r="F127" s="49"/>
      <c r="G127" s="89">
        <f t="shared" si="2"/>
        <v>24.47585877210954</v>
      </c>
      <c r="H127" s="89"/>
      <c r="I127" s="89">
        <f t="shared" si="3"/>
        <v>2.7931434815270095</v>
      </c>
      <c r="J127" s="89"/>
      <c r="K127" s="89"/>
      <c r="L127" s="89">
        <f t="shared" si="4"/>
        <v>1.4546199549272691</v>
      </c>
      <c r="M127" s="89"/>
      <c r="N127" s="89"/>
      <c r="O127" s="89">
        <f t="shared" si="5"/>
        <v>71.269548589769855</v>
      </c>
      <c r="P127" s="89"/>
      <c r="Q127" s="89">
        <f t="shared" si="6"/>
        <v>11.684764051082428</v>
      </c>
      <c r="R127" s="89"/>
      <c r="S127" s="89">
        <f t="shared" si="7"/>
        <v>41.125452434610395</v>
      </c>
      <c r="T127" s="89"/>
      <c r="U127" s="90">
        <f t="shared" si="8"/>
        <v>18.459332104077035</v>
      </c>
      <c r="V127" s="6"/>
      <c r="W127" s="11"/>
      <c r="X127" s="6"/>
      <c r="Y127" s="6"/>
      <c r="Z127" s="6"/>
    </row>
    <row r="128" spans="1:26" ht="10.5" customHeight="1">
      <c r="A128" s="50" t="s">
        <v>23</v>
      </c>
      <c r="B128" s="64">
        <v>100</v>
      </c>
      <c r="C128" s="81">
        <v>100</v>
      </c>
      <c r="D128" s="64"/>
      <c r="E128" s="89">
        <f t="shared" si="1"/>
        <v>29.29415522197381</v>
      </c>
      <c r="F128" s="49"/>
      <c r="G128" s="89">
        <f t="shared" si="2"/>
        <v>24.388374321303097</v>
      </c>
      <c r="H128" s="89"/>
      <c r="I128" s="89">
        <f t="shared" si="3"/>
        <v>3.6282337911210472</v>
      </c>
      <c r="J128" s="89"/>
      <c r="K128" s="89"/>
      <c r="L128" s="89">
        <f t="shared" si="4"/>
        <v>1.2775471095496647</v>
      </c>
      <c r="M128" s="89"/>
      <c r="N128" s="89"/>
      <c r="O128" s="89">
        <f t="shared" si="5"/>
        <v>70.70584477802619</v>
      </c>
      <c r="P128" s="89"/>
      <c r="Q128" s="89">
        <f t="shared" si="6"/>
        <v>11.472373043755988</v>
      </c>
      <c r="R128" s="89"/>
      <c r="S128" s="89">
        <f t="shared" si="7"/>
        <v>45.18045352922389</v>
      </c>
      <c r="T128" s="89"/>
      <c r="U128" s="90">
        <f t="shared" si="8"/>
        <v>14.059405940594061</v>
      </c>
      <c r="V128" s="6"/>
      <c r="W128" s="11"/>
      <c r="X128" s="6"/>
      <c r="Y128" s="6"/>
      <c r="Z128" s="6"/>
    </row>
    <row r="129" spans="1:26" ht="10.5" customHeight="1">
      <c r="A129" s="50" t="s">
        <v>24</v>
      </c>
      <c r="B129" s="64">
        <v>100</v>
      </c>
      <c r="C129" s="81">
        <v>100</v>
      </c>
      <c r="D129" s="64"/>
      <c r="E129" s="89">
        <f t="shared" si="1"/>
        <v>30.683420165491874</v>
      </c>
      <c r="F129" s="49"/>
      <c r="G129" s="89">
        <f t="shared" si="2"/>
        <v>24.541832669322709</v>
      </c>
      <c r="H129" s="89"/>
      <c r="I129" s="89">
        <f t="shared" si="3"/>
        <v>4.1127796506282559</v>
      </c>
      <c r="J129" s="89"/>
      <c r="K129" s="89"/>
      <c r="L129" s="89">
        <f t="shared" si="4"/>
        <v>2.0349371743794054</v>
      </c>
      <c r="M129" s="89"/>
      <c r="N129" s="89"/>
      <c r="O129" s="89">
        <f t="shared" si="5"/>
        <v>69.316579834508119</v>
      </c>
      <c r="P129" s="89"/>
      <c r="Q129" s="89">
        <f t="shared" si="6"/>
        <v>11.425068954949433</v>
      </c>
      <c r="R129" s="89"/>
      <c r="S129" s="89">
        <f t="shared" si="7"/>
        <v>46.883236285626722</v>
      </c>
      <c r="T129" s="89"/>
      <c r="U129" s="90">
        <f t="shared" si="8"/>
        <v>11.002145265093473</v>
      </c>
      <c r="V129" s="6"/>
      <c r="W129" s="11"/>
      <c r="X129" s="6"/>
      <c r="Y129" s="6"/>
      <c r="Z129" s="6"/>
    </row>
    <row r="130" spans="1:26" ht="10.5" customHeight="1">
      <c r="A130" s="50" t="s">
        <v>58</v>
      </c>
      <c r="B130" s="64">
        <v>100</v>
      </c>
      <c r="C130" s="81">
        <v>100</v>
      </c>
      <c r="D130" s="64"/>
      <c r="E130" s="89">
        <f t="shared" si="1"/>
        <v>23.106980048546564</v>
      </c>
      <c r="F130" s="49"/>
      <c r="G130" s="89">
        <f t="shared" si="2"/>
        <v>21.354567521165119</v>
      </c>
      <c r="H130" s="89"/>
      <c r="I130" s="89">
        <f t="shared" si="3"/>
        <v>0.35521875555029309</v>
      </c>
      <c r="J130" s="89"/>
      <c r="K130" s="89"/>
      <c r="L130" s="89">
        <f t="shared" si="4"/>
        <v>1.3971937718311527</v>
      </c>
      <c r="M130" s="89"/>
      <c r="N130" s="89"/>
      <c r="O130" s="89">
        <f t="shared" si="5"/>
        <v>76.893019951453439</v>
      </c>
      <c r="P130" s="89"/>
      <c r="Q130" s="89">
        <f t="shared" si="6"/>
        <v>11.503167367236991</v>
      </c>
      <c r="R130" s="89"/>
      <c r="S130" s="89">
        <f t="shared" si="7"/>
        <v>52.939435202178672</v>
      </c>
      <c r="T130" s="89"/>
      <c r="U130" s="90">
        <f t="shared" si="8"/>
        <v>12.456337694630276</v>
      </c>
      <c r="V130" s="6"/>
      <c r="W130" s="11"/>
      <c r="X130" s="6"/>
      <c r="Y130" s="6"/>
      <c r="Z130" s="6"/>
    </row>
    <row r="131" spans="1:26" ht="10.5" customHeight="1">
      <c r="A131" s="50" t="s">
        <v>25</v>
      </c>
      <c r="B131" s="64">
        <v>100</v>
      </c>
      <c r="C131" s="81">
        <v>100</v>
      </c>
      <c r="D131" s="64"/>
      <c r="E131" s="89">
        <f t="shared" si="1"/>
        <v>29.967426710097723</v>
      </c>
      <c r="F131" s="49"/>
      <c r="G131" s="89">
        <f t="shared" si="2"/>
        <v>22.645953395139063</v>
      </c>
      <c r="H131" s="89"/>
      <c r="I131" s="89">
        <f t="shared" si="3"/>
        <v>2.8514156852919066</v>
      </c>
      <c r="J131" s="89"/>
      <c r="K131" s="89"/>
      <c r="L131" s="89">
        <f t="shared" si="4"/>
        <v>4.4700576296667505</v>
      </c>
      <c r="M131" s="89"/>
      <c r="N131" s="89"/>
      <c r="O131" s="89">
        <f t="shared" si="5"/>
        <v>70.032573289902274</v>
      </c>
      <c r="P131" s="89"/>
      <c r="Q131" s="89">
        <f t="shared" si="6"/>
        <v>10.127787521924329</v>
      </c>
      <c r="R131" s="89"/>
      <c r="S131" s="89">
        <f t="shared" si="7"/>
        <v>48.749686795289399</v>
      </c>
      <c r="T131" s="89"/>
      <c r="U131" s="90">
        <f t="shared" si="8"/>
        <v>11.155098972688549</v>
      </c>
      <c r="V131" s="6"/>
      <c r="W131" s="11"/>
      <c r="X131" s="6"/>
      <c r="Y131" s="6"/>
      <c r="Z131" s="6"/>
    </row>
    <row r="132" spans="1:26" ht="10.5" customHeight="1">
      <c r="A132" s="50" t="s">
        <v>26</v>
      </c>
      <c r="B132" s="49"/>
      <c r="C132" s="81">
        <v>100</v>
      </c>
      <c r="D132" s="49"/>
      <c r="E132" s="89">
        <f t="shared" si="1"/>
        <v>28.379794592328651</v>
      </c>
      <c r="F132" s="49"/>
      <c r="G132" s="89">
        <f t="shared" si="2"/>
        <v>20.68329490672815</v>
      </c>
      <c r="H132" s="89"/>
      <c r="I132" s="89">
        <f t="shared" si="3"/>
        <v>3.6386501781597151</v>
      </c>
      <c r="J132" s="89"/>
      <c r="K132" s="89"/>
      <c r="L132" s="89">
        <f t="shared" si="4"/>
        <v>4.0578495074407881</v>
      </c>
      <c r="M132" s="89"/>
      <c r="N132" s="89"/>
      <c r="O132" s="89">
        <f t="shared" si="5"/>
        <v>71.620205407671349</v>
      </c>
      <c r="P132" s="89"/>
      <c r="Q132" s="89">
        <f t="shared" si="6"/>
        <v>10.245231607629428</v>
      </c>
      <c r="R132" s="89"/>
      <c r="S132" s="89">
        <f t="shared" si="7"/>
        <v>53.498218402850547</v>
      </c>
      <c r="T132" s="89"/>
      <c r="U132" s="90">
        <f t="shared" si="8"/>
        <v>7.8767553971913653</v>
      </c>
      <c r="V132" s="6"/>
      <c r="W132" s="11"/>
      <c r="X132" s="6"/>
      <c r="Y132" s="6"/>
      <c r="Z132" s="6"/>
    </row>
    <row r="133" spans="1:26" ht="10.5" customHeight="1">
      <c r="A133" s="50" t="s">
        <v>27</v>
      </c>
      <c r="B133" s="49"/>
      <c r="C133" s="81">
        <v>100</v>
      </c>
      <c r="D133" s="49"/>
      <c r="E133" s="89">
        <f t="shared" si="1"/>
        <v>28.699479145637341</v>
      </c>
      <c r="F133" s="49"/>
      <c r="G133" s="89">
        <f t="shared" si="2"/>
        <v>20.652481124076392</v>
      </c>
      <c r="H133" s="89"/>
      <c r="I133" s="89">
        <f t="shared" si="3"/>
        <v>3.4885129406064523</v>
      </c>
      <c r="J133" s="89"/>
      <c r="K133" s="89"/>
      <c r="L133" s="89">
        <f t="shared" si="4"/>
        <v>4.5584850809544966</v>
      </c>
      <c r="M133" s="89"/>
      <c r="N133" s="89"/>
      <c r="O133" s="89">
        <f t="shared" si="5"/>
        <v>71.300520854362659</v>
      </c>
      <c r="P133" s="89"/>
      <c r="Q133" s="89">
        <f t="shared" si="6"/>
        <v>10.76432349497315</v>
      </c>
      <c r="R133" s="89"/>
      <c r="S133" s="89">
        <f t="shared" si="7"/>
        <v>57.011345742318412</v>
      </c>
      <c r="T133" s="89"/>
      <c r="U133" s="90">
        <f t="shared" si="8"/>
        <v>3.5248516170711031</v>
      </c>
      <c r="V133" s="6"/>
      <c r="W133" s="11"/>
      <c r="X133" s="6"/>
      <c r="Y133" s="6"/>
      <c r="Z133" s="6"/>
    </row>
    <row r="134" spans="1:26" ht="10.5" customHeight="1">
      <c r="A134" s="50" t="s">
        <v>28</v>
      </c>
      <c r="B134" s="49"/>
      <c r="C134" s="81">
        <v>100</v>
      </c>
      <c r="D134" s="49"/>
      <c r="E134" s="89">
        <f t="shared" si="1"/>
        <v>29.617465224111285</v>
      </c>
      <c r="F134" s="49"/>
      <c r="G134" s="89">
        <f t="shared" si="2"/>
        <v>20.842349304482223</v>
      </c>
      <c r="H134" s="89"/>
      <c r="I134" s="89">
        <f t="shared" si="3"/>
        <v>3.1568778979907264</v>
      </c>
      <c r="J134" s="89"/>
      <c r="K134" s="89"/>
      <c r="L134" s="89">
        <f t="shared" si="4"/>
        <v>5.6182380216383301</v>
      </c>
      <c r="M134" s="89"/>
      <c r="N134" s="89"/>
      <c r="O134" s="89">
        <f t="shared" si="5"/>
        <v>70.382534775888715</v>
      </c>
      <c r="P134" s="89"/>
      <c r="Q134" s="89">
        <f t="shared" si="6"/>
        <v>10.823029366306027</v>
      </c>
      <c r="R134" s="89"/>
      <c r="S134" s="89">
        <f t="shared" si="7"/>
        <v>57.581143740340032</v>
      </c>
      <c r="T134" s="89"/>
      <c r="U134" s="90">
        <f t="shared" si="8"/>
        <v>1.9783616692426584</v>
      </c>
      <c r="V134" s="6"/>
      <c r="W134" s="11"/>
      <c r="X134" s="6"/>
      <c r="Y134" s="6"/>
      <c r="Z134" s="6"/>
    </row>
    <row r="135" spans="1:26" ht="10.5" customHeight="1">
      <c r="A135" s="50">
        <v>1994</v>
      </c>
      <c r="B135" s="49"/>
      <c r="C135" s="81">
        <v>100</v>
      </c>
      <c r="D135" s="49"/>
      <c r="E135" s="89">
        <f t="shared" si="1"/>
        <v>29.148920811376598</v>
      </c>
      <c r="F135" s="49"/>
      <c r="G135" s="89">
        <f t="shared" si="2"/>
        <v>20.118385909189346</v>
      </c>
      <c r="H135" s="89"/>
      <c r="I135" s="89">
        <f t="shared" si="3"/>
        <v>2.7900093842488993</v>
      </c>
      <c r="J135" s="89"/>
      <c r="K135" s="89"/>
      <c r="L135" s="89">
        <f t="shared" si="4"/>
        <v>6.2441348444380278</v>
      </c>
      <c r="M135" s="89"/>
      <c r="N135" s="89"/>
      <c r="O135" s="89">
        <f t="shared" si="5"/>
        <v>70.851079188623402</v>
      </c>
      <c r="P135" s="89"/>
      <c r="Q135" s="89">
        <f t="shared" si="6"/>
        <v>9.6369017541326798</v>
      </c>
      <c r="R135" s="89"/>
      <c r="S135" s="89">
        <f t="shared" si="7"/>
        <v>60.351548401068356</v>
      </c>
      <c r="T135" s="89"/>
      <c r="U135" s="90">
        <f t="shared" si="8"/>
        <v>0.8626290334223633</v>
      </c>
      <c r="V135" s="6"/>
      <c r="W135" s="11"/>
      <c r="X135" s="6"/>
      <c r="Y135" s="6"/>
      <c r="Z135" s="6"/>
    </row>
    <row r="136" spans="1:26" ht="10.5" customHeight="1">
      <c r="A136" s="50">
        <v>1995</v>
      </c>
      <c r="B136" s="49"/>
      <c r="C136" s="81">
        <v>100</v>
      </c>
      <c r="D136" s="49"/>
      <c r="E136" s="89">
        <f t="shared" si="1"/>
        <v>28.259920034942716</v>
      </c>
      <c r="F136" s="49"/>
      <c r="G136" s="89">
        <f t="shared" si="2"/>
        <v>19.373047071867756</v>
      </c>
      <c r="H136" s="89"/>
      <c r="I136" s="89">
        <f t="shared" si="3"/>
        <v>2.3015153042368039</v>
      </c>
      <c r="J136" s="89"/>
      <c r="K136" s="89"/>
      <c r="L136" s="89">
        <f t="shared" si="4"/>
        <v>6.5853576588381548</v>
      </c>
      <c r="M136" s="89"/>
      <c r="N136" s="89"/>
      <c r="O136" s="89">
        <f t="shared" si="5"/>
        <v>71.740079965057291</v>
      </c>
      <c r="P136" s="89"/>
      <c r="Q136" s="89">
        <f t="shared" si="6"/>
        <v>9.2530994859389182</v>
      </c>
      <c r="R136" s="89"/>
      <c r="S136" s="89">
        <f t="shared" si="7"/>
        <v>61.858683600443513</v>
      </c>
      <c r="T136" s="89"/>
      <c r="U136" s="90">
        <f t="shared" si="8"/>
        <v>0.62829687867486483</v>
      </c>
      <c r="V136" s="6"/>
      <c r="W136" s="11"/>
      <c r="X136" s="6"/>
      <c r="Y136" s="6"/>
      <c r="Z136" s="6"/>
    </row>
    <row r="137" spans="1:26" ht="10.5" customHeight="1">
      <c r="A137" s="50">
        <v>1996</v>
      </c>
      <c r="B137" s="49"/>
      <c r="C137" s="81">
        <v>100</v>
      </c>
      <c r="D137" s="49"/>
      <c r="E137" s="89">
        <f t="shared" si="1"/>
        <v>28.72951214035988</v>
      </c>
      <c r="F137" s="49"/>
      <c r="G137" s="89">
        <f t="shared" si="2"/>
        <v>19.174391378259614</v>
      </c>
      <c r="H137" s="89"/>
      <c r="I137" s="89">
        <f t="shared" si="3"/>
        <v>2.0239278955640376</v>
      </c>
      <c r="J137" s="89"/>
      <c r="K137" s="89"/>
      <c r="L137" s="89">
        <f t="shared" si="4"/>
        <v>7.5311928665362275</v>
      </c>
      <c r="M137" s="89"/>
      <c r="N137" s="89"/>
      <c r="O137" s="89">
        <f t="shared" si="5"/>
        <v>71.270487859640113</v>
      </c>
      <c r="P137" s="89"/>
      <c r="Q137" s="89">
        <f t="shared" si="6"/>
        <v>8.9489046412419402</v>
      </c>
      <c r="R137" s="89"/>
      <c r="S137" s="89">
        <f t="shared" si="7"/>
        <v>61.943099079449595</v>
      </c>
      <c r="T137" s="89"/>
      <c r="U137" s="90">
        <f t="shared" si="8"/>
        <v>0.37848413894858385</v>
      </c>
      <c r="V137" s="6"/>
      <c r="W137" s="11"/>
      <c r="X137" s="6"/>
      <c r="Y137" s="6"/>
      <c r="Z137" s="6"/>
    </row>
    <row r="138" spans="1:26" ht="10.5" customHeight="1">
      <c r="A138" s="50">
        <v>1997</v>
      </c>
      <c r="B138" s="49"/>
      <c r="C138" s="81">
        <v>100</v>
      </c>
      <c r="D138" s="49"/>
      <c r="E138" s="89">
        <f t="shared" si="1"/>
        <v>28.255962910998594</v>
      </c>
      <c r="F138" s="49"/>
      <c r="G138" s="89">
        <f t="shared" si="2"/>
        <v>18.748856219117915</v>
      </c>
      <c r="H138" s="89"/>
      <c r="I138" s="89">
        <f t="shared" si="3"/>
        <v>1.9764533642408346</v>
      </c>
      <c r="J138" s="89"/>
      <c r="K138" s="89"/>
      <c r="L138" s="89">
        <f t="shared" si="4"/>
        <v>7.5306533276398469</v>
      </c>
      <c r="M138" s="89"/>
      <c r="N138" s="89"/>
      <c r="O138" s="89">
        <f t="shared" si="5"/>
        <v>71.744037089001395</v>
      </c>
      <c r="P138" s="89"/>
      <c r="Q138" s="89">
        <f t="shared" si="6"/>
        <v>9.6474104800829608</v>
      </c>
      <c r="R138" s="89"/>
      <c r="S138" s="89">
        <f t="shared" si="7"/>
        <v>61.794668456048321</v>
      </c>
      <c r="T138" s="89"/>
      <c r="U138" s="90">
        <f t="shared" si="8"/>
        <v>0.30195815287012751</v>
      </c>
      <c r="V138" s="6"/>
      <c r="W138" s="11"/>
      <c r="X138" s="6"/>
      <c r="Y138" s="6"/>
      <c r="Z138" s="6"/>
    </row>
    <row r="139" spans="1:26" ht="10.5" customHeight="1">
      <c r="A139" s="50">
        <v>1998</v>
      </c>
      <c r="B139" s="49"/>
      <c r="C139" s="81">
        <v>100</v>
      </c>
      <c r="D139" s="49"/>
      <c r="E139" s="89">
        <f t="shared" si="1"/>
        <v>27.057115198451115</v>
      </c>
      <c r="F139" s="49"/>
      <c r="G139" s="89">
        <f t="shared" si="2"/>
        <v>18.365803484995162</v>
      </c>
      <c r="H139" s="89"/>
      <c r="I139" s="89">
        <f t="shared" si="3"/>
        <v>1.8544288480154887</v>
      </c>
      <c r="J139" s="89"/>
      <c r="K139" s="89"/>
      <c r="L139" s="89">
        <f t="shared" si="4"/>
        <v>6.8338576960309778</v>
      </c>
      <c r="M139" s="89"/>
      <c r="N139" s="89"/>
      <c r="O139" s="89">
        <f t="shared" si="5"/>
        <v>72.942884801548885</v>
      </c>
      <c r="P139" s="89"/>
      <c r="Q139" s="89">
        <f t="shared" si="6"/>
        <v>8.2375363020329129</v>
      </c>
      <c r="R139" s="89"/>
      <c r="S139" s="89">
        <f t="shared" si="7"/>
        <v>64.460309777347533</v>
      </c>
      <c r="T139" s="89"/>
      <c r="U139" s="90">
        <f t="shared" si="8"/>
        <v>0.24503872216844144</v>
      </c>
      <c r="V139" s="6"/>
      <c r="W139" s="11"/>
      <c r="X139" s="6"/>
      <c r="Y139" s="6"/>
      <c r="Z139" s="6"/>
    </row>
    <row r="140" spans="1:26" ht="10.5" customHeight="1">
      <c r="A140" s="54">
        <v>1999</v>
      </c>
      <c r="B140" s="56"/>
      <c r="C140" s="84">
        <v>100</v>
      </c>
      <c r="D140" s="56"/>
      <c r="E140" s="91">
        <f t="shared" si="1"/>
        <v>26.576269174850903</v>
      </c>
      <c r="F140" s="56"/>
      <c r="G140" s="91">
        <f t="shared" si="2"/>
        <v>18.339613684241758</v>
      </c>
      <c r="H140" s="91"/>
      <c r="I140" s="91">
        <f t="shared" si="3"/>
        <v>1.8900394623624011</v>
      </c>
      <c r="J140" s="91"/>
      <c r="K140" s="91"/>
      <c r="L140" s="91">
        <f t="shared" si="4"/>
        <v>6.3466160282467428</v>
      </c>
      <c r="M140" s="91"/>
      <c r="N140" s="91"/>
      <c r="O140" s="91">
        <f t="shared" si="5"/>
        <v>73.423730825149093</v>
      </c>
      <c r="P140" s="91"/>
      <c r="Q140" s="91">
        <f t="shared" si="6"/>
        <v>8.046761415897695</v>
      </c>
      <c r="R140" s="91"/>
      <c r="S140" s="91">
        <f t="shared" si="7"/>
        <v>65.154437290448925</v>
      </c>
      <c r="T140" s="91"/>
      <c r="U140" s="92">
        <f t="shared" si="8"/>
        <v>0.2225321188024805</v>
      </c>
      <c r="V140" s="6"/>
      <c r="W140" s="11"/>
      <c r="X140" s="6"/>
      <c r="Y140" s="6"/>
      <c r="Z140" s="6"/>
    </row>
    <row r="141" spans="1:26" ht="10.5" customHeight="1">
      <c r="A141" s="54">
        <v>2000</v>
      </c>
      <c r="B141" s="56"/>
      <c r="C141" s="84">
        <v>100</v>
      </c>
      <c r="D141" s="56"/>
      <c r="E141" s="91">
        <f t="shared" si="1"/>
        <v>26.071318177986342</v>
      </c>
      <c r="F141" s="56"/>
      <c r="G141" s="91">
        <f t="shared" si="2"/>
        <v>17.778964228510411</v>
      </c>
      <c r="H141" s="91"/>
      <c r="I141" s="91">
        <f t="shared" si="3"/>
        <v>2.0007306038722006</v>
      </c>
      <c r="J141" s="91"/>
      <c r="K141" s="91"/>
      <c r="L141" s="91">
        <f t="shared" si="4"/>
        <v>6.2916233456037318</v>
      </c>
      <c r="M141" s="91"/>
      <c r="N141" s="91"/>
      <c r="O141" s="91">
        <f t="shared" si="5"/>
        <v>73.925871807120586</v>
      </c>
      <c r="P141" s="91"/>
      <c r="Q141" s="91">
        <f t="shared" si="6"/>
        <v>7.7921712985078813</v>
      </c>
      <c r="R141" s="91"/>
      <c r="S141" s="91">
        <f t="shared" si="7"/>
        <v>65.934189451204091</v>
      </c>
      <c r="T141" s="91"/>
      <c r="U141" s="92">
        <f t="shared" si="8"/>
        <v>0.19951105740860425</v>
      </c>
      <c r="V141" s="6"/>
      <c r="W141" s="11"/>
      <c r="X141" s="6"/>
      <c r="Y141" s="6"/>
      <c r="Z141" s="6"/>
    </row>
    <row r="142" spans="1:26" ht="10.5" customHeight="1">
      <c r="A142" s="50" t="s">
        <v>59</v>
      </c>
      <c r="B142" s="56"/>
      <c r="C142" s="84">
        <v>100</v>
      </c>
      <c r="D142" s="56"/>
      <c r="E142" s="91">
        <f t="shared" ref="E142:E147" si="9">E35/C35*100</f>
        <v>26.198175460735602</v>
      </c>
      <c r="F142" s="56"/>
      <c r="G142" s="91">
        <f t="shared" ref="G142:G147" si="10">G35/C35*100</f>
        <v>17.643347267134633</v>
      </c>
      <c r="H142" s="91"/>
      <c r="I142" s="91">
        <f t="shared" ref="I142:I147" si="11">I35/C35*100</f>
        <v>2.0033125640823406</v>
      </c>
      <c r="J142" s="91"/>
      <c r="K142" s="91"/>
      <c r="L142" s="91">
        <f t="shared" ref="L142:L147" si="12">L35/C35*100</f>
        <v>6.5515156295186268</v>
      </c>
      <c r="M142" s="91"/>
      <c r="N142" s="91"/>
      <c r="O142" s="91">
        <f t="shared" ref="O142:O147" si="13">O35/C35*100</f>
        <v>73.801824539264402</v>
      </c>
      <c r="P142" s="91"/>
      <c r="Q142" s="91">
        <f t="shared" ref="Q142:Q147" si="14">Q35/C35*100</f>
        <v>7.5636879880116732</v>
      </c>
      <c r="R142" s="91"/>
      <c r="S142" s="91">
        <f t="shared" ref="S142:S147" si="15">S35/C35*100</f>
        <v>66.051476194231924</v>
      </c>
      <c r="T142" s="91"/>
      <c r="U142" s="92">
        <f t="shared" ref="U142:U147" si="16">U35/C35*100</f>
        <v>0.18666035702079553</v>
      </c>
      <c r="V142" s="6"/>
      <c r="W142" s="11"/>
      <c r="X142" s="6"/>
      <c r="Y142" s="6"/>
      <c r="Z142" s="6"/>
    </row>
    <row r="143" spans="1:26" ht="10.5" customHeight="1">
      <c r="A143" s="54">
        <v>2002</v>
      </c>
      <c r="B143" s="56"/>
      <c r="C143" s="84">
        <v>100</v>
      </c>
      <c r="D143" s="56"/>
      <c r="E143" s="91">
        <f t="shared" si="9"/>
        <v>27.191871009415912</v>
      </c>
      <c r="F143" s="56"/>
      <c r="G143" s="91">
        <f t="shared" si="10"/>
        <v>17.624406847034855</v>
      </c>
      <c r="H143" s="91"/>
      <c r="I143" s="91">
        <f t="shared" si="11"/>
        <v>2.0769670318749847</v>
      </c>
      <c r="J143" s="91"/>
      <c r="K143" s="91"/>
      <c r="L143" s="91">
        <f t="shared" si="12"/>
        <v>7.4904971305060739</v>
      </c>
      <c r="M143" s="91"/>
      <c r="N143" s="91"/>
      <c r="O143" s="91">
        <f t="shared" si="13"/>
        <v>72.80812899058408</v>
      </c>
      <c r="P143" s="91"/>
      <c r="Q143" s="91">
        <f t="shared" si="14"/>
        <v>7.4457777446523075</v>
      </c>
      <c r="R143" s="91"/>
      <c r="S143" s="91">
        <f t="shared" si="15"/>
        <v>65.205833395443591</v>
      </c>
      <c r="T143" s="91"/>
      <c r="U143" s="92">
        <f t="shared" si="16"/>
        <v>0.15651785048818664</v>
      </c>
      <c r="V143" s="6"/>
      <c r="W143" s="11"/>
      <c r="X143" s="6"/>
      <c r="Y143" s="6"/>
      <c r="Z143" s="6"/>
    </row>
    <row r="144" spans="1:26" ht="10.5" customHeight="1">
      <c r="A144" s="54">
        <v>2003</v>
      </c>
      <c r="B144" s="56"/>
      <c r="C144" s="84">
        <v>100</v>
      </c>
      <c r="D144" s="56"/>
      <c r="E144" s="91">
        <f t="shared" si="9"/>
        <v>27.39710063860532</v>
      </c>
      <c r="F144" s="56"/>
      <c r="G144" s="91">
        <f t="shared" si="10"/>
        <v>17.419475131683214</v>
      </c>
      <c r="H144" s="91"/>
      <c r="I144" s="91">
        <f t="shared" si="11"/>
        <v>1.9950589661119658</v>
      </c>
      <c r="J144" s="91"/>
      <c r="K144" s="91"/>
      <c r="L144" s="91">
        <f t="shared" si="12"/>
        <v>7.9825665408101436</v>
      </c>
      <c r="M144" s="91"/>
      <c r="N144" s="91"/>
      <c r="O144" s="91">
        <f t="shared" si="13"/>
        <v>72.602899361394677</v>
      </c>
      <c r="P144" s="91"/>
      <c r="Q144" s="91">
        <f t="shared" si="14"/>
        <v>7.1901365776348296</v>
      </c>
      <c r="R144" s="91"/>
      <c r="S144" s="91">
        <f t="shared" si="15"/>
        <v>65.26593017293618</v>
      </c>
      <c r="T144" s="91"/>
      <c r="U144" s="92">
        <f t="shared" si="16"/>
        <v>0.14683261082366103</v>
      </c>
      <c r="V144" s="6"/>
      <c r="W144" s="11"/>
      <c r="X144" s="6"/>
      <c r="Y144" s="6"/>
      <c r="Z144" s="6"/>
    </row>
    <row r="145" spans="1:27" ht="10.5" customHeight="1">
      <c r="A145" s="54">
        <v>2004</v>
      </c>
      <c r="B145" s="56"/>
      <c r="C145" s="84">
        <v>100</v>
      </c>
      <c r="D145" s="56"/>
      <c r="E145" s="91">
        <f t="shared" si="9"/>
        <v>27.239704238672513</v>
      </c>
      <c r="F145" s="56"/>
      <c r="G145" s="91">
        <f t="shared" si="10"/>
        <v>16.952540624193965</v>
      </c>
      <c r="H145" s="91"/>
      <c r="I145" s="91">
        <f t="shared" si="11"/>
        <v>2.0097154156994241</v>
      </c>
      <c r="J145" s="91"/>
      <c r="K145" s="91"/>
      <c r="L145" s="91">
        <f t="shared" si="12"/>
        <v>8.2795976270312099</v>
      </c>
      <c r="M145" s="91"/>
      <c r="N145" s="91"/>
      <c r="O145" s="91">
        <f t="shared" si="13"/>
        <v>72.760295761327484</v>
      </c>
      <c r="P145" s="91"/>
      <c r="Q145" s="91">
        <f t="shared" si="14"/>
        <v>6.7556529963029837</v>
      </c>
      <c r="R145" s="91"/>
      <c r="S145" s="91">
        <f t="shared" si="15"/>
        <v>65.86922878514315</v>
      </c>
      <c r="T145" s="91"/>
      <c r="U145" s="92">
        <f t="shared" si="16"/>
        <v>0.13326455162926662</v>
      </c>
      <c r="V145" s="6"/>
      <c r="W145" s="11"/>
      <c r="X145" s="6"/>
      <c r="Y145" s="6"/>
      <c r="Z145" s="6"/>
    </row>
    <row r="146" spans="1:27" ht="10.5" customHeight="1">
      <c r="A146" s="54">
        <v>2005</v>
      </c>
      <c r="B146" s="56"/>
      <c r="C146" s="84">
        <v>100</v>
      </c>
      <c r="D146" s="56"/>
      <c r="E146" s="91">
        <f t="shared" si="9"/>
        <v>27.649514920790864</v>
      </c>
      <c r="F146" s="56"/>
      <c r="G146" s="91">
        <f t="shared" si="10"/>
        <v>16.985959310655367</v>
      </c>
      <c r="H146" s="91"/>
      <c r="I146" s="91">
        <f t="shared" si="11"/>
        <v>1.9751115477506243</v>
      </c>
      <c r="J146" s="91"/>
      <c r="K146" s="91"/>
      <c r="L146" s="91">
        <f t="shared" si="12"/>
        <v>8.6904908101027463</v>
      </c>
      <c r="M146" s="91"/>
      <c r="N146" s="91"/>
      <c r="O146" s="91">
        <f t="shared" si="13"/>
        <v>72.350485079209136</v>
      </c>
      <c r="P146" s="91"/>
      <c r="Q146" s="91">
        <f t="shared" si="14"/>
        <v>7.1636170125670304</v>
      </c>
      <c r="R146" s="91"/>
      <c r="S146" s="91">
        <f t="shared" si="15"/>
        <v>65.064063203569532</v>
      </c>
      <c r="T146" s="91"/>
      <c r="U146" s="92">
        <f t="shared" si="16"/>
        <v>0.12280486307257768</v>
      </c>
      <c r="V146" s="6"/>
      <c r="W146" s="11"/>
      <c r="X146" s="6"/>
      <c r="Y146" s="6"/>
      <c r="Z146" s="6"/>
    </row>
    <row r="147" spans="1:27" ht="10.5" customHeight="1">
      <c r="A147" s="54">
        <v>2006</v>
      </c>
      <c r="B147" s="56"/>
      <c r="C147" s="84">
        <v>100</v>
      </c>
      <c r="D147" s="56"/>
      <c r="E147" s="91">
        <f t="shared" si="9"/>
        <v>28.262723912425365</v>
      </c>
      <c r="F147" s="56"/>
      <c r="G147" s="91">
        <f t="shared" si="10"/>
        <v>16.995003858808239</v>
      </c>
      <c r="H147" s="91"/>
      <c r="I147" s="91">
        <f t="shared" si="11"/>
        <v>2.032982655672448</v>
      </c>
      <c r="J147" s="91"/>
      <c r="K147" s="91"/>
      <c r="L147" s="91">
        <f t="shared" si="12"/>
        <v>9.2347373979446772</v>
      </c>
      <c r="M147" s="91"/>
      <c r="N147" s="91"/>
      <c r="O147" s="91">
        <f t="shared" si="13"/>
        <v>71.737276087574642</v>
      </c>
      <c r="P147" s="91"/>
      <c r="Q147" s="91">
        <f t="shared" si="14"/>
        <v>7.8293188187984892</v>
      </c>
      <c r="R147" s="91"/>
      <c r="S147" s="91">
        <f t="shared" si="15"/>
        <v>63.794223973353915</v>
      </c>
      <c r="T147" s="91"/>
      <c r="U147" s="92">
        <f t="shared" si="16"/>
        <v>0.11170234371826637</v>
      </c>
      <c r="V147" s="6"/>
      <c r="W147" s="11"/>
      <c r="X147" s="6"/>
      <c r="Y147" s="6"/>
      <c r="Z147" s="6"/>
    </row>
    <row r="148" spans="1:27" ht="10.5" customHeight="1">
      <c r="A148" s="54">
        <v>2007</v>
      </c>
      <c r="B148" s="56"/>
      <c r="C148" s="84">
        <v>100</v>
      </c>
      <c r="D148" s="56"/>
      <c r="E148" s="91">
        <f>E41/C41*100</f>
        <v>28.647056482108031</v>
      </c>
      <c r="F148" s="56"/>
      <c r="G148" s="91">
        <f>G41/C41*100</f>
        <v>16.859053456991603</v>
      </c>
      <c r="H148" s="91"/>
      <c r="I148" s="91">
        <f>I41/C41*100</f>
        <v>2.0917087927397207</v>
      </c>
      <c r="J148" s="91"/>
      <c r="K148" s="91"/>
      <c r="L148" s="91">
        <f>L41/C41*100</f>
        <v>9.6962942323767063</v>
      </c>
      <c r="M148" s="91"/>
      <c r="N148" s="91"/>
      <c r="O148" s="91">
        <f>O41/C41*100</f>
        <v>71.352943517891973</v>
      </c>
      <c r="P148" s="91"/>
      <c r="Q148" s="91">
        <f>Q41/C41*100</f>
        <v>7.9409306213429929</v>
      </c>
      <c r="R148" s="91"/>
      <c r="S148" s="91">
        <f>S41/C41*100</f>
        <v>63.312502487760227</v>
      </c>
      <c r="T148" s="91"/>
      <c r="U148" s="92">
        <f>U41/C41*100</f>
        <v>9.9510408788759289E-2</v>
      </c>
      <c r="V148" s="6"/>
      <c r="W148" s="11"/>
      <c r="X148" s="6"/>
      <c r="Y148" s="6"/>
      <c r="Z148" s="6"/>
    </row>
    <row r="149" spans="1:27" ht="10.5" customHeight="1">
      <c r="A149" s="54">
        <v>2008</v>
      </c>
      <c r="B149" s="56"/>
      <c r="C149" s="84">
        <v>100</v>
      </c>
      <c r="D149" s="56"/>
      <c r="E149" s="91">
        <f>E42/C42*100</f>
        <v>28.790678674940185</v>
      </c>
      <c r="F149" s="56"/>
      <c r="G149" s="91">
        <f>G42/C42*100</f>
        <v>16.600206189577701</v>
      </c>
      <c r="H149" s="91"/>
      <c r="I149" s="91">
        <f>I42/C42*100</f>
        <v>2.1805520434165224</v>
      </c>
      <c r="J149" s="91"/>
      <c r="K149" s="91"/>
      <c r="L149" s="91">
        <f>L42/C42*100</f>
        <v>10.009920441945964</v>
      </c>
      <c r="M149" s="91"/>
      <c r="N149" s="91"/>
      <c r="O149" s="91">
        <f>O42/C42*100</f>
        <v>71.209321325059818</v>
      </c>
      <c r="P149" s="91"/>
      <c r="Q149" s="91">
        <f>Q42/C42*100</f>
        <v>7.9110661557314872</v>
      </c>
      <c r="R149" s="91"/>
      <c r="S149" s="91">
        <f>S42/C42*100</f>
        <v>63.208776673345135</v>
      </c>
      <c r="T149" s="91"/>
      <c r="U149" s="92">
        <f>U42/C42*100</f>
        <v>8.9478495983193601E-2</v>
      </c>
      <c r="V149" s="6"/>
      <c r="W149" s="11"/>
      <c r="X149" s="6"/>
      <c r="Y149" s="6"/>
      <c r="Z149" s="6"/>
    </row>
    <row r="150" spans="1:27" ht="12.6" customHeight="1">
      <c r="A150" s="93" t="s">
        <v>63</v>
      </c>
      <c r="B150" s="94"/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5"/>
      <c r="W150" s="5"/>
      <c r="X150" s="5"/>
    </row>
    <row r="151" spans="1:27" ht="9.6" customHeight="1">
      <c r="A151" s="61" t="s">
        <v>74</v>
      </c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5"/>
      <c r="W151" s="5"/>
      <c r="X151" s="5"/>
    </row>
    <row r="152" spans="1:27" ht="11.45" customHeight="1">
      <c r="A152" s="96" t="s">
        <v>64</v>
      </c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5"/>
      <c r="W152" s="5"/>
      <c r="X152" s="5"/>
    </row>
    <row r="153" spans="1:27" ht="9.6" customHeight="1">
      <c r="A153" s="61" t="s">
        <v>51</v>
      </c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5"/>
      <c r="W153" s="5"/>
      <c r="X153" s="5"/>
    </row>
    <row r="154" spans="1:27" ht="9.6" customHeight="1">
      <c r="A154" s="61" t="s">
        <v>44</v>
      </c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5"/>
      <c r="W154" s="5"/>
      <c r="X154" s="5"/>
    </row>
    <row r="155" spans="1:27" ht="9.6" customHeight="1">
      <c r="A155" s="61" t="s">
        <v>43</v>
      </c>
      <c r="B155" s="71"/>
      <c r="C155" s="71"/>
      <c r="D155" s="70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5"/>
      <c r="W155" s="7"/>
      <c r="X155" s="7"/>
      <c r="Y155" s="3"/>
      <c r="Z155" s="3"/>
      <c r="AA155" s="3"/>
    </row>
    <row r="156" spans="1:27" ht="11.1" customHeight="1">
      <c r="A156" s="96" t="s">
        <v>65</v>
      </c>
      <c r="B156" s="71"/>
      <c r="C156" s="71"/>
      <c r="D156" s="70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5"/>
      <c r="W156" s="7"/>
      <c r="X156" s="7"/>
      <c r="Y156" s="3"/>
      <c r="Z156" s="3"/>
      <c r="AA156" s="3"/>
    </row>
    <row r="157" spans="1:27" ht="9.6" customHeight="1">
      <c r="A157" s="61" t="s">
        <v>42</v>
      </c>
      <c r="B157" s="71"/>
      <c r="C157" s="71"/>
      <c r="D157" s="70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5"/>
      <c r="W157" s="7"/>
      <c r="X157" s="7"/>
      <c r="Y157" s="3"/>
      <c r="Z157" s="3"/>
      <c r="AA157" s="3"/>
    </row>
    <row r="158" spans="1:27" ht="9.9499999999999993" customHeight="1">
      <c r="A158" s="97" t="s">
        <v>72</v>
      </c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5"/>
      <c r="W158" s="5"/>
      <c r="X158" s="5"/>
    </row>
    <row r="159" spans="1:27" ht="9.6" customHeight="1">
      <c r="A159" s="61" t="s">
        <v>32</v>
      </c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5"/>
      <c r="W159" s="5"/>
      <c r="X159" s="5"/>
    </row>
    <row r="160" spans="1:27" ht="11.1" customHeight="1">
      <c r="A160" s="96" t="s">
        <v>66</v>
      </c>
      <c r="B160" s="71"/>
      <c r="C160" s="71"/>
      <c r="D160" s="70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5"/>
      <c r="W160" s="7"/>
      <c r="X160" s="7"/>
      <c r="Y160" s="3"/>
      <c r="Z160" s="3"/>
      <c r="AA160" s="3"/>
    </row>
    <row r="161" spans="1:27" ht="8.4499999999999993" customHeight="1">
      <c r="A161" s="61" t="s">
        <v>33</v>
      </c>
      <c r="B161" s="71"/>
      <c r="C161" s="71"/>
      <c r="D161" s="70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5"/>
      <c r="W161" s="7"/>
      <c r="X161" s="7"/>
      <c r="Y161" s="3"/>
      <c r="Z161" s="3"/>
      <c r="AA161" s="3"/>
    </row>
    <row r="162" spans="1:27" ht="9.6" customHeight="1">
      <c r="A162" s="61" t="s">
        <v>34</v>
      </c>
      <c r="B162" s="71"/>
      <c r="C162" s="71"/>
      <c r="D162" s="70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5"/>
      <c r="W162" s="7"/>
      <c r="X162" s="7"/>
      <c r="Y162" s="3"/>
      <c r="Z162" s="3"/>
      <c r="AA162" s="3"/>
    </row>
    <row r="163" spans="1:27" ht="9.9499999999999993" customHeight="1">
      <c r="A163" s="97" t="s">
        <v>36</v>
      </c>
      <c r="B163" s="71"/>
      <c r="C163" s="71"/>
      <c r="D163" s="70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5"/>
      <c r="W163" s="7"/>
      <c r="X163" s="7"/>
      <c r="Y163" s="3"/>
      <c r="Z163" s="3"/>
      <c r="AA163" s="3"/>
    </row>
    <row r="164" spans="1:27" ht="9.9499999999999993" customHeight="1">
      <c r="A164" s="97" t="s">
        <v>35</v>
      </c>
      <c r="B164" s="71"/>
      <c r="C164" s="71"/>
      <c r="D164" s="70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5"/>
      <c r="W164" s="7"/>
      <c r="X164" s="7"/>
      <c r="Y164" s="3"/>
      <c r="Z164" s="3"/>
      <c r="AA164" s="3"/>
    </row>
    <row r="165" spans="1:27" ht="11.1" customHeight="1">
      <c r="A165" s="96" t="s">
        <v>67</v>
      </c>
      <c r="B165" s="71"/>
      <c r="C165" s="71"/>
      <c r="D165" s="70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5"/>
      <c r="W165" s="7"/>
      <c r="X165" s="7"/>
      <c r="Y165" s="3"/>
      <c r="Z165" s="3"/>
      <c r="AA165" s="3"/>
    </row>
    <row r="166" spans="1:27" ht="11.1" customHeight="1">
      <c r="A166" s="96" t="s">
        <v>68</v>
      </c>
      <c r="B166" s="71"/>
      <c r="C166" s="71"/>
      <c r="D166" s="70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5"/>
      <c r="W166" s="7"/>
      <c r="X166" s="7"/>
      <c r="Y166" s="3"/>
      <c r="Z166" s="3"/>
      <c r="AA166" s="3"/>
    </row>
    <row r="167" spans="1:27" ht="3.95" customHeight="1">
      <c r="A167" s="98"/>
      <c r="B167" s="71"/>
      <c r="C167" s="71"/>
      <c r="D167" s="70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5"/>
      <c r="W167" s="7"/>
      <c r="X167" s="7"/>
      <c r="Y167" s="3"/>
      <c r="Z167" s="3"/>
      <c r="AA167" s="3"/>
    </row>
    <row r="168" spans="1:27" ht="9.6" customHeight="1">
      <c r="A168" s="61" t="s">
        <v>47</v>
      </c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5"/>
      <c r="W168" s="5"/>
      <c r="X168" s="5"/>
    </row>
    <row r="169" spans="1:27" ht="3.95" customHeight="1">
      <c r="A169" s="97"/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5"/>
      <c r="W169" s="5"/>
      <c r="X169" s="5"/>
    </row>
    <row r="170" spans="1:27" ht="9.9499999999999993" customHeight="1">
      <c r="A170" s="99" t="s">
        <v>46</v>
      </c>
      <c r="B170" s="71"/>
      <c r="C170" s="71"/>
      <c r="D170" s="70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5"/>
      <c r="W170" s="7"/>
      <c r="X170" s="7"/>
      <c r="Y170" s="3"/>
      <c r="Z170" s="3"/>
      <c r="AA170" s="3"/>
    </row>
    <row r="171" spans="1:27" ht="9" customHeight="1">
      <c r="A171" s="61" t="s">
        <v>45</v>
      </c>
      <c r="B171" s="71"/>
      <c r="C171" s="71"/>
      <c r="D171" s="70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5"/>
      <c r="W171" s="7"/>
      <c r="X171" s="7"/>
      <c r="Y171" s="3"/>
      <c r="Z171" s="3"/>
      <c r="AA171" s="3"/>
    </row>
    <row r="172" spans="1:27" ht="9.75" customHeight="1">
      <c r="A172" s="61"/>
      <c r="B172" s="71"/>
      <c r="C172" s="71"/>
      <c r="D172" s="70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5"/>
      <c r="W172" s="7"/>
      <c r="X172" s="7"/>
      <c r="Y172" s="3"/>
      <c r="Z172" s="3"/>
      <c r="AA172" s="3"/>
    </row>
    <row r="173" spans="1:27" ht="11.25" customHeight="1">
      <c r="A173" s="61"/>
      <c r="B173" s="100"/>
      <c r="C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W173" s="3"/>
      <c r="X173" s="3"/>
      <c r="Y173" s="3"/>
      <c r="Z173" s="3"/>
      <c r="AA173" s="3"/>
    </row>
    <row r="174" spans="1:27" ht="10.5" customHeight="1">
      <c r="A174" s="61"/>
      <c r="B174" s="100"/>
      <c r="C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W174" s="3"/>
      <c r="X174" s="3"/>
      <c r="Y174" s="3"/>
      <c r="Z174" s="3"/>
      <c r="AA174" s="3"/>
    </row>
    <row r="175" spans="1:27" ht="12.75" customHeight="1">
      <c r="A175" s="59"/>
      <c r="B175" s="101"/>
      <c r="C175" s="102"/>
      <c r="D175" s="101"/>
      <c r="E175" s="103"/>
      <c r="F175" s="101"/>
      <c r="G175" s="103"/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89"/>
      <c r="W175" s="3"/>
      <c r="X175" s="3"/>
      <c r="Y175" s="3"/>
      <c r="Z175" s="3"/>
      <c r="AA175" s="3"/>
    </row>
    <row r="176" spans="1:27" ht="12.75" customHeight="1">
      <c r="A176" s="50"/>
      <c r="B176" s="101"/>
      <c r="C176" s="89"/>
      <c r="D176" s="101"/>
      <c r="E176" s="89"/>
      <c r="F176" s="101"/>
      <c r="G176" s="89"/>
      <c r="H176" s="103"/>
      <c r="I176" s="89"/>
      <c r="J176" s="89"/>
      <c r="K176" s="103"/>
      <c r="L176" s="89"/>
      <c r="M176" s="103"/>
      <c r="N176" s="103"/>
      <c r="O176" s="89"/>
      <c r="P176" s="103"/>
      <c r="Q176" s="89"/>
      <c r="R176" s="103"/>
      <c r="S176" s="89"/>
      <c r="T176" s="103"/>
      <c r="U176" s="89"/>
      <c r="W176" s="3"/>
      <c r="X176" s="3"/>
      <c r="Y176" s="3"/>
      <c r="Z176" s="3"/>
      <c r="AA176" s="3"/>
    </row>
    <row r="177" spans="1:27" ht="10.5" customHeight="1">
      <c r="A177" s="50"/>
      <c r="B177" s="49"/>
      <c r="C177" s="89"/>
      <c r="D177" s="49"/>
      <c r="E177" s="89"/>
      <c r="F177" s="4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89"/>
      <c r="U177" s="89"/>
      <c r="W177" s="3"/>
      <c r="X177" s="3"/>
      <c r="Y177" s="3"/>
      <c r="Z177" s="3"/>
      <c r="AA177" s="3"/>
    </row>
    <row r="178" spans="1:27" ht="10.5" customHeight="1">
      <c r="A178" s="50"/>
      <c r="B178" s="49"/>
      <c r="C178" s="89"/>
      <c r="D178" s="49"/>
      <c r="E178" s="89"/>
      <c r="F178" s="49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  <c r="R178" s="89"/>
      <c r="S178" s="89"/>
      <c r="T178" s="89"/>
      <c r="U178" s="89"/>
      <c r="W178" s="3"/>
      <c r="X178" s="3"/>
      <c r="Y178" s="3"/>
      <c r="Z178" s="3"/>
      <c r="AA178" s="3"/>
    </row>
    <row r="179" spans="1:27" ht="9" customHeight="1">
      <c r="A179" s="61"/>
      <c r="B179" s="100"/>
      <c r="C179" s="100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W179" s="3"/>
      <c r="X179" s="3"/>
      <c r="Y179" s="3"/>
      <c r="Z179" s="3"/>
      <c r="AA179" s="3"/>
    </row>
    <row r="180" spans="1:27" ht="9" customHeight="1">
      <c r="A180" s="61"/>
      <c r="B180" s="100"/>
      <c r="C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W180" s="3"/>
      <c r="X180" s="3"/>
      <c r="Y180" s="3"/>
      <c r="Z180" s="3"/>
      <c r="AA180" s="3"/>
    </row>
    <row r="181" spans="1:27" ht="9" customHeight="1">
      <c r="B181" s="100"/>
    </row>
    <row r="182" spans="1:27" ht="9" customHeight="1">
      <c r="B182" s="100"/>
    </row>
    <row r="183" spans="1:27" ht="9" customHeight="1">
      <c r="B183" s="100"/>
    </row>
    <row r="184" spans="1:27" ht="9" customHeight="1">
      <c r="A184" s="104"/>
      <c r="B184" s="100"/>
    </row>
    <row r="185" spans="1:27" ht="9" customHeight="1">
      <c r="B185" s="100"/>
      <c r="E185" s="104"/>
    </row>
    <row r="186" spans="1:27" ht="9" customHeight="1">
      <c r="B186" s="100"/>
      <c r="I186" s="104"/>
      <c r="J186" s="104"/>
    </row>
    <row r="187" spans="1:27" ht="12" customHeight="1">
      <c r="B187" s="100"/>
      <c r="C187" s="104"/>
      <c r="E187" s="105"/>
      <c r="F187" s="105"/>
      <c r="G187" s="105"/>
      <c r="H187" s="105"/>
      <c r="I187" s="105"/>
      <c r="J187" s="105"/>
      <c r="K187" s="105"/>
      <c r="L187" s="105"/>
      <c r="M187" s="104"/>
      <c r="N187" s="104"/>
      <c r="Q187" s="104"/>
    </row>
    <row r="188" spans="1:27" ht="12" customHeight="1">
      <c r="B188" s="100"/>
      <c r="C188" s="104"/>
      <c r="G188" s="104"/>
      <c r="L188" s="104"/>
      <c r="O188" s="105"/>
      <c r="P188" s="105"/>
      <c r="Q188" s="105"/>
      <c r="R188" s="105"/>
      <c r="S188" s="105"/>
      <c r="T188" s="105"/>
      <c r="U188" s="105"/>
    </row>
    <row r="189" spans="1:27" ht="12" customHeight="1">
      <c r="A189" s="104"/>
      <c r="B189" s="100"/>
      <c r="C189" s="104"/>
      <c r="G189" s="105"/>
      <c r="H189" s="105"/>
      <c r="I189" s="105"/>
      <c r="J189" s="105"/>
      <c r="L189" s="104"/>
      <c r="U189" s="104"/>
    </row>
    <row r="190" spans="1:27" ht="12" customHeight="1">
      <c r="A190" s="104"/>
      <c r="B190" s="100"/>
      <c r="C190" s="104"/>
      <c r="E190" s="104"/>
      <c r="G190" s="104"/>
      <c r="I190" s="104"/>
      <c r="J190" s="104"/>
      <c r="L190" s="104"/>
      <c r="O190" s="104"/>
      <c r="Q190" s="104"/>
      <c r="S190" s="104"/>
      <c r="U190" s="104"/>
    </row>
    <row r="191" spans="1:27" ht="12" customHeight="1">
      <c r="B191" s="100"/>
      <c r="C191" s="100"/>
      <c r="D191" s="100"/>
      <c r="E191" s="100"/>
      <c r="F191" s="100"/>
      <c r="G191" s="100"/>
      <c r="H191" s="100"/>
      <c r="I191" s="106"/>
      <c r="J191" s="106"/>
      <c r="K191" s="100"/>
      <c r="L191" s="100"/>
      <c r="M191" s="100"/>
      <c r="N191" s="100"/>
      <c r="O191" s="100"/>
      <c r="P191" s="100"/>
      <c r="Q191" s="100"/>
      <c r="R191" s="100"/>
      <c r="S191" s="100"/>
      <c r="U191" s="100"/>
      <c r="W191" s="3"/>
      <c r="X191" s="3"/>
      <c r="Y191" s="3"/>
    </row>
    <row r="192" spans="1:27" ht="12" customHeight="1">
      <c r="A192" s="100"/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U192" s="100"/>
      <c r="W192" s="3"/>
      <c r="X192" s="3"/>
      <c r="Y192" s="3"/>
    </row>
    <row r="193" spans="1:26" ht="12" customHeight="1">
      <c r="A193" s="106"/>
      <c r="B193" s="100"/>
      <c r="C193" s="107"/>
      <c r="D193" s="108"/>
      <c r="E193" s="107"/>
      <c r="F193" s="100"/>
      <c r="G193" s="107"/>
      <c r="H193" s="100"/>
      <c r="I193" s="107"/>
      <c r="J193" s="107"/>
      <c r="K193" s="100"/>
      <c r="L193" s="100"/>
      <c r="M193" s="106"/>
      <c r="N193" s="106"/>
      <c r="O193" s="100"/>
      <c r="P193" s="100"/>
      <c r="Q193" s="100"/>
      <c r="R193" s="106"/>
      <c r="S193" s="100"/>
      <c r="T193" s="104"/>
      <c r="U193" s="100"/>
      <c r="W193" s="3"/>
      <c r="X193" s="3"/>
      <c r="Y193" s="3"/>
      <c r="Z193" s="2"/>
    </row>
    <row r="194" spans="1:26" ht="12" customHeight="1">
      <c r="A194" s="106"/>
      <c r="B194" s="100"/>
      <c r="C194" s="100"/>
      <c r="D194" s="109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U194" s="100"/>
      <c r="W194" s="3"/>
      <c r="X194" s="3"/>
      <c r="Y194" s="3"/>
    </row>
    <row r="195" spans="1:26" ht="12" customHeight="1">
      <c r="A195" s="106"/>
      <c r="B195" s="100"/>
      <c r="C195" s="100"/>
      <c r="D195" s="109"/>
      <c r="E195" s="100"/>
      <c r="F195" s="100"/>
      <c r="G195" s="100"/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U195" s="100"/>
      <c r="W195" s="3"/>
      <c r="X195" s="3"/>
      <c r="Y195" s="3"/>
    </row>
    <row r="196" spans="1:26" ht="12" customHeight="1">
      <c r="A196" s="106"/>
      <c r="B196" s="100"/>
      <c r="C196" s="100"/>
      <c r="D196" s="109"/>
      <c r="E196" s="100"/>
      <c r="F196" s="100"/>
      <c r="G196" s="100"/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U196" s="100"/>
      <c r="W196" s="3"/>
      <c r="X196" s="3"/>
      <c r="Y196" s="3"/>
    </row>
    <row r="197" spans="1:26" ht="12" customHeight="1">
      <c r="A197" s="106"/>
      <c r="B197" s="100"/>
      <c r="C197" s="100"/>
      <c r="D197" s="109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10"/>
      <c r="U197" s="100"/>
      <c r="W197" s="3"/>
      <c r="X197" s="3"/>
      <c r="Y197" s="3"/>
    </row>
    <row r="198" spans="1:26" ht="12" customHeight="1">
      <c r="A198" s="106"/>
      <c r="B198" s="100"/>
      <c r="C198" s="100"/>
      <c r="D198" s="109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U198" s="100"/>
      <c r="W198" s="3"/>
      <c r="X198" s="3"/>
      <c r="Y198" s="3"/>
    </row>
    <row r="199" spans="1:26" ht="12" customHeight="1">
      <c r="A199" s="106"/>
      <c r="B199" s="100"/>
      <c r="C199" s="100"/>
      <c r="D199" s="109"/>
      <c r="E199" s="100"/>
      <c r="F199" s="100"/>
      <c r="G199" s="100"/>
      <c r="H199" s="100"/>
      <c r="I199" s="106"/>
      <c r="J199" s="106"/>
      <c r="K199" s="100"/>
      <c r="L199" s="100"/>
      <c r="M199" s="100"/>
      <c r="N199" s="100"/>
      <c r="O199" s="100"/>
      <c r="P199" s="100"/>
      <c r="Q199" s="100"/>
      <c r="R199" s="100"/>
      <c r="S199" s="100"/>
      <c r="U199" s="100"/>
      <c r="W199" s="3"/>
      <c r="X199" s="3"/>
      <c r="Y199" s="3"/>
    </row>
    <row r="200" spans="1:26" ht="12" customHeight="1">
      <c r="A200" s="106"/>
      <c r="B200" s="100"/>
      <c r="C200" s="100"/>
      <c r="D200" s="109"/>
      <c r="E200" s="100"/>
      <c r="F200" s="100"/>
      <c r="G200" s="100"/>
      <c r="H200" s="100"/>
      <c r="I200" s="111"/>
      <c r="J200" s="111"/>
      <c r="K200" s="100"/>
      <c r="L200" s="100"/>
      <c r="M200" s="100"/>
      <c r="N200" s="100"/>
      <c r="O200" s="100"/>
      <c r="P200" s="100"/>
      <c r="Q200" s="100"/>
      <c r="R200" s="100"/>
      <c r="S200" s="100"/>
      <c r="U200" s="111"/>
      <c r="W200" s="3"/>
      <c r="X200" s="3"/>
      <c r="Y200" s="3"/>
    </row>
    <row r="201" spans="1:26" ht="12" customHeight="1">
      <c r="A201" s="106"/>
      <c r="B201" s="100"/>
      <c r="C201" s="100"/>
      <c r="D201" s="109"/>
      <c r="E201" s="100"/>
      <c r="F201" s="100"/>
      <c r="G201" s="100"/>
      <c r="H201" s="100"/>
      <c r="I201" s="106"/>
      <c r="J201" s="106"/>
      <c r="K201" s="100"/>
      <c r="L201" s="110"/>
      <c r="M201" s="100"/>
      <c r="N201" s="100"/>
      <c r="O201" s="100"/>
      <c r="P201" s="100"/>
      <c r="Q201" s="110"/>
      <c r="R201" s="100"/>
      <c r="S201" s="100"/>
      <c r="U201" s="100"/>
      <c r="W201" s="3"/>
      <c r="X201" s="3"/>
      <c r="Y201" s="3"/>
    </row>
    <row r="202" spans="1:26" ht="12" customHeight="1">
      <c r="A202" s="106"/>
      <c r="B202" s="100"/>
      <c r="C202" s="100"/>
      <c r="D202" s="109"/>
      <c r="E202" s="100"/>
      <c r="F202" s="100"/>
      <c r="G202" s="100"/>
      <c r="H202" s="100"/>
      <c r="I202" s="100"/>
      <c r="J202" s="100"/>
      <c r="K202" s="100"/>
      <c r="L202" s="110"/>
      <c r="M202" s="100"/>
      <c r="N202" s="100"/>
      <c r="O202" s="100"/>
      <c r="P202" s="100"/>
      <c r="Q202" s="100"/>
      <c r="R202" s="100"/>
      <c r="S202" s="111"/>
      <c r="U202" s="110"/>
      <c r="W202" s="3"/>
      <c r="X202" s="3"/>
      <c r="Y202" s="3"/>
    </row>
    <row r="203" spans="1:26" ht="12" customHeight="1">
      <c r="A203" s="104"/>
      <c r="C203" s="100"/>
      <c r="D203" s="109"/>
      <c r="E203" s="111"/>
      <c r="G203" s="111"/>
      <c r="I203" s="111"/>
      <c r="J203" s="111"/>
      <c r="L203" s="111"/>
      <c r="O203" s="111"/>
      <c r="Q203" s="111"/>
      <c r="S203" s="111"/>
      <c r="U203" s="111"/>
    </row>
    <row r="204" spans="1:26" ht="12" customHeight="1">
      <c r="A204" s="104"/>
      <c r="C204" s="110"/>
      <c r="D204" s="109"/>
      <c r="E204" s="110"/>
      <c r="G204" s="110"/>
      <c r="I204" s="110"/>
      <c r="J204" s="110"/>
      <c r="L204" s="110"/>
      <c r="O204" s="110"/>
      <c r="Q204" s="110"/>
      <c r="S204" s="110"/>
      <c r="U204" s="110"/>
    </row>
    <row r="205" spans="1:26" ht="12" customHeight="1">
      <c r="A205" s="104"/>
      <c r="C205" s="110"/>
      <c r="D205" s="109"/>
      <c r="E205" s="110"/>
      <c r="G205" s="110"/>
      <c r="I205" s="110"/>
      <c r="J205" s="110"/>
      <c r="L205" s="110"/>
      <c r="O205" s="110"/>
      <c r="Q205" s="110"/>
      <c r="S205" s="110"/>
      <c r="U205" s="110"/>
    </row>
    <row r="206" spans="1:26" ht="12" customHeight="1">
      <c r="D206" s="109"/>
      <c r="I206" s="104"/>
      <c r="J206" s="104"/>
    </row>
    <row r="207" spans="1:26" ht="12" customHeight="1">
      <c r="D207" s="109"/>
    </row>
    <row r="208" spans="1:26" ht="12" customHeight="1">
      <c r="A208" s="104"/>
      <c r="C208" s="108"/>
      <c r="D208" s="109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U208" s="108"/>
      <c r="X208" s="4"/>
    </row>
    <row r="209" spans="1:29" ht="12" customHeight="1">
      <c r="A209" s="104"/>
    </row>
    <row r="210" spans="1:29" ht="12" customHeight="1">
      <c r="A210" s="104"/>
    </row>
    <row r="211" spans="1:29" ht="12" customHeight="1">
      <c r="A211" s="104"/>
    </row>
    <row r="212" spans="1:29" ht="12" customHeight="1">
      <c r="A212" s="104"/>
    </row>
    <row r="213" spans="1:29" ht="12" customHeight="1">
      <c r="A213" s="104"/>
    </row>
    <row r="214" spans="1:29" ht="12" customHeight="1">
      <c r="A214" s="104"/>
    </row>
    <row r="215" spans="1:29" ht="12" customHeight="1">
      <c r="A215" s="104"/>
    </row>
    <row r="216" spans="1:29" ht="12" customHeight="1">
      <c r="A216" s="104"/>
    </row>
    <row r="217" spans="1:29" ht="12" customHeight="1">
      <c r="A217" s="104"/>
    </row>
    <row r="218" spans="1:29" ht="12" customHeight="1">
      <c r="A218" s="104"/>
    </row>
    <row r="219" spans="1:29" ht="12" customHeight="1"/>
    <row r="220" spans="1:29" ht="12" customHeight="1">
      <c r="A220" s="104"/>
    </row>
    <row r="221" spans="1:29" ht="12" customHeight="1">
      <c r="A221" s="104"/>
    </row>
    <row r="222" spans="1:29" ht="12" customHeight="1"/>
    <row r="223" spans="1:29" ht="12" customHeight="1">
      <c r="A223" s="104"/>
    </row>
    <row r="224" spans="1:29" ht="12" customHeight="1">
      <c r="I224" s="104"/>
      <c r="J224" s="104"/>
      <c r="AA224" s="1"/>
      <c r="AC224" s="1"/>
    </row>
    <row r="225" spans="1:29" ht="12" customHeight="1">
      <c r="A225" s="104"/>
      <c r="AA225" s="1"/>
      <c r="AC225" s="1"/>
    </row>
    <row r="226" spans="1:29" ht="12" customHeight="1">
      <c r="I226" s="104"/>
      <c r="J226" s="104"/>
      <c r="AA226" s="1"/>
      <c r="AC226" s="1"/>
    </row>
    <row r="227" spans="1:29" ht="12" customHeight="1">
      <c r="I227" s="104"/>
      <c r="J227" s="104"/>
      <c r="AA227" s="1"/>
      <c r="AC227" s="1"/>
    </row>
    <row r="228" spans="1:29" ht="12" customHeight="1">
      <c r="C228" s="104"/>
      <c r="Q228" s="104"/>
      <c r="AA228" s="1"/>
      <c r="AC228" s="1"/>
    </row>
    <row r="229" spans="1:29" ht="12" customHeight="1">
      <c r="C229" s="104"/>
      <c r="G229" s="104"/>
      <c r="L229" s="104"/>
      <c r="AA229" s="1"/>
      <c r="AC229" s="1"/>
    </row>
    <row r="230" spans="1:29" ht="12" customHeight="1">
      <c r="A230" s="104"/>
      <c r="C230" s="104"/>
      <c r="L230" s="104"/>
      <c r="U230" s="104"/>
      <c r="AA230" s="1"/>
      <c r="AC230" s="1"/>
    </row>
    <row r="231" spans="1:29" ht="12" customHeight="1">
      <c r="A231" s="104"/>
      <c r="C231" s="104"/>
      <c r="E231" s="104"/>
      <c r="G231" s="104"/>
      <c r="I231" s="104"/>
      <c r="J231" s="104"/>
      <c r="L231" s="104"/>
      <c r="O231" s="104"/>
      <c r="Q231" s="104"/>
      <c r="S231" s="104"/>
      <c r="U231" s="104"/>
      <c r="AA231" s="1"/>
      <c r="AC231" s="1"/>
    </row>
    <row r="232" spans="1:29" ht="12" customHeight="1">
      <c r="A232" s="104"/>
      <c r="I232" s="104"/>
      <c r="J232" s="104"/>
      <c r="AA232" s="1"/>
      <c r="AC232" s="1"/>
    </row>
    <row r="233" spans="1:29" ht="12" customHeight="1">
      <c r="A233" s="106"/>
      <c r="C233" s="112"/>
      <c r="E233" s="112"/>
      <c r="F233" s="112"/>
      <c r="G233" s="112"/>
      <c r="H233" s="112"/>
      <c r="I233" s="112"/>
      <c r="J233" s="112"/>
      <c r="K233" s="112"/>
      <c r="L233" s="112"/>
      <c r="M233" s="112"/>
      <c r="N233" s="112"/>
      <c r="O233" s="112"/>
      <c r="P233" s="112"/>
      <c r="Q233" s="112"/>
      <c r="R233" s="112"/>
      <c r="S233" s="112"/>
      <c r="U233" s="112"/>
      <c r="W233" s="2"/>
      <c r="X233" s="2"/>
      <c r="AA233" s="1"/>
      <c r="AC233" s="1"/>
    </row>
    <row r="234" spans="1:29" ht="12" customHeight="1">
      <c r="A234" s="106"/>
      <c r="C234" s="100"/>
      <c r="E234" s="100"/>
      <c r="G234" s="100"/>
      <c r="I234" s="100"/>
      <c r="J234" s="100"/>
      <c r="L234" s="100"/>
      <c r="O234" s="100"/>
      <c r="Q234" s="100"/>
      <c r="S234" s="100"/>
      <c r="U234" s="100"/>
      <c r="AA234" s="1"/>
      <c r="AC234" s="1"/>
    </row>
    <row r="235" spans="1:29" ht="12" customHeight="1">
      <c r="A235" s="106"/>
      <c r="C235" s="100"/>
      <c r="E235" s="100"/>
      <c r="G235" s="100"/>
      <c r="I235" s="100"/>
      <c r="J235" s="100"/>
      <c r="L235" s="100"/>
      <c r="O235" s="100"/>
      <c r="Q235" s="100"/>
      <c r="S235" s="100"/>
      <c r="U235" s="100"/>
      <c r="W235" s="3"/>
      <c r="AA235" s="1"/>
      <c r="AC235" s="1"/>
    </row>
    <row r="236" spans="1:29" ht="12" customHeight="1">
      <c r="A236" s="106"/>
      <c r="C236" s="100"/>
      <c r="E236" s="100"/>
      <c r="G236" s="100"/>
      <c r="I236" s="100"/>
      <c r="J236" s="100"/>
      <c r="L236" s="100"/>
      <c r="O236" s="100"/>
      <c r="Q236" s="100"/>
      <c r="S236" s="100"/>
      <c r="U236" s="100"/>
      <c r="W236" s="3"/>
      <c r="AA236" s="1"/>
      <c r="AC236" s="1"/>
    </row>
    <row r="237" spans="1:29" ht="12" customHeight="1">
      <c r="A237" s="106"/>
      <c r="C237" s="100"/>
      <c r="E237" s="100"/>
      <c r="G237" s="100"/>
      <c r="I237" s="100"/>
      <c r="J237" s="100"/>
      <c r="L237" s="100"/>
      <c r="O237" s="100"/>
      <c r="Q237" s="100"/>
      <c r="S237" s="100"/>
      <c r="U237" s="100"/>
      <c r="W237" s="3"/>
    </row>
    <row r="238" spans="1:29" ht="12" customHeight="1">
      <c r="A238" s="106"/>
      <c r="C238" s="100"/>
      <c r="E238" s="100"/>
      <c r="G238" s="100"/>
      <c r="I238" s="100"/>
      <c r="J238" s="100"/>
      <c r="L238" s="100"/>
      <c r="O238" s="100"/>
      <c r="Q238" s="100"/>
      <c r="S238" s="100"/>
      <c r="U238" s="100"/>
      <c r="W238" s="3"/>
    </row>
    <row r="239" spans="1:29" ht="12" customHeight="1">
      <c r="A239" s="106"/>
      <c r="C239" s="100"/>
      <c r="E239" s="100"/>
      <c r="G239" s="100"/>
      <c r="I239" s="100"/>
      <c r="J239" s="100"/>
      <c r="L239" s="100"/>
      <c r="O239" s="100"/>
      <c r="Q239" s="100"/>
      <c r="S239" s="100"/>
      <c r="U239" s="100"/>
      <c r="W239" s="3"/>
    </row>
    <row r="240" spans="1:29" ht="12" customHeight="1">
      <c r="A240" s="106"/>
      <c r="C240" s="100"/>
      <c r="D240" s="100"/>
      <c r="E240" s="100"/>
      <c r="F240" s="100"/>
      <c r="G240" s="100"/>
      <c r="H240" s="100"/>
      <c r="I240" s="100"/>
      <c r="J240" s="100"/>
      <c r="K240" s="100"/>
      <c r="L240" s="100"/>
      <c r="M240" s="100"/>
      <c r="N240" s="100"/>
      <c r="O240" s="100"/>
      <c r="P240" s="100"/>
      <c r="Q240" s="100"/>
      <c r="R240" s="100"/>
      <c r="S240" s="100"/>
      <c r="U240" s="100"/>
      <c r="W240" s="3"/>
      <c r="X240" s="3"/>
      <c r="Y240" s="3"/>
    </row>
    <row r="241" spans="1:27" ht="12" customHeight="1">
      <c r="A241" s="106"/>
      <c r="C241" s="100"/>
      <c r="D241" s="100"/>
      <c r="E241" s="100"/>
      <c r="F241" s="100"/>
      <c r="G241" s="100"/>
      <c r="H241" s="100"/>
      <c r="I241" s="100"/>
      <c r="J241" s="100"/>
      <c r="K241" s="100"/>
      <c r="L241" s="100"/>
      <c r="M241" s="100"/>
      <c r="N241" s="100"/>
      <c r="O241" s="100"/>
      <c r="P241" s="100"/>
      <c r="Q241" s="100"/>
      <c r="R241" s="100"/>
      <c r="S241" s="100"/>
      <c r="U241" s="100"/>
      <c r="W241" s="3"/>
      <c r="X241" s="3"/>
      <c r="Y241" s="3"/>
    </row>
    <row r="242" spans="1:27" ht="12" customHeight="1">
      <c r="A242" s="106"/>
      <c r="C242" s="100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U242" s="100"/>
      <c r="W242" s="3"/>
      <c r="X242" s="3"/>
      <c r="Y242" s="3"/>
    </row>
    <row r="243" spans="1:27" ht="12" customHeight="1">
      <c r="A243" s="106"/>
      <c r="C243" s="100"/>
      <c r="D243" s="100"/>
      <c r="E243" s="100"/>
      <c r="F243" s="100"/>
      <c r="G243" s="100"/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0"/>
      <c r="U243" s="100"/>
      <c r="W243" s="3"/>
      <c r="X243" s="3"/>
      <c r="Y243" s="3"/>
    </row>
    <row r="244" spans="1:27" ht="12" customHeight="1">
      <c r="A244" s="104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W244" s="3"/>
      <c r="X244" s="3"/>
      <c r="Y244" s="3"/>
    </row>
    <row r="245" spans="1:27" ht="12" customHeight="1">
      <c r="A245" s="104"/>
      <c r="C245" s="100"/>
      <c r="D245" s="100"/>
      <c r="E245" s="100"/>
      <c r="F245" s="100"/>
      <c r="G245" s="100"/>
      <c r="H245" s="100"/>
      <c r="I245" s="100"/>
      <c r="J245" s="100"/>
      <c r="K245" s="100"/>
      <c r="L245" s="100"/>
      <c r="M245" s="100"/>
      <c r="N245" s="100"/>
      <c r="O245" s="100"/>
      <c r="P245" s="100"/>
      <c r="Q245" s="100"/>
      <c r="R245" s="100"/>
      <c r="S245" s="100"/>
      <c r="T245" s="100"/>
      <c r="U245" s="100"/>
      <c r="W245" s="3"/>
      <c r="X245" s="3"/>
      <c r="Y245" s="3"/>
      <c r="Z245" s="3"/>
    </row>
    <row r="246" spans="1:27" ht="12" customHeight="1">
      <c r="A246" s="104"/>
      <c r="C246" s="100"/>
      <c r="D246" s="100"/>
      <c r="E246" s="100"/>
      <c r="F246" s="100"/>
      <c r="G246" s="100"/>
      <c r="H246" s="100"/>
      <c r="I246" s="100"/>
      <c r="J246" s="100"/>
      <c r="K246" s="100"/>
      <c r="L246" s="100"/>
      <c r="M246" s="100"/>
      <c r="N246" s="100"/>
      <c r="O246" s="100"/>
      <c r="P246" s="100"/>
      <c r="Q246" s="100"/>
      <c r="R246" s="100"/>
      <c r="S246" s="100"/>
      <c r="T246" s="100"/>
      <c r="U246" s="100"/>
      <c r="W246" s="3"/>
      <c r="X246" s="3"/>
      <c r="Y246" s="3"/>
    </row>
    <row r="247" spans="1:27" ht="12" customHeight="1">
      <c r="A247" s="104"/>
    </row>
    <row r="248" spans="1:27" ht="12" customHeight="1">
      <c r="A248" s="106"/>
      <c r="C248" s="100"/>
      <c r="D248" s="100"/>
      <c r="E248" s="100"/>
      <c r="F248" s="100"/>
      <c r="G248" s="100"/>
      <c r="H248" s="100"/>
      <c r="I248" s="100"/>
      <c r="J248" s="100"/>
      <c r="K248" s="100"/>
      <c r="L248" s="100"/>
      <c r="M248" s="100"/>
      <c r="N248" s="100"/>
      <c r="O248" s="100"/>
      <c r="P248" s="100"/>
      <c r="Q248" s="100"/>
      <c r="R248" s="100"/>
      <c r="S248" s="100"/>
      <c r="T248" s="100"/>
      <c r="U248" s="100"/>
      <c r="W248" s="3"/>
      <c r="X248" s="3"/>
      <c r="Y248" s="3"/>
      <c r="Z248" s="3"/>
      <c r="AA248" s="3"/>
    </row>
    <row r="249" spans="1:27" ht="12" customHeight="1">
      <c r="A249" s="106"/>
      <c r="C249" s="100"/>
      <c r="D249" s="100"/>
      <c r="E249" s="100"/>
      <c r="F249" s="100"/>
      <c r="G249" s="100"/>
      <c r="H249" s="100"/>
      <c r="I249" s="100"/>
      <c r="J249" s="100"/>
      <c r="K249" s="100"/>
      <c r="L249" s="100"/>
      <c r="M249" s="100"/>
      <c r="N249" s="100"/>
      <c r="O249" s="100"/>
      <c r="P249" s="100"/>
      <c r="Q249" s="100"/>
      <c r="R249" s="100"/>
      <c r="S249" s="100"/>
      <c r="T249" s="100"/>
      <c r="U249" s="100"/>
      <c r="W249" s="3"/>
      <c r="X249" s="3"/>
      <c r="Y249" s="3"/>
      <c r="Z249" s="3"/>
      <c r="AA249" s="3"/>
    </row>
    <row r="250" spans="1:27">
      <c r="A250" s="106"/>
      <c r="C250" s="100"/>
      <c r="D250" s="100"/>
      <c r="E250" s="100"/>
      <c r="F250" s="100"/>
      <c r="G250" s="100"/>
      <c r="H250" s="100"/>
      <c r="I250" s="100"/>
      <c r="J250" s="100"/>
      <c r="K250" s="100"/>
      <c r="L250" s="100"/>
      <c r="M250" s="100"/>
      <c r="N250" s="100"/>
      <c r="O250" s="100"/>
      <c r="P250" s="100"/>
      <c r="Q250" s="100"/>
      <c r="R250" s="100"/>
      <c r="S250" s="100"/>
      <c r="T250" s="100"/>
      <c r="U250" s="100"/>
      <c r="W250" s="3"/>
      <c r="X250" s="3"/>
      <c r="Y250" s="3"/>
      <c r="Z250" s="3"/>
      <c r="AA250" s="3"/>
    </row>
    <row r="251" spans="1:27">
      <c r="A251" s="106"/>
      <c r="C251" s="100"/>
      <c r="D251" s="100"/>
      <c r="E251" s="100"/>
      <c r="F251" s="100"/>
      <c r="G251" s="100"/>
      <c r="H251" s="100"/>
      <c r="I251" s="100"/>
      <c r="J251" s="100"/>
      <c r="K251" s="100"/>
      <c r="L251" s="100"/>
      <c r="M251" s="100"/>
      <c r="N251" s="100"/>
      <c r="O251" s="100"/>
      <c r="P251" s="100"/>
      <c r="Q251" s="100"/>
      <c r="R251" s="100"/>
      <c r="S251" s="100"/>
      <c r="T251" s="100"/>
      <c r="U251" s="100"/>
      <c r="W251" s="3"/>
      <c r="X251" s="3"/>
      <c r="Y251" s="3"/>
      <c r="Z251" s="3"/>
      <c r="AA251" s="3"/>
    </row>
    <row r="252" spans="1:27">
      <c r="A252" s="106"/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0"/>
      <c r="O252" s="100"/>
      <c r="P252" s="100"/>
      <c r="Q252" s="100"/>
      <c r="R252" s="100"/>
      <c r="S252" s="100"/>
      <c r="T252" s="100"/>
      <c r="U252" s="100"/>
      <c r="W252" s="3"/>
      <c r="X252" s="3"/>
      <c r="Y252" s="3"/>
      <c r="Z252" s="3"/>
      <c r="AA252" s="3"/>
    </row>
    <row r="253" spans="1:27">
      <c r="A253" s="106"/>
      <c r="C253" s="100"/>
      <c r="D253" s="100"/>
      <c r="E253" s="100"/>
      <c r="F253" s="100"/>
      <c r="G253" s="100"/>
      <c r="H253" s="100"/>
      <c r="I253" s="100"/>
      <c r="J253" s="100"/>
      <c r="K253" s="100"/>
      <c r="L253" s="100"/>
      <c r="M253" s="100"/>
      <c r="N253" s="100"/>
      <c r="O253" s="100"/>
      <c r="P253" s="100"/>
      <c r="Q253" s="100"/>
      <c r="R253" s="100"/>
      <c r="S253" s="100"/>
      <c r="T253" s="100"/>
      <c r="U253" s="100"/>
      <c r="W253" s="3"/>
      <c r="X253" s="3"/>
      <c r="Y253" s="3"/>
      <c r="Z253" s="3"/>
      <c r="AA253" s="3"/>
    </row>
    <row r="254" spans="1:27">
      <c r="A254" s="106"/>
      <c r="C254" s="100"/>
      <c r="D254" s="100"/>
      <c r="E254" s="100"/>
      <c r="F254" s="100"/>
      <c r="G254" s="100"/>
      <c r="H254" s="100"/>
      <c r="I254" s="100"/>
      <c r="J254" s="100"/>
      <c r="K254" s="100"/>
      <c r="L254" s="100"/>
      <c r="M254" s="100"/>
      <c r="N254" s="100"/>
      <c r="O254" s="100"/>
      <c r="P254" s="100"/>
      <c r="Q254" s="100"/>
      <c r="R254" s="100"/>
      <c r="S254" s="100"/>
      <c r="T254" s="100"/>
      <c r="U254" s="100"/>
      <c r="W254" s="3"/>
      <c r="X254" s="3"/>
      <c r="Y254" s="3"/>
      <c r="Z254" s="3"/>
      <c r="AA254" s="3"/>
    </row>
    <row r="255" spans="1:27">
      <c r="A255" s="106"/>
      <c r="C255" s="100"/>
      <c r="D255" s="100"/>
      <c r="E255" s="100"/>
      <c r="F255" s="100"/>
      <c r="G255" s="100"/>
      <c r="H255" s="100"/>
      <c r="I255" s="100"/>
      <c r="J255" s="100"/>
      <c r="K255" s="100"/>
      <c r="L255" s="100"/>
      <c r="M255" s="100"/>
      <c r="N255" s="100"/>
      <c r="O255" s="100"/>
      <c r="P255" s="100"/>
      <c r="Q255" s="100"/>
      <c r="R255" s="100"/>
      <c r="S255" s="100"/>
      <c r="T255" s="100"/>
      <c r="U255" s="100"/>
      <c r="W255" s="3"/>
      <c r="X255" s="3"/>
      <c r="Y255" s="3"/>
      <c r="Z255" s="3"/>
      <c r="AA255" s="3"/>
    </row>
    <row r="256" spans="1:27">
      <c r="A256" s="106"/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/>
      <c r="N256" s="100"/>
      <c r="O256" s="100"/>
      <c r="P256" s="100"/>
      <c r="Q256" s="100"/>
      <c r="R256" s="100"/>
      <c r="S256" s="100"/>
      <c r="T256" s="100"/>
      <c r="U256" s="100"/>
      <c r="W256" s="3"/>
      <c r="X256" s="3"/>
      <c r="Y256" s="3"/>
      <c r="Z256" s="3"/>
      <c r="AA256" s="3"/>
    </row>
    <row r="257" spans="1:27">
      <c r="A257" s="106"/>
      <c r="C257" s="100"/>
      <c r="D257" s="100"/>
      <c r="E257" s="100"/>
      <c r="F257" s="100"/>
      <c r="G257" s="100"/>
      <c r="H257" s="100"/>
      <c r="I257" s="100"/>
      <c r="J257" s="100"/>
      <c r="K257" s="100"/>
      <c r="L257" s="100"/>
      <c r="M257" s="100"/>
      <c r="N257" s="100"/>
      <c r="O257" s="100"/>
      <c r="P257" s="100"/>
      <c r="Q257" s="100"/>
      <c r="R257" s="100"/>
      <c r="S257" s="100"/>
      <c r="T257" s="100"/>
      <c r="U257" s="100"/>
      <c r="W257" s="3"/>
      <c r="X257" s="3"/>
      <c r="Y257" s="3"/>
      <c r="Z257" s="3"/>
      <c r="AA257" s="3"/>
    </row>
    <row r="258" spans="1:27">
      <c r="A258" s="106"/>
      <c r="C258" s="100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0"/>
      <c r="O258" s="100"/>
      <c r="P258" s="100"/>
      <c r="Q258" s="100"/>
      <c r="R258" s="100"/>
      <c r="S258" s="100"/>
      <c r="T258" s="100"/>
      <c r="U258" s="100"/>
      <c r="W258" s="3"/>
      <c r="X258" s="3"/>
      <c r="Y258" s="3"/>
      <c r="Z258" s="3"/>
      <c r="AA258" s="3"/>
    </row>
    <row r="259" spans="1:27">
      <c r="A259" s="104"/>
      <c r="C259" s="100"/>
      <c r="D259" s="100"/>
    </row>
  </sheetData>
  <mergeCells count="9">
    <mergeCell ref="E5:M5"/>
    <mergeCell ref="O113:U113"/>
    <mergeCell ref="O114:U114"/>
    <mergeCell ref="O7:U7"/>
    <mergeCell ref="O6:U6"/>
    <mergeCell ref="E59:M59"/>
    <mergeCell ref="E112:M112"/>
    <mergeCell ref="O60:U60"/>
    <mergeCell ref="O61:U61"/>
  </mergeCells>
  <phoneticPr fontId="3" type="noConversion"/>
  <printOptions gridLinesSet="0"/>
  <pageMargins left="0.8" right="0.5" top="0.75" bottom="1" header="0.53" footer="0.5"/>
  <pageSetup firstPageNumber="61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2" manualBreakCount="2">
    <brk id="54" max="18" man="1"/>
    <brk id="10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TABLE4.1</vt:lpstr>
      <vt:lpstr>TABLE4.1!Print_Area</vt:lpstr>
      <vt:lpstr>TABLE4.1!Print_Area_MI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2009-10-13T14:35:12Z</cp:lastPrinted>
  <dcterms:created xsi:type="dcterms:W3CDTF">1999-12-08T13:28:50Z</dcterms:created>
  <dcterms:modified xsi:type="dcterms:W3CDTF">2009-10-13T16:04:08Z</dcterms:modified>
</cp:coreProperties>
</file>