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1" sheetId="1" r:id="rId1"/>
  </sheets>
  <definedNames>
    <definedName name="_Regression_Int" localSheetId="0" hidden="1">1</definedName>
    <definedName name="_xlnm.Print_Area" localSheetId="0">TABLE13.1!$A$1:$I$60</definedName>
    <definedName name="_xlnm.Print_Area">TABLE13.1!$A$1:$I$56</definedName>
    <definedName name="Print_Area_MI" localSheetId="0">TABLE13.1!$A$1:$I$56</definedName>
    <definedName name="PRINT_AREA_MI">TABLE13.1!$A$1:$I$56</definedName>
  </definedNames>
  <calcPr calcId="125725"/>
</workbook>
</file>

<file path=xl/calcChain.xml><?xml version="1.0" encoding="utf-8"?>
<calcChain xmlns="http://schemas.openxmlformats.org/spreadsheetml/2006/main">
  <c r="I43" i="1"/>
  <c r="E43"/>
  <c r="I42"/>
  <c r="E42"/>
  <c r="I41"/>
  <c r="E41"/>
  <c r="I40"/>
  <c r="E40"/>
  <c r="I39"/>
  <c r="E39"/>
  <c r="I38"/>
  <c r="E38"/>
  <c r="B37"/>
  <c r="B36"/>
  <c r="G36"/>
  <c r="I36" s="1"/>
  <c r="E36"/>
  <c r="I37"/>
  <c r="E37"/>
  <c r="E30"/>
  <c r="E35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1"/>
  <c r="E32"/>
  <c r="E33"/>
  <c r="E34"/>
  <c r="E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11"/>
</calcChain>
</file>

<file path=xl/sharedStrings.xml><?xml version="1.0" encoding="utf-8"?>
<sst xmlns="http://schemas.openxmlformats.org/spreadsheetml/2006/main" count="61" uniqueCount="60">
  <si>
    <t>as a Percent of</t>
  </si>
  <si>
    <t xml:space="preserve">    Payments  </t>
  </si>
  <si>
    <t>1975</t>
  </si>
  <si>
    <t>1976</t>
  </si>
  <si>
    <t>1977</t>
  </si>
  <si>
    <t>1978</t>
  </si>
  <si>
    <t>1979</t>
  </si>
  <si>
    <t>1980</t>
  </si>
  <si>
    <t>1981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</si>
  <si>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</si>
  <si>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</si>
  <si>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</si>
  <si>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</si>
  <si>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</si>
  <si>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</si>
  <si>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</si>
  <si>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</si>
  <si>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</si>
  <si>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 xml:space="preserve"> </t>
  </si>
  <si>
    <t>Payments</t>
  </si>
  <si>
    <t xml:space="preserve">1995 </t>
  </si>
  <si>
    <r>
      <t>1999</t>
    </r>
    <r>
      <rPr>
        <vertAlign val="superscript"/>
        <sz val="7"/>
        <rFont val="Helv"/>
        <family val="2"/>
      </rPr>
      <t/>
    </r>
  </si>
  <si>
    <t xml:space="preserve">    Medical Assistance Payments</t>
  </si>
  <si>
    <r>
      <t>1998</t>
    </r>
    <r>
      <rPr>
        <vertAlign val="superscript"/>
        <sz val="7"/>
        <rFont val="Helv"/>
        <family val="2"/>
      </rPr>
      <t/>
    </r>
  </si>
  <si>
    <r>
      <t>2000</t>
    </r>
    <r>
      <rPr>
        <vertAlign val="superscript"/>
        <sz val="7"/>
        <rFont val="Helv"/>
        <family val="2"/>
      </rPr>
      <t/>
    </r>
  </si>
  <si>
    <t xml:space="preserve">CMS Form-64 </t>
  </si>
  <si>
    <t xml:space="preserve">   CMS Form-64</t>
  </si>
  <si>
    <t>2001</t>
  </si>
  <si>
    <t>HCFA-2082/MSIS</t>
  </si>
  <si>
    <t>2002</t>
  </si>
  <si>
    <t>September 30. The transition quarter (July 1-September 30, 1976) is omitted from this table.</t>
  </si>
  <si>
    <t>and payments for State Children's Health Insurance Program (SCHIP) expansions.</t>
  </si>
  <si>
    <t>NOTES: Trend data in this table may differ from that in other tables. While the CMS-64 and HCFA-2082/MSIS are not strictly comparable,</t>
  </si>
  <si>
    <t>they are shown together as a gauge when using data from both systems. Refer to glossary for further detail on the difference between</t>
  </si>
  <si>
    <t xml:space="preserve">SOURCES: Centers for Medicare &amp; Medicaid Services, Center for Medicaid and State Operations: State Reported Expenditures - CMS </t>
  </si>
  <si>
    <t xml:space="preserve">Form-64 (Quarterly Medicaid Statement of Expenditures for the Medical Assistance Program), HCFA-2082 (Statistical Report on Medical </t>
  </si>
  <si>
    <t xml:space="preserve">Office of Research, Development, and Information, and U.S. Department of Commerce. </t>
  </si>
  <si>
    <t xml:space="preserve">Care: Eligibles, Recipients, Payments, and Services), and the Medicaid Statistical Information System (MSIS); data development by the </t>
  </si>
  <si>
    <t>2003</t>
  </si>
  <si>
    <t>Amount in Thousands</t>
  </si>
  <si>
    <t>2004</t>
  </si>
  <si>
    <t>Table 13.1</t>
  </si>
  <si>
    <t>2005</t>
  </si>
  <si>
    <r>
      <t xml:space="preserve">Fiscal Year </t>
    </r>
    <r>
      <rPr>
        <vertAlign val="superscript"/>
        <sz val="8"/>
        <rFont val="Arial"/>
        <family val="2"/>
      </rPr>
      <t>1</t>
    </r>
  </si>
  <si>
    <r>
      <t>1996</t>
    </r>
    <r>
      <rPr>
        <vertAlign val="superscript"/>
        <sz val="7"/>
        <rFont val="Arial"/>
        <family val="2"/>
      </rPr>
      <t xml:space="preserve"> </t>
    </r>
  </si>
  <si>
    <r>
      <t>1997</t>
    </r>
    <r>
      <rPr>
        <vertAlign val="superscript"/>
        <sz val="7"/>
        <rFont val="Arial"/>
        <family val="2"/>
      </rPr>
      <t xml:space="preserve"> </t>
    </r>
  </si>
  <si>
    <r>
      <t>1</t>
    </r>
    <r>
      <rPr>
        <sz val="7"/>
        <rFont val="Arial"/>
        <family val="2"/>
      </rPr>
      <t>Prior to 1977, the Federal fiscal year was July 1-June 30; beginning on October 1, 1977, the Federal fiscal year became October 1-</t>
    </r>
  </si>
  <si>
    <r>
      <t>2</t>
    </r>
    <r>
      <rPr>
        <sz val="7"/>
        <rFont val="Arial"/>
        <family val="2"/>
      </rPr>
      <t>CMS Form-64, Total Current Expenditures (Line 6): includes Federal and State share;  excludes administrative expenses, CMS adjustments,</t>
    </r>
  </si>
  <si>
    <t xml:space="preserve">       Payments</t>
  </si>
  <si>
    <t xml:space="preserve">    Total</t>
  </si>
  <si>
    <r>
      <t xml:space="preserve">       Expenditures </t>
    </r>
    <r>
      <rPr>
        <vertAlign val="superscript"/>
        <sz val="8"/>
        <rFont val="Arial"/>
        <family val="2"/>
      </rPr>
      <t>2</t>
    </r>
  </si>
  <si>
    <r>
      <t xml:space="preserve">       Expenditures </t>
    </r>
    <r>
      <rPr>
        <vertAlign val="superscript"/>
        <sz val="8"/>
        <rFont val="Arial"/>
        <family val="2"/>
      </rPr>
      <t>3</t>
    </r>
  </si>
  <si>
    <t xml:space="preserve">      Adjusted Total</t>
  </si>
  <si>
    <t xml:space="preserve">       HCFA-2082/MSIS</t>
  </si>
  <si>
    <t xml:space="preserve"> Medicaid Medical Assistance Payments: Fiscal Years 1975-2007</t>
  </si>
  <si>
    <t xml:space="preserve">the CMS-64 and HCFA-2082 and for changes in the HCFA-2082 form and the Medicaid Statistical Information System (MSIS), which, </t>
  </si>
  <si>
    <t xml:space="preserve">since 1999, is the sole source of the HCFA-2082 like data. Beginning fiscal year 1998, capitated premiums for Medicaid eligibles in </t>
  </si>
  <si>
    <t>managed care plans were included in the HCFA-2082/MSIS time series.</t>
  </si>
  <si>
    <t xml:space="preserve">     2007 Inflation</t>
  </si>
  <si>
    <r>
      <t>3</t>
    </r>
    <r>
      <rPr>
        <sz val="7"/>
        <rFont val="Arial"/>
        <family val="2"/>
      </rPr>
      <t>Dollar amounts adjusted using a personal consumption expenditure index for medical services, expressed in fiscal year 2007 dollars.</t>
    </r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</si>
</sst>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3" formatCode="_(* #,##0.00_);_(* \(#,##0.00\);_(* &quot;-&quot;??_);_(@_)"/>
    <numFmt numFmtId="164" formatCode="General_)"/>
    <numFmt numFmtId="165" formatCode="0.0_)"/>
    <numFmt numFmtId="166" formatCode="_(* #,##0_);_(* \(#,##0\);_(* &quot;-&quot;??_);_(@_)"/>
  </numFmts>
  <fonts count="11">
    <font>
      <sz val="8"/>
      <name val="Helv"/>
    </font>
    <font>
      <sz val="10"/>
      <name val="Arial"/>
      <family val="2"/>
    </font>
    <font>
      <sz val="7"/>
      <name val="Helv"/>
    </font>
    <font>
      <sz val="8"/>
      <name val="Helv"/>
    </font>
    <font>
      <vertAlign val="superscript"/>
      <sz val="7"/>
      <name val="Helv"/>
      <family val="2"/>
    </font>
    <font>
      <sz val="8"/>
      <name val="Helv"/>
      <family val="2"/>
    </font>
    <font>
      <b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48">
    <xf numFmtId="164" fontId="0" fillId="0" borderId="0" xfId="0"/>
    <xf numFmtId="37" fontId="0" fillId="0" borderId="0" xfId="0" applyNumberFormat="1" applyProtection="1"/>
    <xf numFmtId="164" fontId="2" fillId="0" borderId="0" xfId="0" applyFont="1"/>
    <xf numFmtId="37" fontId="2" fillId="0" borderId="0" xfId="0" applyNumberFormat="1" applyFont="1" applyProtection="1"/>
    <xf numFmtId="164" fontId="2" fillId="0" borderId="0" xfId="0" applyFont="1" applyBorder="1"/>
    <xf numFmtId="164" fontId="5" fillId="0" borderId="0" xfId="0" applyFont="1"/>
    <xf numFmtId="164" fontId="5" fillId="0" borderId="0" xfId="0" applyFont="1" applyBorder="1"/>
    <xf numFmtId="164" fontId="0" fillId="0" borderId="0" xfId="0" applyBorder="1"/>
    <xf numFmtId="164" fontId="7" fillId="0" borderId="0" xfId="0" applyFont="1"/>
    <xf numFmtId="164" fontId="7" fillId="0" borderId="0" xfId="0" applyFont="1" applyBorder="1"/>
    <xf numFmtId="164" fontId="7" fillId="0" borderId="0" xfId="0" applyNumberFormat="1" applyFont="1" applyAlignment="1" applyProtection="1">
      <alignment horizontal="centerContinuous"/>
    </xf>
    <xf numFmtId="164" fontId="7" fillId="0" borderId="0" xfId="0" applyFont="1" applyAlignment="1">
      <alignment horizontal="centerContinuous"/>
    </xf>
    <xf numFmtId="164" fontId="7" fillId="0" borderId="0" xfId="0" applyNumberFormat="1" applyFont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Continuous"/>
    </xf>
    <xf numFmtId="164" fontId="7" fillId="0" borderId="1" xfId="0" applyFont="1" applyBorder="1" applyAlignment="1">
      <alignment horizontal="centerContinuous"/>
    </xf>
    <xf numFmtId="164" fontId="7" fillId="0" borderId="0" xfId="0" applyNumberFormat="1" applyFont="1" applyAlignment="1" applyProtection="1">
      <alignment horizontal="left"/>
    </xf>
    <xf numFmtId="37" fontId="7" fillId="0" borderId="0" xfId="0" applyNumberFormat="1" applyFont="1" applyAlignment="1" applyProtection="1">
      <alignment horizontal="center"/>
    </xf>
    <xf numFmtId="164" fontId="7" fillId="0" borderId="2" xfId="0" applyFont="1" applyBorder="1"/>
    <xf numFmtId="164" fontId="9" fillId="0" borderId="0" xfId="0" applyFont="1" applyBorder="1"/>
    <xf numFmtId="164" fontId="9" fillId="0" borderId="0" xfId="0" applyFont="1"/>
    <xf numFmtId="5" fontId="7" fillId="0" borderId="0" xfId="0" applyNumberFormat="1" applyFont="1" applyProtection="1"/>
    <xf numFmtId="165" fontId="7" fillId="0" borderId="0" xfId="0" applyNumberFormat="1" applyFont="1" applyAlignment="1" applyProtection="1">
      <alignment horizontal="center"/>
    </xf>
    <xf numFmtId="37" fontId="7" fillId="0" borderId="0" xfId="0" applyNumberFormat="1" applyFont="1" applyProtection="1"/>
    <xf numFmtId="37" fontId="9" fillId="0" borderId="0" xfId="0" applyNumberFormat="1" applyFont="1" applyProtection="1"/>
    <xf numFmtId="164" fontId="7" fillId="0" borderId="0" xfId="0" quotePrefix="1" applyFont="1"/>
    <xf numFmtId="166" fontId="7" fillId="0" borderId="0" xfId="1" applyNumberFormat="1" applyFont="1"/>
    <xf numFmtId="166" fontId="7" fillId="0" borderId="0" xfId="1" applyNumberFormat="1" applyFont="1" applyBorder="1"/>
    <xf numFmtId="37" fontId="7" fillId="0" borderId="0" xfId="0" applyNumberFormat="1" applyFont="1" applyBorder="1" applyProtection="1"/>
    <xf numFmtId="165" fontId="7" fillId="0" borderId="0" xfId="0" applyNumberFormat="1" applyFont="1" applyBorder="1" applyAlignment="1" applyProtection="1">
      <alignment horizontal="center"/>
    </xf>
    <xf numFmtId="164" fontId="7" fillId="0" borderId="0" xfId="0" quotePrefix="1" applyFont="1" applyBorder="1"/>
    <xf numFmtId="37" fontId="7" fillId="0" borderId="0" xfId="0" applyNumberFormat="1" applyFont="1" applyBorder="1"/>
    <xf numFmtId="166" fontId="7" fillId="0" borderId="0" xfId="0" quotePrefix="1" applyNumberFormat="1" applyFont="1" applyBorder="1"/>
    <xf numFmtId="37" fontId="7" fillId="0" borderId="0" xfId="0" applyNumberFormat="1" applyFont="1"/>
    <xf numFmtId="166" fontId="7" fillId="0" borderId="0" xfId="0" quotePrefix="1" applyNumberFormat="1" applyFont="1"/>
    <xf numFmtId="164" fontId="7" fillId="0" borderId="0" xfId="0" applyFont="1" applyFill="1" applyBorder="1"/>
    <xf numFmtId="164" fontId="10" fillId="0" borderId="2" xfId="0" applyNumberFormat="1" applyFont="1" applyBorder="1" applyAlignment="1" applyProtection="1">
      <alignment horizontal="left"/>
    </xf>
    <xf numFmtId="164" fontId="9" fillId="0" borderId="2" xfId="0" applyFont="1" applyBorder="1"/>
    <xf numFmtId="164" fontId="9" fillId="0" borderId="0" xfId="0" applyNumberFormat="1" applyFont="1" applyAlignment="1" applyProtection="1">
      <alignment horizontal="left"/>
    </xf>
    <xf numFmtId="164" fontId="9" fillId="0" borderId="0" xfId="0" quotePrefix="1" applyNumberFormat="1" applyFont="1" applyAlignment="1" applyProtection="1">
      <alignment horizontal="left"/>
    </xf>
    <xf numFmtId="164" fontId="9" fillId="0" borderId="0" xfId="0" applyFont="1" applyAlignment="1">
      <alignment horizontal="left"/>
    </xf>
    <xf numFmtId="164" fontId="7" fillId="0" borderId="0" xfId="0" quotePrefix="1" applyFont="1" applyAlignment="1">
      <alignment horizontal="left"/>
    </xf>
    <xf numFmtId="37" fontId="7" fillId="0" borderId="0" xfId="0" quotePrefix="1" applyNumberFormat="1" applyFont="1" applyAlignment="1" applyProtection="1">
      <alignment horizontal="center"/>
    </xf>
    <xf numFmtId="164" fontId="7" fillId="0" borderId="0" xfId="0" quotePrefix="1" applyNumberFormat="1" applyFont="1" applyAlignment="1" applyProtection="1">
      <alignment horizontal="center"/>
    </xf>
    <xf numFmtId="164" fontId="10" fillId="0" borderId="0" xfId="0" applyNumberFormat="1" applyFont="1" applyAlignment="1" applyProtection="1">
      <alignment horizontal="left" vertical="center"/>
    </xf>
    <xf numFmtId="164" fontId="9" fillId="0" borderId="0" xfId="0" applyNumberFormat="1" applyFont="1" applyAlignment="1" applyProtection="1">
      <alignment horizontal="left" vertical="center"/>
    </xf>
    <xf numFmtId="164" fontId="6" fillId="0" borderId="1" xfId="0" applyNumberFormat="1" applyFont="1" applyBorder="1" applyAlignment="1" applyProtection="1">
      <alignment horizontal="center"/>
    </xf>
    <xf numFmtId="164" fontId="7" fillId="0" borderId="0" xfId="0" applyFont="1" applyAlignment="1">
      <alignment horizontal="center"/>
    </xf>
    <xf numFmtId="164" fontId="6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9" transitionEvaluation="1"/>
  <dimension ref="A1:W137"/>
  <sheetViews>
    <sheetView showGridLines="0" tabSelected="1" topLeftCell="A19" zoomScaleNormal="100" zoomScaleSheetLayoutView="100" workbookViewId="0">
      <selection activeCell="I43" sqref="I43"/>
    </sheetView>
  </sheetViews>
  <sheetFormatPr defaultColWidth="9.6640625" defaultRowHeight="11.25"/>
  <cols>
    <col min="1" max="1" width="16.83203125" style="8" customWidth="1"/>
    <col min="2" max="2" width="15.83203125" style="8" customWidth="1"/>
    <col min="3" max="3" width="6.83203125" style="8" customWidth="1"/>
    <col min="4" max="4" width="0.6640625" style="8" customWidth="1"/>
    <col min="5" max="5" width="17.5" style="8" customWidth="1"/>
    <col min="6" max="6" width="6.83203125" style="8" customWidth="1"/>
    <col min="7" max="7" width="16.5" style="8" customWidth="1"/>
    <col min="8" max="8" width="6.83203125" style="8" customWidth="1"/>
    <col min="9" max="9" width="14.6640625" style="8" customWidth="1"/>
    <col min="10" max="10" width="7.1640625" style="8" customWidth="1"/>
    <col min="11" max="11" width="9.6640625" style="8"/>
  </cols>
  <sheetData>
    <row r="1" spans="1:23" ht="15" customHeight="1">
      <c r="A1" s="47" t="s">
        <v>41</v>
      </c>
      <c r="B1" s="47"/>
      <c r="C1" s="47"/>
      <c r="D1" s="47"/>
      <c r="E1" s="47"/>
      <c r="F1" s="47"/>
      <c r="G1" s="47"/>
      <c r="H1" s="47"/>
      <c r="I1" s="47"/>
    </row>
    <row r="2" spans="1:23" s="7" customFormat="1" ht="15" customHeight="1">
      <c r="A2" s="45" t="s">
        <v>54</v>
      </c>
      <c r="B2" s="45"/>
      <c r="C2" s="45"/>
      <c r="D2" s="45"/>
      <c r="E2" s="45"/>
      <c r="F2" s="45"/>
      <c r="G2" s="45"/>
      <c r="H2" s="45"/>
      <c r="I2" s="45"/>
      <c r="J2" s="9"/>
      <c r="K2" s="9"/>
    </row>
    <row r="3" spans="1:23" s="6" customFormat="1" ht="3" customHeight="1">
      <c r="A3" s="8"/>
      <c r="B3" s="8"/>
      <c r="C3" s="8"/>
      <c r="D3" s="8"/>
      <c r="E3" s="8"/>
      <c r="F3" s="8"/>
      <c r="G3" s="8"/>
      <c r="H3" s="8"/>
      <c r="I3" s="8"/>
      <c r="J3" s="9"/>
      <c r="K3" s="9"/>
    </row>
    <row r="4" spans="1:23" s="6" customFormat="1" ht="10.5" customHeight="1">
      <c r="A4" s="8"/>
      <c r="B4" s="10" t="s">
        <v>22</v>
      </c>
      <c r="C4" s="11"/>
      <c r="D4" s="11"/>
      <c r="E4" s="11"/>
      <c r="F4" s="9"/>
      <c r="G4" s="8"/>
      <c r="H4" s="8"/>
      <c r="I4" s="12" t="s">
        <v>28</v>
      </c>
      <c r="J4" s="9"/>
      <c r="K4" s="9"/>
    </row>
    <row r="5" spans="1:23" s="5" customFormat="1" ht="10.5" customHeight="1">
      <c r="A5" s="8"/>
      <c r="B5" s="13" t="s">
        <v>26</v>
      </c>
      <c r="C5" s="14"/>
      <c r="D5" s="14"/>
      <c r="E5" s="14"/>
      <c r="F5" s="9"/>
      <c r="G5" s="8"/>
      <c r="H5" s="8"/>
      <c r="I5" s="12" t="s">
        <v>19</v>
      </c>
      <c r="J5" s="8"/>
      <c r="K5" s="8"/>
    </row>
    <row r="6" spans="1:23" s="5" customFormat="1" ht="10.5" customHeight="1">
      <c r="A6" s="8"/>
      <c r="B6" s="8"/>
      <c r="C6" s="8"/>
      <c r="D6" s="8"/>
      <c r="E6" s="42" t="s">
        <v>58</v>
      </c>
      <c r="F6" s="8"/>
      <c r="G6" s="12"/>
      <c r="H6" s="8"/>
      <c r="I6" s="12" t="s">
        <v>0</v>
      </c>
      <c r="J6" s="8"/>
      <c r="K6" s="8"/>
    </row>
    <row r="7" spans="1:23" s="5" customFormat="1" ht="10.5" customHeight="1">
      <c r="A7" s="8"/>
      <c r="B7" s="12" t="s">
        <v>49</v>
      </c>
      <c r="C7" s="8"/>
      <c r="D7" s="8"/>
      <c r="E7" s="42" t="s">
        <v>52</v>
      </c>
      <c r="F7" s="8"/>
      <c r="G7" s="42" t="s">
        <v>53</v>
      </c>
      <c r="H7" s="8"/>
      <c r="I7" s="12" t="s">
        <v>25</v>
      </c>
      <c r="J7" s="8"/>
      <c r="K7" s="8"/>
    </row>
    <row r="8" spans="1:23" s="5" customFormat="1" ht="13.5" customHeight="1">
      <c r="A8" s="15" t="s">
        <v>43</v>
      </c>
      <c r="B8" s="16" t="s">
        <v>50</v>
      </c>
      <c r="C8" s="8"/>
      <c r="D8" s="8"/>
      <c r="E8" s="41" t="s">
        <v>51</v>
      </c>
      <c r="F8" s="8"/>
      <c r="G8" s="12" t="s">
        <v>48</v>
      </c>
      <c r="H8" s="8"/>
      <c r="I8" s="12" t="s">
        <v>1</v>
      </c>
      <c r="J8" s="9"/>
      <c r="K8" s="9"/>
      <c r="L8" s="6"/>
      <c r="M8" s="6"/>
      <c r="N8" s="6"/>
    </row>
    <row r="9" spans="1:23" ht="3.75" customHeight="1">
      <c r="A9" s="17"/>
      <c r="B9" s="17"/>
      <c r="C9" s="17"/>
      <c r="D9" s="17"/>
      <c r="E9" s="17"/>
      <c r="F9" s="17"/>
      <c r="G9" s="17"/>
      <c r="H9" s="17"/>
      <c r="I9" s="17"/>
      <c r="J9" s="18"/>
      <c r="K9" s="18"/>
      <c r="L9" s="4"/>
      <c r="M9" s="4"/>
      <c r="N9" s="4"/>
      <c r="O9" s="2"/>
      <c r="P9" s="2"/>
    </row>
    <row r="10" spans="1:23" ht="9.9499999999999993" customHeight="1">
      <c r="B10" s="46" t="s">
        <v>39</v>
      </c>
      <c r="C10" s="46"/>
      <c r="D10" s="46"/>
      <c r="E10" s="46"/>
      <c r="F10" s="46"/>
      <c r="G10" s="46"/>
      <c r="H10" s="46"/>
      <c r="I10" s="46"/>
      <c r="J10" s="19"/>
      <c r="K10" s="19"/>
      <c r="L10" s="2"/>
      <c r="M10" s="2"/>
      <c r="N10" s="2"/>
      <c r="O10" s="2"/>
      <c r="P10" s="2"/>
    </row>
    <row r="11" spans="1:23" ht="10.5" customHeight="1">
      <c r="A11" s="15" t="s">
        <v>2</v>
      </c>
      <c r="B11" s="20">
        <v>12086166</v>
      </c>
      <c r="D11" s="8">
        <v>0.16627745999999999</v>
      </c>
      <c r="E11" s="20">
        <f>B11/D11</f>
        <v>72686736.975655034</v>
      </c>
      <c r="G11" s="20">
        <v>12142000</v>
      </c>
      <c r="I11" s="21">
        <f t="shared" ref="I11:I37" si="0">G11/B11*100</f>
        <v>100.46196618514094</v>
      </c>
      <c r="J11" s="19"/>
      <c r="K11" s="19"/>
      <c r="L11" s="2"/>
      <c r="M11" s="3"/>
      <c r="N11" s="2"/>
      <c r="O11" s="3"/>
      <c r="P11" s="2"/>
      <c r="Q11" s="1"/>
      <c r="S11" s="1"/>
      <c r="U11" s="1"/>
      <c r="W11" s="1"/>
    </row>
    <row r="12" spans="1:23" ht="10.5" customHeight="1">
      <c r="A12" s="15" t="s">
        <v>3</v>
      </c>
      <c r="B12" s="22">
        <v>13977348</v>
      </c>
      <c r="D12" s="8">
        <v>0.18619864</v>
      </c>
      <c r="E12" s="22">
        <f t="shared" ref="E12:E37" si="1">B12/D12</f>
        <v>75066864.075913772</v>
      </c>
      <c r="G12" s="22">
        <v>14091000</v>
      </c>
      <c r="I12" s="21">
        <f t="shared" si="0"/>
        <v>100.81311562107489</v>
      </c>
      <c r="J12" s="19"/>
      <c r="K12" s="19"/>
      <c r="L12" s="2"/>
      <c r="M12" s="3"/>
      <c r="N12" s="2"/>
      <c r="O12" s="3"/>
      <c r="P12" s="2"/>
      <c r="Q12" s="1"/>
      <c r="S12" s="1"/>
      <c r="U12" s="1"/>
      <c r="W12" s="1"/>
    </row>
    <row r="13" spans="1:23" ht="10.5" customHeight="1">
      <c r="A13" s="15" t="s">
        <v>4</v>
      </c>
      <c r="B13" s="22">
        <v>16354599</v>
      </c>
      <c r="D13" s="8">
        <v>0.20407151000000001</v>
      </c>
      <c r="E13" s="22">
        <f t="shared" si="1"/>
        <v>80141510.199047372</v>
      </c>
      <c r="G13" s="22">
        <v>16239000</v>
      </c>
      <c r="I13" s="21">
        <f t="shared" si="0"/>
        <v>99.293171296954455</v>
      </c>
      <c r="J13" s="19"/>
      <c r="K13" s="19"/>
      <c r="L13" s="2"/>
      <c r="M13" s="3"/>
      <c r="N13" s="2"/>
      <c r="O13" s="3"/>
      <c r="P13" s="2"/>
      <c r="Q13" s="1"/>
      <c r="S13" s="1"/>
      <c r="U13" s="1"/>
      <c r="W13" s="1"/>
    </row>
    <row r="14" spans="1:23" ht="10.5" customHeight="1">
      <c r="A14" s="15" t="s">
        <v>5</v>
      </c>
      <c r="B14" s="22">
        <v>18168065</v>
      </c>
      <c r="D14" s="8">
        <v>0.22215957</v>
      </c>
      <c r="E14" s="22">
        <f t="shared" si="1"/>
        <v>81779348.960749254</v>
      </c>
      <c r="G14" s="22">
        <v>17992000</v>
      </c>
      <c r="I14" s="21">
        <f t="shared" si="0"/>
        <v>99.030909455685006</v>
      </c>
      <c r="J14" s="19"/>
      <c r="K14" s="19"/>
      <c r="L14" s="2"/>
      <c r="M14" s="3"/>
      <c r="N14" s="2"/>
      <c r="O14" s="3"/>
      <c r="P14" s="2"/>
      <c r="Q14" s="1"/>
      <c r="S14" s="1"/>
      <c r="U14" s="1"/>
      <c r="W14" s="1"/>
    </row>
    <row r="15" spans="1:23" ht="10.5" customHeight="1">
      <c r="A15" s="15" t="s">
        <v>6</v>
      </c>
      <c r="B15" s="22">
        <v>20736011</v>
      </c>
      <c r="D15" s="8">
        <v>0.24096693</v>
      </c>
      <c r="E15" s="22">
        <f t="shared" si="1"/>
        <v>86053347.652310625</v>
      </c>
      <c r="G15" s="22">
        <v>20472000</v>
      </c>
      <c r="I15" s="21">
        <f t="shared" si="0"/>
        <v>98.726799479417721</v>
      </c>
      <c r="J15" s="19"/>
      <c r="K15" s="19"/>
      <c r="L15" s="2"/>
      <c r="M15" s="3"/>
      <c r="N15" s="2"/>
      <c r="O15" s="3"/>
      <c r="P15" s="2"/>
      <c r="Q15" s="1"/>
      <c r="S15" s="1"/>
      <c r="U15" s="1"/>
      <c r="W15" s="1"/>
    </row>
    <row r="16" spans="1:23" ht="10.5" customHeight="1">
      <c r="A16" s="15" t="s">
        <v>7</v>
      </c>
      <c r="B16" s="22">
        <v>24041116</v>
      </c>
      <c r="D16" s="8">
        <v>0.26386093999999999</v>
      </c>
      <c r="E16" s="22">
        <f t="shared" si="1"/>
        <v>91112826.324350998</v>
      </c>
      <c r="G16" s="22">
        <v>23311000</v>
      </c>
      <c r="I16" s="21">
        <f t="shared" si="0"/>
        <v>96.963052796717079</v>
      </c>
      <c r="J16" s="19"/>
      <c r="K16" s="19"/>
      <c r="L16" s="2"/>
      <c r="M16" s="3"/>
      <c r="N16" s="2"/>
      <c r="O16" s="3"/>
      <c r="P16" s="2"/>
      <c r="Q16" s="1"/>
      <c r="S16" s="1"/>
      <c r="U16" s="1"/>
      <c r="W16" s="1"/>
    </row>
    <row r="17" spans="1:23" ht="10.5" customHeight="1">
      <c r="A17" s="15" t="s">
        <v>8</v>
      </c>
      <c r="B17" s="22">
        <v>28485289</v>
      </c>
      <c r="D17" s="8">
        <v>0.29497606999999998</v>
      </c>
      <c r="E17" s="22">
        <f t="shared" si="1"/>
        <v>96568135.171100497</v>
      </c>
      <c r="G17" s="22">
        <v>27204000</v>
      </c>
      <c r="I17" s="21">
        <f t="shared" si="0"/>
        <v>95.501927328172798</v>
      </c>
      <c r="J17" s="19"/>
      <c r="K17" s="19"/>
      <c r="L17" s="2"/>
      <c r="M17" s="3"/>
      <c r="N17" s="2"/>
      <c r="O17" s="3"/>
      <c r="P17" s="2"/>
      <c r="Q17" s="1"/>
      <c r="S17" s="1"/>
      <c r="U17" s="1"/>
      <c r="W17" s="1"/>
    </row>
    <row r="18" spans="1:23" ht="10.5" customHeight="1">
      <c r="A18" s="15">
        <v>1982</v>
      </c>
      <c r="B18" s="22">
        <v>30330765</v>
      </c>
      <c r="D18" s="8">
        <v>0.32882294000000001</v>
      </c>
      <c r="E18" s="22">
        <f t="shared" si="1"/>
        <v>92240416.681390896</v>
      </c>
      <c r="G18" s="22">
        <v>29399000</v>
      </c>
      <c r="I18" s="21">
        <f t="shared" si="0"/>
        <v>96.927987144406018</v>
      </c>
      <c r="J18" s="19"/>
      <c r="K18" s="19"/>
      <c r="L18" s="2"/>
      <c r="M18" s="3"/>
      <c r="N18" s="2"/>
      <c r="O18" s="3"/>
      <c r="P18" s="2"/>
      <c r="Q18" s="1"/>
      <c r="S18" s="1"/>
      <c r="U18" s="1"/>
      <c r="W18" s="1"/>
    </row>
    <row r="19" spans="1:23" ht="10.5" customHeight="1">
      <c r="A19" s="15">
        <v>1983</v>
      </c>
      <c r="B19" s="22">
        <v>33298880</v>
      </c>
      <c r="D19" s="8">
        <v>0.35693733999999999</v>
      </c>
      <c r="E19" s="22">
        <f t="shared" si="1"/>
        <v>93290547.859184474</v>
      </c>
      <c r="G19" s="22">
        <v>32391000</v>
      </c>
      <c r="I19" s="21">
        <f t="shared" si="0"/>
        <v>97.273541932941882</v>
      </c>
      <c r="J19" s="19"/>
      <c r="K19" s="19"/>
      <c r="L19" s="2"/>
      <c r="M19" s="3"/>
      <c r="N19" s="2"/>
      <c r="O19" s="3"/>
      <c r="P19" s="2"/>
      <c r="Q19" s="1"/>
      <c r="S19" s="1"/>
      <c r="U19" s="1"/>
      <c r="W19" s="1"/>
    </row>
    <row r="20" spans="1:23" ht="10.5" customHeight="1">
      <c r="A20" s="15">
        <v>1984</v>
      </c>
      <c r="B20" s="22">
        <v>35671888</v>
      </c>
      <c r="D20" s="8">
        <v>0.38479271999999998</v>
      </c>
      <c r="E20" s="22">
        <f t="shared" si="1"/>
        <v>92704165.50500229</v>
      </c>
      <c r="G20" s="22">
        <v>33891000</v>
      </c>
      <c r="I20" s="21">
        <f t="shared" si="0"/>
        <v>95.007586926713827</v>
      </c>
      <c r="J20" s="19"/>
      <c r="K20" s="19"/>
      <c r="L20" s="2"/>
      <c r="M20" s="3"/>
      <c r="N20" s="2"/>
      <c r="O20" s="3"/>
      <c r="P20" s="2"/>
      <c r="Q20" s="1"/>
      <c r="S20" s="1"/>
      <c r="U20" s="1"/>
      <c r="W20" s="1"/>
    </row>
    <row r="21" spans="1:23" ht="10.5" customHeight="1">
      <c r="A21" s="15" t="s">
        <v>9</v>
      </c>
      <c r="B21" s="22">
        <v>39413219</v>
      </c>
      <c r="D21" s="8">
        <v>0.40629794000000002</v>
      </c>
      <c r="E21" s="22">
        <f t="shared" si="1"/>
        <v>97005707.191131711</v>
      </c>
      <c r="G21" s="22">
        <v>37508000</v>
      </c>
      <c r="I21" s="21">
        <f t="shared" si="0"/>
        <v>95.166040611907391</v>
      </c>
      <c r="J21" s="19"/>
      <c r="K21" s="19"/>
      <c r="L21" s="2"/>
      <c r="M21" s="3"/>
      <c r="N21" s="2"/>
      <c r="O21" s="3"/>
      <c r="P21" s="2"/>
      <c r="Q21" s="1"/>
      <c r="S21" s="1"/>
      <c r="U21" s="1"/>
      <c r="W21" s="1"/>
    </row>
    <row r="22" spans="1:23" ht="10.5" customHeight="1">
      <c r="A22" s="15" t="s">
        <v>10</v>
      </c>
      <c r="B22" s="22">
        <v>42525605</v>
      </c>
      <c r="D22" s="8">
        <v>0.42173397000000001</v>
      </c>
      <c r="E22" s="22">
        <f t="shared" si="1"/>
        <v>100835142.59000763</v>
      </c>
      <c r="G22" s="22">
        <v>41005000</v>
      </c>
      <c r="I22" s="21">
        <f t="shared" si="0"/>
        <v>96.424260160437456</v>
      </c>
      <c r="J22" s="19"/>
      <c r="K22" s="19"/>
      <c r="L22" s="2"/>
      <c r="M22" s="3"/>
      <c r="N22" s="2"/>
      <c r="O22" s="3"/>
      <c r="P22" s="2"/>
      <c r="Q22" s="1"/>
      <c r="S22" s="1"/>
      <c r="U22" s="1"/>
      <c r="W22" s="1"/>
    </row>
    <row r="23" spans="1:23" ht="10.5" customHeight="1">
      <c r="A23" s="15" t="s">
        <v>11</v>
      </c>
      <c r="B23" s="22">
        <v>46956072</v>
      </c>
      <c r="D23" s="8">
        <v>0.43799489000000003</v>
      </c>
      <c r="E23" s="22">
        <f t="shared" si="1"/>
        <v>107206894.58271989</v>
      </c>
      <c r="G23" s="22">
        <v>45050000</v>
      </c>
      <c r="I23" s="21">
        <f t="shared" si="0"/>
        <v>95.940733713842164</v>
      </c>
      <c r="J23" s="19"/>
      <c r="K23" s="19"/>
      <c r="L23" s="2"/>
      <c r="M23" s="3"/>
      <c r="N23" s="2"/>
      <c r="O23" s="3"/>
      <c r="P23" s="2"/>
      <c r="Q23" s="1"/>
      <c r="S23" s="1"/>
      <c r="U23" s="1"/>
      <c r="W23" s="1"/>
    </row>
    <row r="24" spans="1:23" ht="10.5" customHeight="1">
      <c r="A24" s="15" t="s">
        <v>12</v>
      </c>
      <c r="B24" s="22">
        <v>51645666</v>
      </c>
      <c r="D24" s="8">
        <v>0.46780293000000001</v>
      </c>
      <c r="E24" s="22">
        <f t="shared" si="1"/>
        <v>110400475.6874866</v>
      </c>
      <c r="G24" s="22">
        <v>48710000</v>
      </c>
      <c r="I24" s="21">
        <f t="shared" si="0"/>
        <v>94.315755362705559</v>
      </c>
      <c r="J24" s="19"/>
      <c r="K24" s="19"/>
      <c r="L24" s="2"/>
      <c r="M24" s="3"/>
      <c r="N24" s="2"/>
      <c r="O24" s="3"/>
      <c r="P24" s="2"/>
      <c r="Q24" s="1"/>
      <c r="S24" s="1"/>
      <c r="U24" s="1"/>
      <c r="W24" s="1"/>
    </row>
    <row r="25" spans="1:23" ht="10.5" customHeight="1">
      <c r="A25" s="15" t="s">
        <v>13</v>
      </c>
      <c r="B25" s="22">
        <v>58645953</v>
      </c>
      <c r="D25" s="8">
        <v>0.50701366000000003</v>
      </c>
      <c r="E25" s="22">
        <f t="shared" si="1"/>
        <v>115669374.66734131</v>
      </c>
      <c r="G25" s="22">
        <v>54500000</v>
      </c>
      <c r="I25" s="21">
        <f t="shared" si="0"/>
        <v>92.930538617046594</v>
      </c>
      <c r="J25" s="19"/>
      <c r="K25" s="19"/>
      <c r="L25" s="2"/>
      <c r="M25" s="3"/>
      <c r="N25" s="2"/>
      <c r="O25" s="3"/>
      <c r="P25" s="2"/>
      <c r="Q25" s="1"/>
      <c r="S25" s="1"/>
      <c r="U25" s="1"/>
      <c r="W25" s="1"/>
    </row>
    <row r="26" spans="1:23" ht="10.5" customHeight="1">
      <c r="A26" s="15" t="s">
        <v>14</v>
      </c>
      <c r="B26" s="22">
        <v>69754495</v>
      </c>
      <c r="D26" s="8">
        <v>0.54597731000000005</v>
      </c>
      <c r="E26" s="22">
        <f t="shared" si="1"/>
        <v>127760794.67478235</v>
      </c>
      <c r="G26" s="22">
        <v>64859000</v>
      </c>
      <c r="I26" s="21">
        <f t="shared" si="0"/>
        <v>92.981821458244369</v>
      </c>
      <c r="J26" s="19"/>
      <c r="K26" s="19"/>
      <c r="L26" s="2"/>
      <c r="M26" s="3"/>
      <c r="N26" s="2"/>
      <c r="O26" s="3"/>
      <c r="P26" s="2"/>
      <c r="Q26" s="1"/>
      <c r="S26" s="1"/>
      <c r="U26" s="1"/>
      <c r="W26" s="1"/>
    </row>
    <row r="27" spans="1:23" ht="10.5" customHeight="1">
      <c r="A27" s="15" t="s">
        <v>15</v>
      </c>
      <c r="B27" s="22">
        <v>88377773</v>
      </c>
      <c r="D27" s="8">
        <v>0.58091607999999995</v>
      </c>
      <c r="E27" s="22">
        <f t="shared" si="1"/>
        <v>152135181.04026318</v>
      </c>
      <c r="G27" s="22">
        <v>76964000</v>
      </c>
      <c r="I27" s="21">
        <f t="shared" si="0"/>
        <v>87.085244838654177</v>
      </c>
      <c r="J27" s="19"/>
      <c r="K27" s="19"/>
      <c r="L27" s="2"/>
      <c r="M27" s="2"/>
      <c r="N27" s="2"/>
      <c r="O27" s="2"/>
      <c r="P27" s="2"/>
    </row>
    <row r="28" spans="1:23" ht="10.5" customHeight="1">
      <c r="A28" s="15" t="s">
        <v>16</v>
      </c>
      <c r="B28" s="22">
        <v>114365915</v>
      </c>
      <c r="D28" s="8">
        <v>0.61244365999999995</v>
      </c>
      <c r="E28" s="22">
        <f t="shared" si="1"/>
        <v>186737037.98321632</v>
      </c>
      <c r="G28" s="22">
        <v>91480000</v>
      </c>
      <c r="I28" s="21">
        <f t="shared" si="0"/>
        <v>79.988867312433072</v>
      </c>
      <c r="J28" s="19"/>
      <c r="K28" s="19"/>
      <c r="L28" s="2"/>
      <c r="M28" s="2"/>
      <c r="N28" s="2"/>
      <c r="O28" s="2"/>
      <c r="P28" s="2"/>
    </row>
    <row r="29" spans="1:23" ht="10.5" customHeight="1">
      <c r="A29" s="15" t="s">
        <v>17</v>
      </c>
      <c r="B29" s="22">
        <v>126573138</v>
      </c>
      <c r="D29" s="8">
        <v>0.64295108000000001</v>
      </c>
      <c r="E29" s="22">
        <f t="shared" si="1"/>
        <v>196862781.53541633</v>
      </c>
      <c r="G29" s="22">
        <v>101708889</v>
      </c>
      <c r="H29" s="22"/>
      <c r="I29" s="21">
        <f t="shared" si="0"/>
        <v>80.355824788036784</v>
      </c>
      <c r="J29" s="23"/>
      <c r="K29" s="23"/>
      <c r="L29" s="3"/>
      <c r="M29" s="3"/>
      <c r="N29" s="3"/>
      <c r="O29" s="3"/>
      <c r="P29" s="3"/>
      <c r="Q29" s="1"/>
      <c r="R29" s="1"/>
      <c r="S29" s="1"/>
      <c r="T29" s="1"/>
    </row>
    <row r="30" spans="1:23" ht="10.5" customHeight="1">
      <c r="A30" s="15">
        <v>1994</v>
      </c>
      <c r="B30" s="22">
        <v>136886366</v>
      </c>
      <c r="D30" s="8">
        <v>0.66950732999999996</v>
      </c>
      <c r="E30" s="22">
        <f t="shared" si="1"/>
        <v>204458352.98024297</v>
      </c>
      <c r="G30" s="22">
        <v>108270147</v>
      </c>
      <c r="H30" s="22"/>
      <c r="I30" s="21">
        <f t="shared" si="0"/>
        <v>79.094909276793871</v>
      </c>
      <c r="J30" s="19"/>
      <c r="K30" s="19"/>
      <c r="L30" s="2"/>
      <c r="M30" s="2"/>
      <c r="N30" s="2"/>
      <c r="O30" s="2"/>
      <c r="P30" s="2"/>
    </row>
    <row r="31" spans="1:23" ht="10.5" customHeight="1">
      <c r="A31" s="24" t="s">
        <v>20</v>
      </c>
      <c r="B31" s="25">
        <v>151707290</v>
      </c>
      <c r="D31" s="8">
        <v>0.69605561999999999</v>
      </c>
      <c r="E31" s="22">
        <f t="shared" si="1"/>
        <v>217952826.81576511</v>
      </c>
      <c r="G31" s="25">
        <v>120140904</v>
      </c>
      <c r="I31" s="21">
        <f t="shared" si="0"/>
        <v>79.192571431471748</v>
      </c>
      <c r="J31" s="19"/>
      <c r="K31" s="19"/>
      <c r="L31" s="2"/>
      <c r="M31" s="2"/>
      <c r="N31" s="2"/>
      <c r="O31" s="2"/>
      <c r="P31" s="2"/>
    </row>
    <row r="32" spans="1:23" ht="10.5" customHeight="1">
      <c r="A32" s="24" t="s">
        <v>44</v>
      </c>
      <c r="B32" s="25">
        <v>154423973</v>
      </c>
      <c r="D32" s="8">
        <v>0.71553844</v>
      </c>
      <c r="E32" s="22">
        <f t="shared" si="1"/>
        <v>215815062.29071355</v>
      </c>
      <c r="G32" s="25">
        <v>121684650</v>
      </c>
      <c r="I32" s="21">
        <f t="shared" si="0"/>
        <v>78.799067033458599</v>
      </c>
      <c r="J32" s="19"/>
      <c r="K32" s="19"/>
      <c r="L32" s="2"/>
      <c r="M32" s="2"/>
      <c r="N32" s="2"/>
      <c r="O32" s="2"/>
      <c r="P32" s="2"/>
    </row>
    <row r="33" spans="1:16" ht="10.5" customHeight="1">
      <c r="A33" s="24" t="s">
        <v>45</v>
      </c>
      <c r="B33" s="25">
        <v>160538571</v>
      </c>
      <c r="D33" s="8">
        <v>0.73399711000000001</v>
      </c>
      <c r="E33" s="22">
        <f t="shared" si="1"/>
        <v>218718260.34846377</v>
      </c>
      <c r="G33" s="25">
        <v>123551014</v>
      </c>
      <c r="I33" s="21">
        <f t="shared" si="0"/>
        <v>76.960329988236907</v>
      </c>
      <c r="J33" s="19"/>
      <c r="K33" s="19"/>
      <c r="L33" s="2"/>
      <c r="M33" s="2"/>
      <c r="N33" s="2"/>
      <c r="O33" s="2"/>
      <c r="P33" s="2"/>
    </row>
    <row r="34" spans="1:16" ht="10.5" customHeight="1">
      <c r="A34" s="24" t="s">
        <v>23</v>
      </c>
      <c r="B34" s="25">
        <v>167994374</v>
      </c>
      <c r="D34" s="8">
        <v>0.75178031000000001</v>
      </c>
      <c r="E34" s="22">
        <f t="shared" si="1"/>
        <v>223462056.35526687</v>
      </c>
      <c r="G34" s="25">
        <v>142317904</v>
      </c>
      <c r="I34" s="21">
        <f t="shared" si="0"/>
        <v>84.715875068530565</v>
      </c>
      <c r="J34" s="19"/>
      <c r="K34" s="19"/>
      <c r="L34" s="2"/>
      <c r="M34" s="2"/>
      <c r="N34" s="2"/>
      <c r="O34" s="2"/>
      <c r="P34" s="2"/>
    </row>
    <row r="35" spans="1:16" ht="10.5" customHeight="1">
      <c r="A35" s="24" t="s">
        <v>21</v>
      </c>
      <c r="B35" s="26">
        <v>180456639</v>
      </c>
      <c r="C35" s="9"/>
      <c r="D35" s="9">
        <v>0.76970099999999997</v>
      </c>
      <c r="E35" s="27">
        <f t="shared" si="1"/>
        <v>234450311.22474831</v>
      </c>
      <c r="F35" s="9"/>
      <c r="G35" s="26">
        <v>153479358</v>
      </c>
      <c r="H35" s="9"/>
      <c r="I35" s="28">
        <f t="shared" si="0"/>
        <v>85.050546685622351</v>
      </c>
      <c r="J35" s="18"/>
      <c r="K35" s="19"/>
      <c r="L35" s="2"/>
      <c r="M35" s="2"/>
      <c r="N35" s="2"/>
      <c r="O35" s="2"/>
      <c r="P35" s="2"/>
    </row>
    <row r="36" spans="1:16" s="7" customFormat="1" ht="10.5" customHeight="1">
      <c r="A36" s="29" t="s">
        <v>24</v>
      </c>
      <c r="B36" s="30">
        <f>194696199</f>
        <v>194696199</v>
      </c>
      <c r="C36" s="9"/>
      <c r="D36" s="9">
        <v>0.79085156000000001</v>
      </c>
      <c r="E36" s="27">
        <f>B36/D36</f>
        <v>246185515.52202791</v>
      </c>
      <c r="F36" s="9"/>
      <c r="G36" s="31">
        <f>168307231426/1000</f>
        <v>168307231.426</v>
      </c>
      <c r="H36" s="9"/>
      <c r="I36" s="28">
        <f>G36/B36*100</f>
        <v>86.44607973368808</v>
      </c>
      <c r="J36" s="18"/>
      <c r="K36" s="18"/>
      <c r="L36" s="4"/>
      <c r="M36" s="4"/>
      <c r="N36" s="4"/>
      <c r="O36" s="4"/>
      <c r="P36" s="4"/>
    </row>
    <row r="37" spans="1:16" ht="10.5" customHeight="1">
      <c r="A37" s="24" t="s">
        <v>27</v>
      </c>
      <c r="B37" s="32">
        <f>215377889593/1000</f>
        <v>215377889.59299999</v>
      </c>
      <c r="C37" s="9"/>
      <c r="D37" s="9">
        <v>0.81892213000000003</v>
      </c>
      <c r="E37" s="27">
        <f t="shared" si="1"/>
        <v>263001672.20172691</v>
      </c>
      <c r="F37" s="9"/>
      <c r="G37" s="33">
        <v>186905000</v>
      </c>
      <c r="H37" s="9"/>
      <c r="I37" s="28">
        <f t="shared" si="0"/>
        <v>86.780031299032018</v>
      </c>
      <c r="J37" s="19"/>
      <c r="K37" s="19"/>
      <c r="L37" s="2"/>
      <c r="M37" s="2"/>
      <c r="N37" s="2"/>
      <c r="O37" s="2"/>
      <c r="P37" s="2"/>
    </row>
    <row r="38" spans="1:16" ht="10.5" customHeight="1">
      <c r="A38" s="24" t="s">
        <v>29</v>
      </c>
      <c r="B38" s="32">
        <v>244325041</v>
      </c>
      <c r="C38" s="9"/>
      <c r="D38" s="34">
        <v>0.84026595999999998</v>
      </c>
      <c r="E38" s="27">
        <f t="shared" ref="E38:E43" si="2">B38/D38</f>
        <v>290771080.38507235</v>
      </c>
      <c r="F38" s="9"/>
      <c r="G38" s="33">
        <v>213496607</v>
      </c>
      <c r="H38" s="9"/>
      <c r="I38" s="28">
        <f t="shared" ref="I38:I43" si="3">G38/B38*100</f>
        <v>87.382204511734841</v>
      </c>
      <c r="J38" s="19"/>
      <c r="K38" s="19"/>
      <c r="L38" s="2"/>
      <c r="M38" s="2"/>
      <c r="N38" s="2"/>
      <c r="O38" s="2"/>
      <c r="P38" s="2"/>
    </row>
    <row r="39" spans="1:16" ht="10.5" customHeight="1">
      <c r="A39" s="24" t="s">
        <v>38</v>
      </c>
      <c r="B39" s="32">
        <v>261870099</v>
      </c>
      <c r="C39" s="9"/>
      <c r="D39" s="34">
        <v>0.86875495999999996</v>
      </c>
      <c r="E39" s="27">
        <f t="shared" si="2"/>
        <v>301431486.50339794</v>
      </c>
      <c r="F39" s="9"/>
      <c r="G39" s="33">
        <v>233205998</v>
      </c>
      <c r="H39" s="9"/>
      <c r="I39" s="28">
        <f t="shared" si="3"/>
        <v>89.054076387697862</v>
      </c>
      <c r="J39" s="19"/>
      <c r="K39" s="19"/>
      <c r="L39" s="2"/>
      <c r="M39" s="2"/>
      <c r="N39" s="2"/>
      <c r="O39" s="2"/>
      <c r="P39" s="2"/>
    </row>
    <row r="40" spans="1:16" ht="10.5" customHeight="1">
      <c r="A40" s="24" t="s">
        <v>40</v>
      </c>
      <c r="B40" s="32">
        <v>279390229.77200001</v>
      </c>
      <c r="C40" s="9"/>
      <c r="D40" s="34">
        <v>0.90598113000000002</v>
      </c>
      <c r="E40" s="27">
        <f t="shared" si="2"/>
        <v>308384160.02328879</v>
      </c>
      <c r="F40" s="9"/>
      <c r="G40" s="33">
        <v>257748435.30899999</v>
      </c>
      <c r="H40" s="9"/>
      <c r="I40" s="28">
        <f t="shared" si="3"/>
        <v>92.253918656833093</v>
      </c>
      <c r="J40" s="19"/>
      <c r="K40" s="19"/>
      <c r="L40" s="2"/>
      <c r="M40" s="2"/>
      <c r="N40" s="2"/>
      <c r="O40" s="2"/>
      <c r="P40" s="2"/>
    </row>
    <row r="41" spans="1:16" ht="10.5" customHeight="1">
      <c r="A41" s="24" t="s">
        <v>42</v>
      </c>
      <c r="B41" s="32">
        <v>298169895.17900002</v>
      </c>
      <c r="C41" s="9"/>
      <c r="D41" s="34">
        <v>0.93732541000000003</v>
      </c>
      <c r="E41" s="27">
        <f t="shared" si="2"/>
        <v>318107129.06950855</v>
      </c>
      <c r="F41" s="9"/>
      <c r="G41" s="33">
        <v>273202750.17199999</v>
      </c>
      <c r="H41" s="9"/>
      <c r="I41" s="28">
        <f t="shared" si="3"/>
        <v>91.626537282708725</v>
      </c>
      <c r="J41" s="19"/>
      <c r="K41" s="19"/>
      <c r="L41" s="2"/>
      <c r="M41" s="2"/>
      <c r="N41" s="2"/>
      <c r="O41" s="2"/>
      <c r="P41" s="2"/>
    </row>
    <row r="42" spans="1:16" ht="10.5" customHeight="1">
      <c r="A42" s="40">
        <v>2006</v>
      </c>
      <c r="B42" s="32">
        <v>295114445.852</v>
      </c>
      <c r="C42" s="9"/>
      <c r="D42" s="34">
        <v>0.96654963999999999</v>
      </c>
      <c r="E42" s="27">
        <f t="shared" si="2"/>
        <v>305327769.66530144</v>
      </c>
      <c r="F42" s="9"/>
      <c r="G42" s="33">
        <v>265048888.07499999</v>
      </c>
      <c r="H42" s="9"/>
      <c r="I42" s="28">
        <f t="shared" si="3"/>
        <v>89.812237862433236</v>
      </c>
      <c r="J42" s="19"/>
      <c r="K42" s="19"/>
      <c r="L42" s="2"/>
      <c r="M42" s="2"/>
      <c r="N42" s="2"/>
      <c r="O42" s="2"/>
      <c r="P42" s="2"/>
    </row>
    <row r="43" spans="1:16" ht="10.5" customHeight="1">
      <c r="A43" s="40">
        <v>2007</v>
      </c>
      <c r="B43" s="32">
        <v>311197379.88599998</v>
      </c>
      <c r="C43" s="9"/>
      <c r="D43" s="34">
        <v>1</v>
      </c>
      <c r="E43" s="27">
        <f t="shared" si="2"/>
        <v>311197379.88599998</v>
      </c>
      <c r="F43" s="9"/>
      <c r="G43" s="33">
        <v>276246429.45300001</v>
      </c>
      <c r="H43" s="9"/>
      <c r="I43" s="28">
        <f t="shared" si="3"/>
        <v>88.768880237422493</v>
      </c>
      <c r="J43" s="19"/>
      <c r="K43" s="19"/>
      <c r="L43" s="2"/>
      <c r="M43" s="2"/>
      <c r="N43" s="2"/>
      <c r="O43" s="2"/>
      <c r="P43" s="2"/>
    </row>
    <row r="44" spans="1:16" ht="12" customHeight="1">
      <c r="A44" s="35" t="s">
        <v>46</v>
      </c>
      <c r="B44" s="36"/>
      <c r="C44" s="36"/>
      <c r="D44" s="36"/>
      <c r="E44" s="36"/>
      <c r="F44" s="36"/>
      <c r="G44" s="36"/>
      <c r="H44" s="36"/>
      <c r="I44" s="17"/>
      <c r="J44" s="9"/>
      <c r="K44" s="9"/>
      <c r="L44" s="7"/>
      <c r="M44" s="7"/>
    </row>
    <row r="45" spans="1:16" ht="9.9499999999999993" customHeight="1">
      <c r="A45" s="44" t="s">
        <v>30</v>
      </c>
      <c r="B45" s="19"/>
      <c r="C45" s="19"/>
      <c r="D45" s="19"/>
      <c r="E45" s="19"/>
      <c r="F45" s="19"/>
      <c r="G45" s="19"/>
      <c r="H45" s="19"/>
    </row>
    <row r="46" spans="1:16" ht="10.5" customHeight="1">
      <c r="A46" s="43" t="s">
        <v>47</v>
      </c>
      <c r="B46" s="19"/>
      <c r="C46" s="19"/>
      <c r="D46" s="19"/>
      <c r="E46" s="19"/>
      <c r="F46" s="19"/>
      <c r="G46" s="19"/>
      <c r="H46" s="19"/>
    </row>
    <row r="47" spans="1:16" ht="11.1" customHeight="1">
      <c r="A47" s="44" t="s">
        <v>31</v>
      </c>
      <c r="B47" s="19"/>
      <c r="C47" s="19"/>
      <c r="D47" s="19"/>
      <c r="E47" s="19"/>
      <c r="F47" s="19"/>
      <c r="G47" s="19"/>
      <c r="H47" s="19"/>
    </row>
    <row r="48" spans="1:16" ht="10.5" customHeight="1">
      <c r="A48" s="43" t="s">
        <v>59</v>
      </c>
      <c r="B48" s="19"/>
      <c r="C48" s="19"/>
      <c r="D48" s="19"/>
      <c r="E48" s="19"/>
      <c r="F48" s="19"/>
      <c r="G48" s="19"/>
      <c r="H48" s="19"/>
    </row>
    <row r="49" spans="1:5" ht="7.5" customHeight="1">
      <c r="A49" s="37"/>
    </row>
    <row r="50" spans="1:5" ht="10.5" customHeight="1">
      <c r="A50" s="37" t="s">
        <v>32</v>
      </c>
    </row>
    <row r="51" spans="1:5" ht="10.5" customHeight="1">
      <c r="A51" s="37" t="s">
        <v>33</v>
      </c>
    </row>
    <row r="52" spans="1:5" ht="10.5" customHeight="1">
      <c r="A52" s="19" t="s">
        <v>55</v>
      </c>
    </row>
    <row r="53" spans="1:5" ht="10.5" customHeight="1">
      <c r="A53" s="19" t="s">
        <v>56</v>
      </c>
    </row>
    <row r="54" spans="1:5" ht="10.5" customHeight="1">
      <c r="A54" s="19" t="s">
        <v>57</v>
      </c>
    </row>
    <row r="55" spans="1:5" ht="7.5" customHeight="1">
      <c r="A55" s="19"/>
    </row>
    <row r="56" spans="1:5" ht="10.5" customHeight="1">
      <c r="A56" s="38" t="s">
        <v>34</v>
      </c>
    </row>
    <row r="57" spans="1:5" ht="10.5" customHeight="1">
      <c r="A57" s="37" t="s">
        <v>35</v>
      </c>
    </row>
    <row r="58" spans="1:5">
      <c r="A58" s="39" t="s">
        <v>37</v>
      </c>
    </row>
    <row r="59" spans="1:5">
      <c r="A59" s="39" t="s">
        <v>36</v>
      </c>
    </row>
    <row r="60" spans="1:5">
      <c r="A60" s="39"/>
    </row>
    <row r="62" spans="1:5">
      <c r="A62" s="8" t="s">
        <v>18</v>
      </c>
    </row>
    <row r="64" spans="1:5">
      <c r="E64" s="8" t="s">
        <v>18</v>
      </c>
    </row>
    <row r="72" spans="2:2">
      <c r="B72" s="22"/>
    </row>
    <row r="73" spans="2:2">
      <c r="B73" s="22"/>
    </row>
    <row r="74" spans="2:2">
      <c r="B74" s="22"/>
    </row>
    <row r="75" spans="2:2">
      <c r="B75" s="22"/>
    </row>
    <row r="76" spans="2:2">
      <c r="B76" s="22"/>
    </row>
    <row r="77" spans="2:2">
      <c r="B77" s="22"/>
    </row>
    <row r="78" spans="2:2">
      <c r="B78" s="22"/>
    </row>
    <row r="79" spans="2:2">
      <c r="B79" s="22"/>
    </row>
    <row r="80" spans="2:2">
      <c r="B80" s="22"/>
    </row>
    <row r="81" spans="2:2">
      <c r="B81" s="22"/>
    </row>
    <row r="82" spans="2:2">
      <c r="B82" s="22"/>
    </row>
    <row r="83" spans="2:2">
      <c r="B83" s="22"/>
    </row>
    <row r="84" spans="2:2">
      <c r="B84" s="22"/>
    </row>
    <row r="85" spans="2:2">
      <c r="B85" s="22"/>
    </row>
    <row r="86" spans="2:2">
      <c r="B86" s="22"/>
    </row>
    <row r="87" spans="2:2">
      <c r="B87" s="22"/>
    </row>
    <row r="88" spans="2:2">
      <c r="B88" s="22"/>
    </row>
    <row r="89" spans="2:2">
      <c r="B89" s="22"/>
    </row>
    <row r="90" spans="2:2">
      <c r="B90" s="22"/>
    </row>
    <row r="91" spans="2:2">
      <c r="B91" s="22"/>
    </row>
    <row r="92" spans="2:2">
      <c r="B92" s="22"/>
    </row>
    <row r="93" spans="2:2">
      <c r="B93" s="22"/>
    </row>
    <row r="94" spans="2:2">
      <c r="B94" s="22"/>
    </row>
    <row r="95" spans="2:2">
      <c r="B95" s="22"/>
    </row>
    <row r="96" spans="2:2">
      <c r="B96" s="22"/>
    </row>
    <row r="97" spans="2:2">
      <c r="B97" s="22"/>
    </row>
    <row r="98" spans="2:2">
      <c r="B98" s="22"/>
    </row>
    <row r="99" spans="2:2">
      <c r="B99" s="22"/>
    </row>
    <row r="100" spans="2:2">
      <c r="B100" s="22"/>
    </row>
    <row r="101" spans="2:2">
      <c r="B101" s="22"/>
    </row>
    <row r="102" spans="2:2">
      <c r="B102" s="22"/>
    </row>
    <row r="103" spans="2:2">
      <c r="B103" s="22"/>
    </row>
    <row r="104" spans="2:2">
      <c r="B104" s="22"/>
    </row>
    <row r="105" spans="2:2">
      <c r="B105" s="22"/>
    </row>
    <row r="106" spans="2:2">
      <c r="B106" s="22"/>
    </row>
    <row r="107" spans="2:2">
      <c r="B107" s="22"/>
    </row>
    <row r="108" spans="2:2">
      <c r="B108" s="22"/>
    </row>
    <row r="109" spans="2:2">
      <c r="B109" s="22"/>
    </row>
    <row r="110" spans="2:2">
      <c r="B110" s="22"/>
    </row>
    <row r="111" spans="2:2">
      <c r="B111" s="22"/>
    </row>
    <row r="112" spans="2:2">
      <c r="B112" s="22"/>
    </row>
    <row r="113" spans="2:2">
      <c r="B113" s="22"/>
    </row>
    <row r="114" spans="2:2">
      <c r="B114" s="22"/>
    </row>
    <row r="115" spans="2:2">
      <c r="B115" s="22"/>
    </row>
    <row r="116" spans="2:2">
      <c r="B116" s="22"/>
    </row>
    <row r="117" spans="2:2">
      <c r="B117" s="22"/>
    </row>
    <row r="118" spans="2:2">
      <c r="B118" s="22"/>
    </row>
    <row r="119" spans="2:2">
      <c r="B119" s="22"/>
    </row>
    <row r="120" spans="2:2">
      <c r="B120" s="22"/>
    </row>
    <row r="121" spans="2:2">
      <c r="B121" s="22"/>
    </row>
    <row r="122" spans="2:2">
      <c r="B122" s="22"/>
    </row>
    <row r="123" spans="2:2">
      <c r="B123" s="22"/>
    </row>
    <row r="124" spans="2:2">
      <c r="B124" s="22"/>
    </row>
    <row r="125" spans="2:2">
      <c r="B125" s="22"/>
    </row>
    <row r="126" spans="2:2">
      <c r="B126" s="22"/>
    </row>
    <row r="127" spans="2:2">
      <c r="B127" s="22"/>
    </row>
    <row r="128" spans="2:2">
      <c r="B128" s="22"/>
    </row>
    <row r="129" spans="2:2">
      <c r="B129" s="22"/>
    </row>
    <row r="130" spans="2:2">
      <c r="B130" s="22"/>
    </row>
    <row r="131" spans="2:2">
      <c r="B131" s="22"/>
    </row>
    <row r="132" spans="2:2">
      <c r="B132" s="22"/>
    </row>
    <row r="133" spans="2:2">
      <c r="B133" s="22"/>
    </row>
    <row r="134" spans="2:2">
      <c r="B134" s="22"/>
    </row>
    <row r="135" spans="2:2">
      <c r="B135" s="22"/>
    </row>
    <row r="136" spans="2:2">
      <c r="B136" s="22"/>
    </row>
    <row r="137" spans="2:2">
      <c r="B137" s="22"/>
    </row>
  </sheetData>
  <mergeCells count="3">
    <mergeCell ref="A2:I2"/>
    <mergeCell ref="B10:I10"/>
    <mergeCell ref="A1:I1"/>
  </mergeCells>
  <phoneticPr fontId="3" type="noConversion"/>
  <printOptions gridLinesSet="0"/>
  <pageMargins left="1.1200000000000001" right="0.81" top="1" bottom="0.75" header="0.5" footer="0.5"/>
  <pageSetup firstPageNumber="203" orientation="portrait" useFirstPageNumber="1" horizontalDpi="300" verticalDpi="300" r:id="rId1"/>
  <headerFooter alignWithMargins="0">
    <oddFooter>&amp;L&amp;"Times New Roman,Bold"HEALTH CARE FINANCING REVIEW/&amp;"Times New Roman,Regular"&amp;6 2009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TABLE13.1</vt:lpstr>
      <vt:lpstr>TABLE13.1!Print_Area</vt:lpstr>
      <vt:lpstr>Print_Area</vt:lpstr>
      <vt:lpstr>TABLE13.1!Print_Area_MI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2010-08-10T18:15:47Z</cp:lastPrinted>
  <dcterms:created xsi:type="dcterms:W3CDTF">1999-10-08T13:26:30Z</dcterms:created>
  <dcterms:modified xsi:type="dcterms:W3CDTF">2010-08-10T18:22:04Z</dcterms:modified>
</cp:coreProperties>
</file>