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DCAPP\HZ\Distribution\Monthly_Enrollment_Reporting\2019\2019_07\Monthly_Summary_Report_2019_07\"/>
    </mc:Choice>
  </mc:AlternateContent>
  <bookViews>
    <workbookView xWindow="-105" yWindow="180" windowWidth="10215" windowHeight="11640"/>
  </bookViews>
  <sheets>
    <sheet name="Monthly Summary Report" sheetId="1" r:id="rId1"/>
  </sheets>
  <calcPr calcId="152511"/>
</workbook>
</file>

<file path=xl/calcChain.xml><?xml version="1.0" encoding="utf-8"?>
<calcChain xmlns="http://schemas.openxmlformats.org/spreadsheetml/2006/main">
  <c r="L20" i="1" l="1"/>
  <c r="I20" i="1"/>
  <c r="F20" i="1"/>
  <c r="L19" i="1"/>
  <c r="L18" i="1" s="1"/>
  <c r="I19" i="1"/>
  <c r="I18" i="1" s="1"/>
  <c r="F19" i="1"/>
  <c r="K18" i="1"/>
  <c r="J18" i="1"/>
  <c r="H18" i="1"/>
  <c r="G18" i="1"/>
  <c r="E18" i="1"/>
  <c r="D18" i="1"/>
  <c r="C18" i="1"/>
  <c r="K16" i="1"/>
  <c r="K6" i="1" s="1"/>
  <c r="J16" i="1"/>
  <c r="H16" i="1"/>
  <c r="G16" i="1"/>
  <c r="E16" i="1"/>
  <c r="D16" i="1"/>
  <c r="C16" i="1"/>
  <c r="L15" i="1"/>
  <c r="I15" i="1"/>
  <c r="F15" i="1"/>
  <c r="L14" i="1"/>
  <c r="I14" i="1"/>
  <c r="F14" i="1"/>
  <c r="L13" i="1"/>
  <c r="I13" i="1"/>
  <c r="F13" i="1"/>
  <c r="L12" i="1"/>
  <c r="I12" i="1"/>
  <c r="F12" i="1"/>
  <c r="K11" i="1"/>
  <c r="J11" i="1"/>
  <c r="J6" i="1" s="1"/>
  <c r="H11" i="1"/>
  <c r="G11" i="1"/>
  <c r="E11" i="1"/>
  <c r="D11" i="1"/>
  <c r="D6" i="1" s="1"/>
  <c r="C11" i="1"/>
  <c r="L10" i="1"/>
  <c r="I10" i="1"/>
  <c r="F10" i="1"/>
  <c r="L9" i="1"/>
  <c r="I9" i="1"/>
  <c r="F9" i="1"/>
  <c r="L8" i="1"/>
  <c r="I8" i="1"/>
  <c r="F8" i="1"/>
  <c r="L7" i="1"/>
  <c r="I7" i="1"/>
  <c r="F7" i="1"/>
  <c r="G6" i="1"/>
  <c r="G22" i="1" s="1"/>
  <c r="H6" i="1" l="1"/>
  <c r="D22" i="1"/>
  <c r="K22" i="1"/>
  <c r="J22" i="1"/>
  <c r="H22" i="1"/>
  <c r="F18" i="1"/>
  <c r="I16" i="1"/>
  <c r="C6" i="1"/>
  <c r="C22" i="1" s="1"/>
  <c r="F11" i="1"/>
  <c r="L16" i="1"/>
  <c r="I11" i="1"/>
  <c r="I6" i="1" s="1"/>
  <c r="I22" i="1" s="1"/>
  <c r="E6" i="1"/>
  <c r="E22" i="1" s="1"/>
  <c r="L11" i="1"/>
  <c r="F16" i="1"/>
  <c r="F6" i="1" s="1"/>
  <c r="F22" i="1" s="1"/>
  <c r="L6" i="1" l="1"/>
  <c r="L22" i="1" s="1"/>
</calcChain>
</file>

<file path=xl/sharedStrings.xml><?xml version="1.0" encoding="utf-8"?>
<sst xmlns="http://schemas.openxmlformats.org/spreadsheetml/2006/main" count="35" uniqueCount="33">
  <si>
    <t>Number of Contracts</t>
  </si>
  <si>
    <t>Total PDPs</t>
  </si>
  <si>
    <t>Current Contract Summary:</t>
  </si>
  <si>
    <t>TOTAL</t>
  </si>
  <si>
    <t>Employer/Union Only Direct Contract PDP</t>
  </si>
  <si>
    <t>Local CCPs</t>
  </si>
  <si>
    <t>PFFS</t>
  </si>
  <si>
    <t>1876 Cost</t>
  </si>
  <si>
    <t>1833 Cost (HCPP)</t>
  </si>
  <si>
    <t>PACE</t>
  </si>
  <si>
    <t>Regional PPOs</t>
  </si>
  <si>
    <t xml:space="preserve">Where a beneficiary is enrolled in both an 1876 cost or PFFS plan and a PDP plan, both enrollments are reflected in these counts. </t>
  </si>
  <si>
    <r>
      <t xml:space="preserve">Total </t>
    </r>
    <r>
      <rPr>
        <b/>
        <i/>
        <sz val="9"/>
        <color indexed="8"/>
        <rFont val="Arial"/>
        <family val="2"/>
      </rPr>
      <t>"Prepaid"</t>
    </r>
    <r>
      <rPr>
        <b/>
        <sz val="9"/>
        <color indexed="8"/>
        <rFont val="Arial"/>
        <family val="2"/>
      </rPr>
      <t xml:space="preserve"> Contracts (1)</t>
    </r>
  </si>
  <si>
    <t xml:space="preserve">(1) Totals include beneficiaries enrolled in employer/union only group plans (contracts with "800 series" plan IDs). </t>
  </si>
  <si>
    <t>All Other PDP (1)</t>
  </si>
  <si>
    <t>MA Only Enrollees</t>
  </si>
  <si>
    <t>Drug Plan Enrollees</t>
  </si>
  <si>
    <t>Total Enrollees</t>
  </si>
  <si>
    <t>MSA</t>
  </si>
  <si>
    <t xml:space="preserve">(2) Pilots refer to contracts to provide care management services for fee-for-service beneficiaries with chronic conditions.  The data for this product is being included since they are part of the total monthly Medicare payment. </t>
  </si>
  <si>
    <t>SNP Enrollees</t>
  </si>
  <si>
    <t>Non-SNP Enrollees</t>
  </si>
  <si>
    <t>Non-Employer Plan Enrollees</t>
  </si>
  <si>
    <t>Employer Plan Enrollees (800 Series Plans)</t>
  </si>
  <si>
    <t>Drug Plan Enrollment</t>
  </si>
  <si>
    <t>Special Needs Plan Enrollment</t>
  </si>
  <si>
    <t>Employer Plan Enrollees</t>
  </si>
  <si>
    <t xml:space="preserve">  MA Subtotal</t>
  </si>
  <si>
    <t xml:space="preserve">  Other Subtotal</t>
  </si>
  <si>
    <t>Medicare-Medicaid Plan</t>
  </si>
  <si>
    <t xml:space="preserve">  </t>
  </si>
  <si>
    <t>Medicare Advantage, Cost, PACE, Demo, and Prescription Drug Plan Contract Report - Monthly Summary Report (Data as of July 2019)</t>
  </si>
  <si>
    <t>Totals reflect enrollment as of the July 1, 2019 payment. The April payment reflects enrollments accepted through June 7,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</si>
</sst>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i/>
      <sz val="9"/>
      <color indexed="8"/>
      <name val="Arial"/>
      <family val="2"/>
    </font>
    <font>
      <sz val="9"/>
      <color indexed="8"/>
      <name val="Arial"/>
      <family val="2"/>
    </font>
    <font>
      <b/>
      <i/>
      <sz val="9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centerContinuous" vertical="top" wrapText="1"/>
    </xf>
    <xf numFmtId="0" fontId="2" fillId="0" borderId="0" xfId="0" applyFont="1" applyBorder="1"/>
    <xf numFmtId="0" fontId="5" fillId="0" borderId="0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 indent="1"/>
    </xf>
    <xf numFmtId="3" fontId="2" fillId="0" borderId="3" xfId="0" applyNumberFormat="1" applyFont="1" applyBorder="1" applyAlignment="1">
      <alignment horizontal="center" vertical="top"/>
    </xf>
    <xf numFmtId="3" fontId="2" fillId="0" borderId="2" xfId="0" applyNumberFormat="1" applyFont="1" applyBorder="1" applyAlignment="1">
      <alignment horizontal="center" vertical="top"/>
    </xf>
    <xf numFmtId="3" fontId="2" fillId="0" borderId="4" xfId="0" applyNumberFormat="1" applyFont="1" applyBorder="1" applyAlignment="1">
      <alignment horizontal="center" vertical="top"/>
    </xf>
    <xf numFmtId="3" fontId="2" fillId="0" borderId="5" xfId="0" applyNumberFormat="1" applyFont="1" applyBorder="1" applyAlignment="1">
      <alignment horizontal="center" vertical="top"/>
    </xf>
    <xf numFmtId="3" fontId="2" fillId="0" borderId="5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left" vertical="top" wrapText="1" indent="1"/>
    </xf>
    <xf numFmtId="0" fontId="2" fillId="0" borderId="2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3" fontId="3" fillId="0" borderId="3" xfId="0" applyNumberFormat="1" applyFont="1" applyBorder="1" applyAlignment="1">
      <alignment horizontal="center" vertical="top" wrapText="1"/>
    </xf>
    <xf numFmtId="3" fontId="3" fillId="0" borderId="2" xfId="0" applyNumberFormat="1" applyFont="1" applyBorder="1" applyAlignment="1">
      <alignment horizontal="center" vertical="top" wrapText="1"/>
    </xf>
    <xf numFmtId="3" fontId="3" fillId="0" borderId="4" xfId="0" applyNumberFormat="1" applyFont="1" applyBorder="1" applyAlignment="1">
      <alignment horizontal="center" vertical="top" wrapText="1"/>
    </xf>
    <xf numFmtId="3" fontId="3" fillId="0" borderId="5" xfId="0" applyNumberFormat="1" applyFont="1" applyBorder="1" applyAlignment="1">
      <alignment horizontal="center" vertical="top" wrapText="1"/>
    </xf>
    <xf numFmtId="0" fontId="10" fillId="0" borderId="2" xfId="0" applyFont="1" applyFill="1" applyBorder="1" applyAlignment="1">
      <alignment horizontal="left" vertical="top" wrapText="1" inden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vertical="top" wrapText="1"/>
    </xf>
    <xf numFmtId="3" fontId="4" fillId="0" borderId="7" xfId="0" applyNumberFormat="1" applyFont="1" applyBorder="1" applyAlignment="1">
      <alignment horizontal="center" vertical="top" wrapText="1"/>
    </xf>
    <xf numFmtId="3" fontId="4" fillId="0" borderId="8" xfId="0" applyNumberFormat="1" applyFont="1" applyBorder="1" applyAlignment="1">
      <alignment horizontal="center" vertical="top" wrapText="1"/>
    </xf>
    <xf numFmtId="3" fontId="4" fillId="0" borderId="9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3" fontId="4" fillId="0" borderId="12" xfId="0" applyNumberFormat="1" applyFont="1" applyBorder="1" applyAlignment="1">
      <alignment horizontal="center" vertical="top" wrapText="1"/>
    </xf>
    <xf numFmtId="3" fontId="4" fillId="0" borderId="13" xfId="0" applyNumberFormat="1" applyFont="1" applyBorder="1" applyAlignment="1">
      <alignment horizontal="center" vertical="top" wrapText="1"/>
    </xf>
    <xf numFmtId="0" fontId="3" fillId="0" borderId="14" xfId="0" applyFont="1" applyBorder="1" applyAlignment="1">
      <alignment wrapText="1"/>
    </xf>
    <xf numFmtId="0" fontId="3" fillId="0" borderId="15" xfId="0" applyFont="1" applyBorder="1" applyAlignment="1">
      <alignment wrapText="1"/>
    </xf>
    <xf numFmtId="0" fontId="3" fillId="0" borderId="14" xfId="0" applyFont="1" applyBorder="1" applyAlignment="1">
      <alignment horizontal="center" wrapText="1"/>
    </xf>
    <xf numFmtId="0" fontId="3" fillId="0" borderId="16" xfId="0" applyFont="1" applyBorder="1" applyAlignment="1">
      <alignment horizontal="center" wrapText="1"/>
    </xf>
    <xf numFmtId="0" fontId="3" fillId="0" borderId="17" xfId="0" applyFont="1" applyBorder="1" applyAlignment="1">
      <alignment horizontal="center" wrapText="1"/>
    </xf>
    <xf numFmtId="3" fontId="11" fillId="0" borderId="0" xfId="0" applyNumberFormat="1" applyFont="1" applyBorder="1" applyAlignment="1">
      <alignment horizontal="center" vertical="top"/>
    </xf>
    <xf numFmtId="3" fontId="11" fillId="0" borderId="2" xfId="0" applyNumberFormat="1" applyFont="1" applyBorder="1" applyAlignment="1">
      <alignment horizontal="center" vertical="top"/>
    </xf>
    <xf numFmtId="3" fontId="4" fillId="0" borderId="3" xfId="0" applyNumberFormat="1" applyFont="1" applyBorder="1" applyAlignment="1">
      <alignment horizontal="center" vertical="top" wrapText="1"/>
    </xf>
    <xf numFmtId="3" fontId="11" fillId="0" borderId="5" xfId="0" applyNumberFormat="1" applyFont="1" applyBorder="1" applyAlignment="1">
      <alignment horizontal="center" vertical="top"/>
    </xf>
    <xf numFmtId="3" fontId="4" fillId="0" borderId="18" xfId="0" applyNumberFormat="1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top" wrapText="1"/>
    </xf>
    <xf numFmtId="3" fontId="4" fillId="0" borderId="4" xfId="0" applyNumberFormat="1" applyFont="1" applyBorder="1" applyAlignment="1">
      <alignment horizontal="center" vertical="top" wrapText="1"/>
    </xf>
    <xf numFmtId="3" fontId="11" fillId="0" borderId="4" xfId="0" applyNumberFormat="1" applyFont="1" applyBorder="1" applyAlignment="1">
      <alignment horizontal="center" vertical="top"/>
    </xf>
    <xf numFmtId="3" fontId="11" fillId="0" borderId="19" xfId="0" applyNumberFormat="1" applyFont="1" applyBorder="1" applyAlignment="1">
      <alignment horizontal="center" vertical="top"/>
    </xf>
    <xf numFmtId="3" fontId="4" fillId="0" borderId="20" xfId="0" applyNumberFormat="1" applyFont="1" applyBorder="1" applyAlignment="1">
      <alignment horizontal="center" vertical="top" wrapText="1"/>
    </xf>
    <xf numFmtId="3" fontId="11" fillId="0" borderId="21" xfId="0" applyNumberFormat="1" applyFont="1" applyBorder="1" applyAlignment="1">
      <alignment horizontal="center" vertical="top"/>
    </xf>
    <xf numFmtId="3" fontId="11" fillId="0" borderId="13" xfId="0" applyNumberFormat="1" applyFont="1" applyBorder="1" applyAlignment="1">
      <alignment horizontal="center" vertical="top"/>
    </xf>
    <xf numFmtId="0" fontId="2" fillId="0" borderId="22" xfId="0" applyFont="1" applyBorder="1" applyAlignment="1">
      <alignment horizontal="left" vertical="top" wrapText="1" indent="1"/>
    </xf>
    <xf numFmtId="0" fontId="8" fillId="0" borderId="23" xfId="0" applyFont="1" applyFill="1" applyBorder="1" applyAlignment="1">
      <alignment vertical="top" wrapText="1"/>
    </xf>
    <xf numFmtId="0" fontId="5" fillId="0" borderId="22" xfId="0" applyFont="1" applyBorder="1" applyAlignment="1">
      <alignment horizontal="left" vertical="top" wrapText="1" indent="1"/>
    </xf>
    <xf numFmtId="0" fontId="2" fillId="0" borderId="22" xfId="0" applyFont="1" applyBorder="1" applyAlignment="1">
      <alignment vertical="top" wrapText="1"/>
    </xf>
    <xf numFmtId="3" fontId="4" fillId="0" borderId="24" xfId="0" applyNumberFormat="1" applyFont="1" applyBorder="1" applyAlignment="1">
      <alignment horizontal="center" vertical="top" wrapText="1"/>
    </xf>
    <xf numFmtId="3" fontId="4" fillId="0" borderId="25" xfId="0" applyNumberFormat="1" applyFont="1" applyBorder="1" applyAlignment="1">
      <alignment horizontal="center" vertical="top" wrapText="1"/>
    </xf>
    <xf numFmtId="3" fontId="11" fillId="0" borderId="22" xfId="0" applyNumberFormat="1" applyFont="1" applyBorder="1" applyAlignment="1">
      <alignment horizontal="center" vertical="top"/>
    </xf>
    <xf numFmtId="3" fontId="2" fillId="0" borderId="4" xfId="0" applyNumberFormat="1" applyFont="1" applyBorder="1" applyAlignment="1">
      <alignment horizontal="center" vertical="top" wrapText="1"/>
    </xf>
    <xf numFmtId="3" fontId="2" fillId="0" borderId="13" xfId="0" applyNumberFormat="1" applyFont="1" applyBorder="1" applyAlignment="1">
      <alignment horizontal="center" vertical="top" wrapText="1"/>
    </xf>
    <xf numFmtId="0" fontId="3" fillId="0" borderId="27" xfId="0" applyFont="1" applyBorder="1" applyAlignment="1">
      <alignment wrapText="1"/>
    </xf>
    <xf numFmtId="0" fontId="3" fillId="0" borderId="28" xfId="0" applyFont="1" applyBorder="1" applyAlignment="1">
      <alignment wrapText="1"/>
    </xf>
    <xf numFmtId="0" fontId="3" fillId="0" borderId="27" xfId="0" applyFont="1" applyBorder="1" applyAlignment="1">
      <alignment horizontal="center" wrapText="1"/>
    </xf>
    <xf numFmtId="0" fontId="3" fillId="0" borderId="29" xfId="0" applyFont="1" applyBorder="1" applyAlignment="1">
      <alignment horizontal="center" wrapText="1"/>
    </xf>
    <xf numFmtId="0" fontId="3" fillId="0" borderId="30" xfId="0" applyFont="1" applyBorder="1" applyAlignment="1">
      <alignment horizontal="center" wrapText="1"/>
    </xf>
    <xf numFmtId="3" fontId="3" fillId="0" borderId="9" xfId="0" applyNumberFormat="1" applyFont="1" applyBorder="1" applyAlignment="1">
      <alignment horizontal="center" vertical="top"/>
    </xf>
    <xf numFmtId="0" fontId="6" fillId="0" borderId="0" xfId="0" applyFont="1" applyBorder="1" applyAlignment="1">
      <alignment horizontal="left" wrapText="1"/>
    </xf>
    <xf numFmtId="0" fontId="12" fillId="0" borderId="0" xfId="0" applyNumberFormat="1" applyFont="1" applyBorder="1" applyAlignment="1">
      <alignment horizontal="center" wrapText="1"/>
    </xf>
    <xf numFmtId="0" fontId="9" fillId="0" borderId="0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 vertical="top" wrapText="1"/>
    </xf>
    <xf numFmtId="0" fontId="3" fillId="0" borderId="26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zoomScaleNormal="100" workbookViewId="0">
      <selection activeCell="O30" sqref="O30"/>
    </sheetView>
  </sheetViews>
  <sheetFormatPr defaultRowHeight="12" x14ac:dyDescent="0.2"/>
  <cols>
    <col min="1" max="1" width="1.28515625" style="3" customWidth="1"/>
    <col min="2" max="2" width="25.140625" style="3" bestFit="1" customWidth="1"/>
    <col min="3" max="4" width="9.42578125" style="3" bestFit="1" customWidth="1"/>
    <col min="5" max="5" width="9.85546875" style="3" bestFit="1" customWidth="1"/>
    <col min="6" max="6" width="9.85546875" style="3" customWidth="1"/>
    <col min="7" max="7" width="9.42578125" style="3" bestFit="1" customWidth="1"/>
    <col min="8" max="8" width="12.42578125" style="3" customWidth="1"/>
    <col min="9" max="9" width="9.85546875" style="3" customWidth="1"/>
    <col min="10" max="11" width="12.5703125" style="3" bestFit="1" customWidth="1"/>
    <col min="12" max="13" width="9.85546875" style="3" bestFit="1" customWidth="1"/>
    <col min="14" max="16384" width="9.140625" style="3"/>
  </cols>
  <sheetData>
    <row r="1" spans="1:12" ht="12.75" x14ac:dyDescent="0.2">
      <c r="A1" s="3" t="s">
        <v>30</v>
      </c>
      <c r="B1" s="69" t="s">
        <v>31</v>
      </c>
      <c r="C1" s="69"/>
      <c r="D1" s="69"/>
      <c r="E1" s="69"/>
      <c r="F1" s="69"/>
      <c r="G1" s="69"/>
      <c r="H1" s="69"/>
      <c r="I1" s="69"/>
      <c r="J1" s="69"/>
      <c r="K1" s="69"/>
      <c r="L1" s="69"/>
    </row>
    <row r="2" spans="1:12" ht="12.75" thickBot="1" x14ac:dyDescent="0.25"/>
    <row r="3" spans="1:12" s="1" customFormat="1" ht="12" customHeight="1" thickBot="1" x14ac:dyDescent="0.25">
      <c r="B3" s="6"/>
      <c r="C3" s="32"/>
      <c r="D3" s="71" t="s">
        <v>24</v>
      </c>
      <c r="E3" s="72"/>
      <c r="F3" s="73"/>
      <c r="G3" s="71" t="s">
        <v>25</v>
      </c>
      <c r="H3" s="72"/>
      <c r="I3" s="73"/>
      <c r="J3" s="71" t="s">
        <v>26</v>
      </c>
      <c r="K3" s="72"/>
      <c r="L3" s="73"/>
    </row>
    <row r="4" spans="1:12" s="1" customFormat="1" ht="36" x14ac:dyDescent="0.2">
      <c r="B4" s="62" t="s">
        <v>2</v>
      </c>
      <c r="C4" s="63" t="s">
        <v>0</v>
      </c>
      <c r="D4" s="64" t="s">
        <v>15</v>
      </c>
      <c r="E4" s="65" t="s">
        <v>16</v>
      </c>
      <c r="F4" s="66" t="s">
        <v>17</v>
      </c>
      <c r="G4" s="64" t="s">
        <v>20</v>
      </c>
      <c r="H4" s="65" t="s">
        <v>21</v>
      </c>
      <c r="I4" s="66" t="s">
        <v>17</v>
      </c>
      <c r="J4" s="64" t="s">
        <v>23</v>
      </c>
      <c r="K4" s="65" t="s">
        <v>22</v>
      </c>
      <c r="L4" s="66" t="s">
        <v>17</v>
      </c>
    </row>
    <row r="5" spans="1:12" s="1" customFormat="1" ht="15.75" customHeight="1" x14ac:dyDescent="0.2">
      <c r="B5" s="36"/>
      <c r="C5" s="37"/>
      <c r="D5" s="38"/>
      <c r="E5" s="39"/>
      <c r="F5" s="40"/>
      <c r="G5" s="38"/>
      <c r="H5" s="39"/>
      <c r="I5" s="40"/>
      <c r="J5" s="38"/>
      <c r="K5" s="39"/>
      <c r="L5" s="40"/>
    </row>
    <row r="6" spans="1:12" s="1" customFormat="1" x14ac:dyDescent="0.2">
      <c r="B6" s="33" t="s">
        <v>12</v>
      </c>
      <c r="C6" s="34">
        <f t="shared" ref="C6:L6" si="0">SUM(C11,C16)</f>
        <v>732</v>
      </c>
      <c r="D6" s="35">
        <f t="shared" si="0"/>
        <v>2703753</v>
      </c>
      <c r="E6" s="35">
        <f t="shared" si="0"/>
        <v>20245716</v>
      </c>
      <c r="F6" s="43">
        <f t="shared" si="0"/>
        <v>22949469</v>
      </c>
      <c r="G6" s="50">
        <f t="shared" si="0"/>
        <v>3063017</v>
      </c>
      <c r="H6" s="47">
        <f t="shared" si="0"/>
        <v>19886452</v>
      </c>
      <c r="I6" s="46">
        <f t="shared" si="0"/>
        <v>22949469</v>
      </c>
      <c r="J6" s="45">
        <f t="shared" si="0"/>
        <v>4528224</v>
      </c>
      <c r="K6" s="47">
        <f t="shared" si="0"/>
        <v>18421245</v>
      </c>
      <c r="L6" s="46">
        <f t="shared" si="0"/>
        <v>22949469</v>
      </c>
    </row>
    <row r="7" spans="1:12" s="1" customFormat="1" x14ac:dyDescent="0.2">
      <c r="B7" s="7" t="s">
        <v>5</v>
      </c>
      <c r="C7" s="61">
        <v>503</v>
      </c>
      <c r="D7" s="10">
        <v>2345755</v>
      </c>
      <c r="E7" s="61">
        <v>18535584</v>
      </c>
      <c r="F7" s="11">
        <f>SUM(D7:E7)</f>
        <v>20881339</v>
      </c>
      <c r="G7" s="10">
        <v>2686953</v>
      </c>
      <c r="H7" s="10">
        <v>18194386</v>
      </c>
      <c r="I7" s="11">
        <f>SUM(G7:H7)</f>
        <v>20881339</v>
      </c>
      <c r="J7" s="10">
        <v>4512878</v>
      </c>
      <c r="K7" s="60">
        <v>16368461</v>
      </c>
      <c r="L7" s="12">
        <f>SUM(J7:K7)</f>
        <v>20881339</v>
      </c>
    </row>
    <row r="8" spans="1:12" s="1" customFormat="1" x14ac:dyDescent="0.2">
      <c r="B8" s="7" t="s">
        <v>6</v>
      </c>
      <c r="C8" s="9">
        <v>5</v>
      </c>
      <c r="D8" s="10">
        <v>35009</v>
      </c>
      <c r="E8" s="9">
        <v>76258</v>
      </c>
      <c r="F8" s="11">
        <f>SUM(D8:E8)</f>
        <v>111267</v>
      </c>
      <c r="G8" s="10">
        <v>0</v>
      </c>
      <c r="H8" s="10">
        <v>111267</v>
      </c>
      <c r="I8" s="11">
        <f>SUM(G8:H8)</f>
        <v>111267</v>
      </c>
      <c r="J8" s="10">
        <v>0</v>
      </c>
      <c r="K8" s="60">
        <v>111267</v>
      </c>
      <c r="L8" s="12">
        <f>SUM(J8:K8)</f>
        <v>111267</v>
      </c>
    </row>
    <row r="9" spans="1:12" s="1" customFormat="1" x14ac:dyDescent="0.2">
      <c r="B9" s="7" t="s">
        <v>18</v>
      </c>
      <c r="C9" s="9">
        <v>4</v>
      </c>
      <c r="D9" s="10">
        <v>6755</v>
      </c>
      <c r="E9" s="9">
        <v>0</v>
      </c>
      <c r="F9" s="11">
        <f>SUM(D9:E9)</f>
        <v>6755</v>
      </c>
      <c r="G9" s="10">
        <v>0</v>
      </c>
      <c r="H9" s="10">
        <v>6755</v>
      </c>
      <c r="I9" s="11">
        <f>SUM(G9:H9)</f>
        <v>6755</v>
      </c>
      <c r="J9" s="10">
        <v>30</v>
      </c>
      <c r="K9" s="60">
        <v>6725</v>
      </c>
      <c r="L9" s="12">
        <f>SUM(J9:K9)</f>
        <v>6755</v>
      </c>
    </row>
    <row r="10" spans="1:12" s="1" customFormat="1" x14ac:dyDescent="0.2">
      <c r="B10" s="53" t="s">
        <v>10</v>
      </c>
      <c r="C10" s="9">
        <v>26</v>
      </c>
      <c r="D10" s="10">
        <v>103561</v>
      </c>
      <c r="E10" s="9">
        <v>1136936</v>
      </c>
      <c r="F10" s="11">
        <f>SUM(D10:E10)</f>
        <v>1240497</v>
      </c>
      <c r="G10" s="10">
        <v>376064</v>
      </c>
      <c r="H10" s="10">
        <v>864433</v>
      </c>
      <c r="I10" s="11">
        <f>SUM(G10:H10)</f>
        <v>1240497</v>
      </c>
      <c r="J10" s="10">
        <v>4004</v>
      </c>
      <c r="K10" s="60">
        <v>1236493</v>
      </c>
      <c r="L10" s="12">
        <f>SUM(J10:K10)</f>
        <v>1240497</v>
      </c>
    </row>
    <row r="11" spans="1:12" s="1" customFormat="1" x14ac:dyDescent="0.2">
      <c r="B11" s="54" t="s">
        <v>27</v>
      </c>
      <c r="C11" s="41">
        <f>SUM(C7:C10)</f>
        <v>538</v>
      </c>
      <c r="D11" s="42">
        <f>SUM(D7:D10)</f>
        <v>2491080</v>
      </c>
      <c r="E11" s="48">
        <f>SUM(E7:E10)</f>
        <v>19748778</v>
      </c>
      <c r="F11" s="51">
        <f t="shared" ref="F11:L11" si="1">SUM(F7:F10)</f>
        <v>22239858</v>
      </c>
      <c r="G11" s="42">
        <f t="shared" si="1"/>
        <v>3063017</v>
      </c>
      <c r="H11" s="48">
        <f t="shared" si="1"/>
        <v>19176841</v>
      </c>
      <c r="I11" s="51">
        <f t="shared" si="1"/>
        <v>22239858</v>
      </c>
      <c r="J11" s="59">
        <f t="shared" si="1"/>
        <v>4516912</v>
      </c>
      <c r="K11" s="48">
        <f t="shared" si="1"/>
        <v>17722946</v>
      </c>
      <c r="L11" s="44">
        <f t="shared" si="1"/>
        <v>22239858</v>
      </c>
    </row>
    <row r="12" spans="1:12" s="1" customFormat="1" x14ac:dyDescent="0.2">
      <c r="B12" s="53" t="s">
        <v>29</v>
      </c>
      <c r="C12" s="8">
        <v>46</v>
      </c>
      <c r="D12" s="9">
        <v>0</v>
      </c>
      <c r="E12" s="10">
        <v>386478</v>
      </c>
      <c r="F12" s="11">
        <f>SUM(D12:E12)</f>
        <v>386478</v>
      </c>
      <c r="G12" s="10">
        <v>0</v>
      </c>
      <c r="H12" s="10">
        <v>386478</v>
      </c>
      <c r="I12" s="11">
        <f>SUM(G12:H12)</f>
        <v>386478</v>
      </c>
      <c r="J12" s="10">
        <v>0</v>
      </c>
      <c r="K12" s="60">
        <v>386478</v>
      </c>
      <c r="L12" s="12">
        <f>SUM(J12:K12)</f>
        <v>386478</v>
      </c>
    </row>
    <row r="13" spans="1:12" s="1" customFormat="1" x14ac:dyDescent="0.2">
      <c r="B13" s="53" t="s">
        <v>7</v>
      </c>
      <c r="C13" s="8">
        <v>9</v>
      </c>
      <c r="D13" s="9">
        <v>141048</v>
      </c>
      <c r="E13" s="10">
        <v>64160</v>
      </c>
      <c r="F13" s="11">
        <f>SUM(D13:E13)</f>
        <v>205208</v>
      </c>
      <c r="G13" s="10">
        <v>0</v>
      </c>
      <c r="H13" s="10">
        <v>205208</v>
      </c>
      <c r="I13" s="11">
        <f>SUM(G13:H13)</f>
        <v>205208</v>
      </c>
      <c r="J13" s="10">
        <v>11312</v>
      </c>
      <c r="K13" s="60">
        <v>193896</v>
      </c>
      <c r="L13" s="12">
        <f>SUM(J13:K13)</f>
        <v>205208</v>
      </c>
    </row>
    <row r="14" spans="1:12" s="1" customFormat="1" x14ac:dyDescent="0.2">
      <c r="B14" s="55" t="s">
        <v>8</v>
      </c>
      <c r="C14" s="8">
        <v>9</v>
      </c>
      <c r="D14" s="9">
        <v>71625</v>
      </c>
      <c r="E14" s="10">
        <v>0</v>
      </c>
      <c r="F14" s="11">
        <f>SUM(D14:E14)</f>
        <v>71625</v>
      </c>
      <c r="G14" s="10">
        <v>0</v>
      </c>
      <c r="H14" s="10">
        <v>71625</v>
      </c>
      <c r="I14" s="11">
        <f>SUM(G14:H14)</f>
        <v>71625</v>
      </c>
      <c r="J14" s="10">
        <v>0</v>
      </c>
      <c r="K14" s="60">
        <v>71625</v>
      </c>
      <c r="L14" s="12">
        <f>SUM(J14:K14)</f>
        <v>71625</v>
      </c>
    </row>
    <row r="15" spans="1:12" s="1" customFormat="1" x14ac:dyDescent="0.2">
      <c r="B15" s="53" t="s">
        <v>9</v>
      </c>
      <c r="C15" s="8">
        <v>130</v>
      </c>
      <c r="D15" s="9">
        <v>0</v>
      </c>
      <c r="E15" s="10">
        <v>46300</v>
      </c>
      <c r="F15" s="11">
        <f>SUM(D15:E15)</f>
        <v>46300</v>
      </c>
      <c r="G15" s="10">
        <v>0</v>
      </c>
      <c r="H15" s="10">
        <v>46300</v>
      </c>
      <c r="I15" s="11">
        <f>SUM(G15:H15)</f>
        <v>46300</v>
      </c>
      <c r="J15" s="10">
        <v>0</v>
      </c>
      <c r="K15" s="60">
        <v>46300</v>
      </c>
      <c r="L15" s="12">
        <f>SUM(J15:K15)</f>
        <v>46300</v>
      </c>
    </row>
    <row r="16" spans="1:12" s="1" customFormat="1" x14ac:dyDescent="0.2">
      <c r="B16" s="54" t="s">
        <v>28</v>
      </c>
      <c r="C16" s="41">
        <f t="shared" ref="C16:L16" si="2">SUM(C12:C15)</f>
        <v>194</v>
      </c>
      <c r="D16" s="42">
        <f t="shared" si="2"/>
        <v>212673</v>
      </c>
      <c r="E16" s="49">
        <f t="shared" si="2"/>
        <v>496938</v>
      </c>
      <c r="F16" s="44">
        <f t="shared" si="2"/>
        <v>709611</v>
      </c>
      <c r="G16" s="41">
        <f t="shared" si="2"/>
        <v>0</v>
      </c>
      <c r="H16" s="52">
        <f t="shared" si="2"/>
        <v>709611</v>
      </c>
      <c r="I16" s="44">
        <f t="shared" si="2"/>
        <v>709611</v>
      </c>
      <c r="J16" s="41">
        <f t="shared" si="2"/>
        <v>11312</v>
      </c>
      <c r="K16" s="49">
        <f t="shared" si="2"/>
        <v>698299</v>
      </c>
      <c r="L16" s="44">
        <f t="shared" si="2"/>
        <v>709611</v>
      </c>
    </row>
    <row r="17" spans="2:12" s="1" customFormat="1" ht="6.75" customHeight="1" x14ac:dyDescent="0.2">
      <c r="B17" s="56"/>
      <c r="C17" s="16"/>
      <c r="D17" s="14"/>
      <c r="E17" s="15"/>
      <c r="F17" s="16"/>
      <c r="G17" s="14"/>
      <c r="H17" s="15"/>
      <c r="I17" s="16"/>
      <c r="J17" s="14"/>
      <c r="K17" s="15"/>
      <c r="L17" s="17"/>
    </row>
    <row r="18" spans="2:12" s="1" customFormat="1" x14ac:dyDescent="0.2">
      <c r="B18" s="18" t="s">
        <v>1</v>
      </c>
      <c r="C18" s="19">
        <f t="shared" ref="C18:E18" si="3">SUM(C19:C20)</f>
        <v>63</v>
      </c>
      <c r="D18" s="20">
        <f t="shared" si="3"/>
        <v>0</v>
      </c>
      <c r="E18" s="21">
        <f t="shared" si="3"/>
        <v>25488969</v>
      </c>
      <c r="F18" s="22">
        <f>SUM(F19:F20)</f>
        <v>25488969</v>
      </c>
      <c r="G18" s="20">
        <f t="shared" ref="G18:H18" si="4">SUM(G19:G20)</f>
        <v>0</v>
      </c>
      <c r="H18" s="21">
        <f t="shared" si="4"/>
        <v>25488969</v>
      </c>
      <c r="I18" s="22">
        <f>SUM(I19:I20)</f>
        <v>25488969</v>
      </c>
      <c r="J18" s="20">
        <f t="shared" ref="J18:K18" si="5">SUM(J19:J20)</f>
        <v>4718435</v>
      </c>
      <c r="K18" s="21">
        <f t="shared" si="5"/>
        <v>20770534</v>
      </c>
      <c r="L18" s="22">
        <f>SUM(L19:L20)</f>
        <v>25488969</v>
      </c>
    </row>
    <row r="19" spans="2:12" s="1" customFormat="1" ht="24" x14ac:dyDescent="0.2">
      <c r="B19" s="13" t="s">
        <v>4</v>
      </c>
      <c r="C19" s="8">
        <v>3</v>
      </c>
      <c r="D19" s="9">
        <v>0</v>
      </c>
      <c r="E19" s="10">
        <v>115682</v>
      </c>
      <c r="F19" s="11">
        <f>SUM(D19:E19)</f>
        <v>115682</v>
      </c>
      <c r="G19" s="10">
        <v>0</v>
      </c>
      <c r="H19" s="10">
        <v>115682</v>
      </c>
      <c r="I19" s="11">
        <f>SUM(G19:H19)</f>
        <v>115682</v>
      </c>
      <c r="J19" s="10">
        <v>115682</v>
      </c>
      <c r="K19" s="60">
        <v>0</v>
      </c>
      <c r="L19" s="12">
        <f>SUM(J19:K19)</f>
        <v>115682</v>
      </c>
    </row>
    <row r="20" spans="2:12" s="1" customFormat="1" ht="12.75" x14ac:dyDescent="0.2">
      <c r="B20" s="23" t="s">
        <v>14</v>
      </c>
      <c r="C20" s="8">
        <v>60</v>
      </c>
      <c r="D20" s="9">
        <v>0</v>
      </c>
      <c r="E20" s="10">
        <v>25373287</v>
      </c>
      <c r="F20" s="11">
        <f>SUM(D20:E20)</f>
        <v>25373287</v>
      </c>
      <c r="G20" s="10">
        <v>0</v>
      </c>
      <c r="H20">
        <v>25373287</v>
      </c>
      <c r="I20" s="11">
        <f>SUM(G20:H20)</f>
        <v>25373287</v>
      </c>
      <c r="J20" s="10">
        <v>4602753</v>
      </c>
      <c r="K20" s="60">
        <v>20770534</v>
      </c>
      <c r="L20" s="12">
        <f>SUM(J20:K20)</f>
        <v>25373287</v>
      </c>
    </row>
    <row r="21" spans="2:12" s="1" customFormat="1" ht="6.75" customHeight="1" x14ac:dyDescent="0.2">
      <c r="B21" s="14"/>
      <c r="C21" s="24"/>
      <c r="D21" s="25"/>
      <c r="E21" s="26"/>
      <c r="F21" s="11"/>
      <c r="G21" s="25"/>
      <c r="H21" s="26"/>
      <c r="I21" s="27"/>
      <c r="J21" s="25"/>
      <c r="K21" s="26"/>
      <c r="L21" s="17"/>
    </row>
    <row r="22" spans="2:12" s="4" customFormat="1" ht="12.75" thickBot="1" x14ac:dyDescent="0.25">
      <c r="B22" s="28" t="s">
        <v>3</v>
      </c>
      <c r="C22" s="29">
        <f t="shared" ref="C22:I22" si="6">SUM(C6,C18)</f>
        <v>795</v>
      </c>
      <c r="D22" s="57">
        <f t="shared" si="6"/>
        <v>2703753</v>
      </c>
      <c r="E22" s="30">
        <f t="shared" si="6"/>
        <v>45734685</v>
      </c>
      <c r="F22" s="67">
        <f t="shared" si="6"/>
        <v>48438438</v>
      </c>
      <c r="G22" s="58">
        <f t="shared" si="6"/>
        <v>3063017</v>
      </c>
      <c r="H22" s="30">
        <f t="shared" si="6"/>
        <v>45375421</v>
      </c>
      <c r="I22" s="31">
        <f t="shared" si="6"/>
        <v>48438438</v>
      </c>
      <c r="J22" s="58">
        <f>SUM(J6, J18)</f>
        <v>9246659</v>
      </c>
      <c r="K22" s="30">
        <f>SUM(K6, K18)</f>
        <v>39191779</v>
      </c>
      <c r="L22" s="31">
        <f>SUM(L6, L18)</f>
        <v>48438438</v>
      </c>
    </row>
    <row r="23" spans="2:12" s="5" customFormat="1" x14ac:dyDescent="0.2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</row>
    <row r="25" spans="2:12" ht="14.1" customHeight="1" x14ac:dyDescent="0.2">
      <c r="B25" s="68" t="s">
        <v>32</v>
      </c>
      <c r="C25" s="68"/>
      <c r="D25" s="68"/>
      <c r="E25" s="68"/>
      <c r="F25" s="68"/>
      <c r="G25" s="68"/>
      <c r="H25" s="68"/>
      <c r="I25" s="68"/>
      <c r="J25" s="68"/>
      <c r="K25" s="68"/>
      <c r="L25" s="68"/>
    </row>
    <row r="26" spans="2:12" ht="14.1" customHeight="1" x14ac:dyDescent="0.2">
      <c r="B26" s="70" t="s">
        <v>13</v>
      </c>
      <c r="C26" s="70"/>
      <c r="D26" s="70"/>
      <c r="E26" s="70"/>
      <c r="F26" s="70"/>
      <c r="G26" s="70"/>
      <c r="H26" s="70"/>
      <c r="I26" s="70"/>
      <c r="J26" s="70"/>
      <c r="K26" s="70"/>
      <c r="L26" s="70"/>
    </row>
    <row r="27" spans="2:12" ht="14.1" customHeight="1" x14ac:dyDescent="0.2">
      <c r="B27" s="68" t="s">
        <v>11</v>
      </c>
      <c r="C27" s="68"/>
      <c r="D27" s="68"/>
      <c r="E27" s="68"/>
      <c r="F27" s="68"/>
      <c r="G27" s="68"/>
      <c r="H27" s="68"/>
      <c r="I27" s="68"/>
      <c r="J27" s="68"/>
      <c r="K27" s="68"/>
      <c r="L27" s="68"/>
    </row>
    <row r="28" spans="2:12" ht="27.95" customHeight="1" x14ac:dyDescent="0.2">
      <c r="B28" s="68" t="s">
        <v>19</v>
      </c>
      <c r="C28" s="68"/>
      <c r="D28" s="68"/>
      <c r="E28" s="68"/>
      <c r="F28" s="68"/>
      <c r="G28" s="68"/>
      <c r="H28" s="68"/>
      <c r="I28" s="68"/>
      <c r="J28" s="68"/>
      <c r="K28" s="68"/>
      <c r="L28" s="68"/>
    </row>
  </sheetData>
  <mergeCells count="8">
    <mergeCell ref="B28:L28"/>
    <mergeCell ref="B1:L1"/>
    <mergeCell ref="B25:L25"/>
    <mergeCell ref="B26:L26"/>
    <mergeCell ref="B27:L27"/>
    <mergeCell ref="D3:F3"/>
    <mergeCell ref="G3:I3"/>
    <mergeCell ref="J3:L3"/>
  </mergeCells>
  <phoneticPr fontId="1" type="noConversion"/>
  <printOptions horizontalCentered="1"/>
  <pageMargins left="0.25" right="0.25" top="1.03" bottom="1.17" header="0.5" footer="0.21"/>
  <pageSetup orientation="landscape" r:id="rId1"/>
  <headerFooter alignWithMargins="0">
    <oddFooter>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Monthly Summary Report</vt:lpstr>
    </vt:vector>
  </TitlesOfParts>
  <Company>CMS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CMS</dc:creator>
  <cp:lastModifiedBy>Hui Zhang</cp:lastModifiedBy>
  <cp:lastPrinted>2019-07-10T11:54:46Z</cp:lastPrinted>
  <dcterms:created xsi:type="dcterms:W3CDTF">2005-11-29T13:48:29Z</dcterms:created>
  <dcterms:modified xsi:type="dcterms:W3CDTF">2019-07-10T11:56:02Z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-924839038</vt:i4>
  </property>
  <property fmtid="{D5CDD505-2E9C-101B-9397-08002B2CF9AE}" pid="3" name="_NewReviewCycle">
    <vt:lpwstr/>
  </property>
  <property fmtid="{D5CDD505-2E9C-101B-9397-08002B2CF9AE}" pid="4" name="_EmailSubject">
    <vt:lpwstr>REQUEST - June and July 2006 Enrollment Reports </vt:lpwstr>
  </property>
  <property fmtid="{D5CDD505-2E9C-101B-9397-08002B2CF9AE}" pid="5" name="_AuthorEmail">
    <vt:lpwstr>Lori.Robinson@cms.hhs.gov</vt:lpwstr>
  </property>
  <property fmtid="{D5CDD505-2E9C-101B-9397-08002B2CF9AE}" pid="6" name="_AuthorEmailDisplayName">
    <vt:lpwstr>Robinson, Lori A. (CMS/CBC)</vt:lpwstr>
  </property>
  <property fmtid="{D5CDD505-2E9C-101B-9397-08002B2CF9AE}" pid="7" name="_PreviousAdHocReviewCycleID">
    <vt:i4>1905714030</vt:i4>
  </property>
  <property fmtid="{D5CDD505-2E9C-101B-9397-08002B2CF9AE}" pid="8" name="_ReviewingToolsShownOnce">
    <vt:lpwstr/>
  </property>
</Properties>
</file>