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630" windowHeight="5175" tabRatio="602"/>
  </bookViews>
  <sheets>
    <sheet name="TABLE13.18" sheetId="1" r:id="rId1"/>
  </sheets>
  <definedNames>
    <definedName name="_Regression_Int" localSheetId="0" hidden="1">1</definedName>
    <definedName name="_xlnm.Print_Area" localSheetId="0">TABLE13.18!$A$1:$X$112</definedName>
    <definedName name="Print_Area_MI">TABLE13.18!$A$1:$W$109</definedName>
  </definedNames>
  <calcPr calcId="125725"/>
</workbook>
</file>

<file path=xl/calcChain.xml><?xml version="1.0" encoding="utf-8"?>
<calcChain xmlns="http://schemas.openxmlformats.org/spreadsheetml/2006/main">
  <c r="U97" i="1"/>
  <c r="S97"/>
  <c r="Q97"/>
  <c r="O97"/>
  <c r="M97"/>
  <c r="K97"/>
  <c r="I97"/>
  <c r="G97"/>
  <c r="E97"/>
  <c r="C97"/>
  <c r="W41"/>
  <c r="W97" s="1"/>
  <c r="U96"/>
  <c r="S96"/>
  <c r="Q96"/>
  <c r="O96"/>
  <c r="M96"/>
  <c r="K96"/>
  <c r="I96"/>
  <c r="G96"/>
  <c r="E96"/>
  <c r="C96"/>
  <c r="W40"/>
  <c r="W96" s="1"/>
  <c r="U95"/>
  <c r="S95"/>
  <c r="Q95"/>
  <c r="O95"/>
  <c r="M95"/>
  <c r="K95"/>
  <c r="I95"/>
  <c r="G95"/>
  <c r="E95"/>
  <c r="C95"/>
  <c r="W39"/>
  <c r="W95" s="1"/>
  <c r="W38"/>
  <c r="W94" s="1"/>
  <c r="U94"/>
  <c r="S94"/>
  <c r="Q94"/>
  <c r="O94"/>
  <c r="M94"/>
  <c r="K94"/>
  <c r="I94"/>
  <c r="G94"/>
  <c r="E94"/>
  <c r="C94"/>
  <c r="W37"/>
  <c r="W93" s="1"/>
  <c r="U93"/>
  <c r="S93"/>
  <c r="Q93"/>
  <c r="O93"/>
  <c r="M93"/>
  <c r="K93"/>
  <c r="I93"/>
  <c r="G93"/>
  <c r="E93"/>
  <c r="C93"/>
  <c r="W36"/>
  <c r="W92" s="1"/>
  <c r="U92"/>
  <c r="S92"/>
  <c r="Q92"/>
  <c r="O92"/>
  <c r="M92"/>
  <c r="K92"/>
  <c r="I92"/>
  <c r="G92"/>
  <c r="E92"/>
  <c r="C92"/>
  <c r="W35"/>
  <c r="W91" s="1"/>
  <c r="U91"/>
  <c r="S91"/>
  <c r="Q91"/>
  <c r="O91"/>
  <c r="M91"/>
  <c r="K91"/>
  <c r="I91"/>
  <c r="G91"/>
  <c r="E91"/>
  <c r="C91"/>
  <c r="W34"/>
  <c r="W90" s="1"/>
  <c r="U90"/>
  <c r="S90"/>
  <c r="Q90"/>
  <c r="O90"/>
  <c r="M90"/>
  <c r="K90"/>
  <c r="I90"/>
  <c r="G90"/>
  <c r="E90"/>
  <c r="C90"/>
  <c r="W33"/>
  <c r="W89" s="1"/>
  <c r="W32"/>
  <c r="W88" s="1"/>
  <c r="U88"/>
  <c r="S88"/>
  <c r="Q88"/>
  <c r="O88"/>
  <c r="M88"/>
  <c r="K88"/>
  <c r="I88"/>
  <c r="G88"/>
  <c r="E88"/>
  <c r="C88"/>
  <c r="C80"/>
  <c r="E80"/>
  <c r="G80"/>
  <c r="I80"/>
  <c r="K80"/>
  <c r="M80"/>
  <c r="O80"/>
  <c r="Q80"/>
  <c r="S80"/>
  <c r="U80"/>
  <c r="W24"/>
  <c r="W80" s="1"/>
  <c r="C81"/>
  <c r="E81"/>
  <c r="G81"/>
  <c r="I81"/>
  <c r="K81"/>
  <c r="M81"/>
  <c r="O81"/>
  <c r="Q81"/>
  <c r="S81"/>
  <c r="U81"/>
  <c r="W81"/>
  <c r="C82"/>
  <c r="E82"/>
  <c r="G82"/>
  <c r="I82"/>
  <c r="K82"/>
  <c r="M82"/>
  <c r="O82"/>
  <c r="Q82"/>
  <c r="S82"/>
  <c r="U82"/>
  <c r="W82"/>
  <c r="C83"/>
  <c r="E83"/>
  <c r="G83"/>
  <c r="I83"/>
  <c r="K83"/>
  <c r="M83"/>
  <c r="O83"/>
  <c r="Q83"/>
  <c r="S83"/>
  <c r="U83"/>
  <c r="W83"/>
  <c r="C84"/>
  <c r="E84"/>
  <c r="G84"/>
  <c r="I84"/>
  <c r="K84"/>
  <c r="M84"/>
  <c r="O84"/>
  <c r="Q84"/>
  <c r="S84"/>
  <c r="U84"/>
  <c r="W84"/>
  <c r="C85"/>
  <c r="E85"/>
  <c r="G85"/>
  <c r="I85"/>
  <c r="K85"/>
  <c r="M85"/>
  <c r="O85"/>
  <c r="Q85"/>
  <c r="S85"/>
  <c r="U85"/>
  <c r="W29"/>
  <c r="W85" s="1"/>
  <c r="C86"/>
  <c r="E86"/>
  <c r="G86"/>
  <c r="I86"/>
  <c r="K86"/>
  <c r="M86"/>
  <c r="O86"/>
  <c r="Q86"/>
  <c r="S86"/>
  <c r="U86"/>
  <c r="W30"/>
  <c r="W86" s="1"/>
  <c r="C87"/>
  <c r="E87"/>
  <c r="G87"/>
  <c r="I87"/>
  <c r="K87"/>
  <c r="M87"/>
  <c r="O87"/>
  <c r="Q87"/>
  <c r="S87"/>
  <c r="U87"/>
  <c r="W31"/>
  <c r="W87" s="1"/>
  <c r="C89"/>
  <c r="E89"/>
  <c r="G89"/>
  <c r="I89"/>
  <c r="K89"/>
  <c r="M89"/>
  <c r="O89"/>
  <c r="Q89"/>
  <c r="S89"/>
  <c r="U89"/>
  <c r="M7"/>
  <c r="W7" s="1"/>
  <c r="W63" s="1"/>
  <c r="M23"/>
  <c r="W23" s="1"/>
  <c r="W79" s="1"/>
  <c r="U79"/>
  <c r="S79"/>
  <c r="Q79"/>
  <c r="O79"/>
  <c r="K79"/>
  <c r="I79"/>
  <c r="G79"/>
  <c r="E79"/>
  <c r="C79"/>
  <c r="M22"/>
  <c r="W22" s="1"/>
  <c r="W78" s="1"/>
  <c r="U78"/>
  <c r="S78"/>
  <c r="Q78"/>
  <c r="O78"/>
  <c r="K78"/>
  <c r="I78"/>
  <c r="G78"/>
  <c r="E78"/>
  <c r="C78"/>
  <c r="M21"/>
  <c r="W21"/>
  <c r="W77" s="1"/>
  <c r="U77"/>
  <c r="S77"/>
  <c r="Q77"/>
  <c r="O77"/>
  <c r="M77"/>
  <c r="K77"/>
  <c r="I77"/>
  <c r="G77"/>
  <c r="E77"/>
  <c r="C77"/>
  <c r="M20"/>
  <c r="W20" s="1"/>
  <c r="W76" s="1"/>
  <c r="U76"/>
  <c r="S76"/>
  <c r="Q76"/>
  <c r="O76"/>
  <c r="K76"/>
  <c r="I76"/>
  <c r="G76"/>
  <c r="E76"/>
  <c r="C76"/>
  <c r="M19"/>
  <c r="W19"/>
  <c r="W75" s="1"/>
  <c r="U75"/>
  <c r="S75"/>
  <c r="Q75"/>
  <c r="O75"/>
  <c r="M75"/>
  <c r="K75"/>
  <c r="I75"/>
  <c r="G75"/>
  <c r="E75"/>
  <c r="C75"/>
  <c r="M18"/>
  <c r="W18" s="1"/>
  <c r="W74" s="1"/>
  <c r="U74"/>
  <c r="S74"/>
  <c r="Q74"/>
  <c r="O74"/>
  <c r="K74"/>
  <c r="I74"/>
  <c r="G74"/>
  <c r="E74"/>
  <c r="C74"/>
  <c r="M17"/>
  <c r="W17"/>
  <c r="W73" s="1"/>
  <c r="U73"/>
  <c r="S73"/>
  <c r="Q73"/>
  <c r="O73"/>
  <c r="M73"/>
  <c r="K73"/>
  <c r="I73"/>
  <c r="G73"/>
  <c r="E73"/>
  <c r="C73"/>
  <c r="M16"/>
  <c r="W16" s="1"/>
  <c r="W72" s="1"/>
  <c r="U72"/>
  <c r="S72"/>
  <c r="Q72"/>
  <c r="O72"/>
  <c r="K72"/>
  <c r="I72"/>
  <c r="G72"/>
  <c r="E72"/>
  <c r="C72"/>
  <c r="M15"/>
  <c r="W15" s="1"/>
  <c r="W71" s="1"/>
  <c r="U71"/>
  <c r="S71"/>
  <c r="Q71"/>
  <c r="O71"/>
  <c r="M71"/>
  <c r="K71"/>
  <c r="I71"/>
  <c r="G71"/>
  <c r="E71"/>
  <c r="C71"/>
  <c r="M14"/>
  <c r="W14" s="1"/>
  <c r="W70" s="1"/>
  <c r="U70"/>
  <c r="S70"/>
  <c r="Q70"/>
  <c r="O70"/>
  <c r="K70"/>
  <c r="I70"/>
  <c r="G70"/>
  <c r="E70"/>
  <c r="C70"/>
  <c r="M13"/>
  <c r="W13" s="1"/>
  <c r="W69" s="1"/>
  <c r="U69"/>
  <c r="S69"/>
  <c r="Q69"/>
  <c r="O69"/>
  <c r="M69"/>
  <c r="K69"/>
  <c r="I69"/>
  <c r="G69"/>
  <c r="E69"/>
  <c r="C69"/>
  <c r="M12"/>
  <c r="W12" s="1"/>
  <c r="W68" s="1"/>
  <c r="U68"/>
  <c r="S68"/>
  <c r="Q68"/>
  <c r="O68"/>
  <c r="K68"/>
  <c r="I68"/>
  <c r="G68"/>
  <c r="E68"/>
  <c r="C68"/>
  <c r="M11"/>
  <c r="W11" s="1"/>
  <c r="W67" s="1"/>
  <c r="U67"/>
  <c r="S67"/>
  <c r="Q67"/>
  <c r="O67"/>
  <c r="M67"/>
  <c r="K67"/>
  <c r="I67"/>
  <c r="G67"/>
  <c r="E67"/>
  <c r="C67"/>
  <c r="M10"/>
  <c r="W10" s="1"/>
  <c r="W66" s="1"/>
  <c r="U66"/>
  <c r="S66"/>
  <c r="Q66"/>
  <c r="O66"/>
  <c r="K66"/>
  <c r="I66"/>
  <c r="G66"/>
  <c r="E66"/>
  <c r="C66"/>
  <c r="M9"/>
  <c r="W9" s="1"/>
  <c r="W65" s="1"/>
  <c r="U65"/>
  <c r="S65"/>
  <c r="Q65"/>
  <c r="O65"/>
  <c r="M65"/>
  <c r="K65"/>
  <c r="I65"/>
  <c r="G65"/>
  <c r="E65"/>
  <c r="C65"/>
  <c r="M8"/>
  <c r="W8" s="1"/>
  <c r="W64" s="1"/>
  <c r="U64"/>
  <c r="S64"/>
  <c r="Q64"/>
  <c r="O64"/>
  <c r="K64"/>
  <c r="I64"/>
  <c r="G64"/>
  <c r="E64"/>
  <c r="C64"/>
  <c r="U63"/>
  <c r="S63"/>
  <c r="Q63"/>
  <c r="O63"/>
  <c r="K63"/>
  <c r="I63"/>
  <c r="G63"/>
  <c r="E63"/>
  <c r="C63"/>
  <c r="M79" l="1"/>
  <c r="M63"/>
  <c r="M64"/>
  <c r="M66"/>
  <c r="M68"/>
  <c r="M70"/>
  <c r="M72"/>
  <c r="M74"/>
  <c r="M76"/>
</calcChain>
</file>

<file path=xl/sharedStrings.xml><?xml version="1.0" encoding="utf-8"?>
<sst xmlns="http://schemas.openxmlformats.org/spreadsheetml/2006/main" count="105" uniqueCount="62">
  <si>
    <t/>
  </si>
  <si>
    <t>Inpatient</t>
  </si>
  <si>
    <t>nursing</t>
  </si>
  <si>
    <t>Nursing</t>
  </si>
  <si>
    <t>Outpatient</t>
  </si>
  <si>
    <t>Home</t>
  </si>
  <si>
    <t>Prescribed</t>
  </si>
  <si>
    <t>Year</t>
  </si>
  <si>
    <t>Hospital</t>
  </si>
  <si>
    <t>ICF/MR</t>
  </si>
  <si>
    <t>Other</t>
  </si>
  <si>
    <t>facility</t>
  </si>
  <si>
    <t>Physician</t>
  </si>
  <si>
    <t>Health</t>
  </si>
  <si>
    <t>Drugs</t>
  </si>
  <si>
    <t>Amount in Millions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</si>
  <si>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</si>
  <si>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</si>
  <si>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</si>
  <si>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</si>
  <si>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</si>
  <si>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</si>
  <si>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</si>
  <si>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</si>
  <si>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</si>
  <si>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</si>
  <si>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</si>
  <si>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</si>
  <si>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</si>
  <si>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</si>
  <si>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</si>
  <si>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</si>
  <si>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</si>
  <si>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</si>
  <si>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</si>
  <si>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</si>
  <si>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</si>
  <si>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 xml:space="preserve">Percent </t>
  </si>
  <si>
    <t>NOTES: Beginning fiscal year 1998, capitated premiums for Medicaid eligibles enrolled in managed care plans were included in this series as a</t>
  </si>
  <si>
    <t>1995</t>
  </si>
  <si>
    <t>1996</t>
  </si>
  <si>
    <t>1997</t>
  </si>
  <si>
    <t>1998</t>
  </si>
  <si>
    <t>1999</t>
  </si>
  <si>
    <t>2000</t>
  </si>
  <si>
    <t>Beginning in fiscal year 1991, the conditions of participation for SNFs and ICF-other were unified, the distinction between them removed,</t>
  </si>
  <si>
    <t>and the services renamed nursing facility services.</t>
  </si>
  <si>
    <t>component of the other and of the total payment categories. Trends in home health agency program expenditures are not strictly comparable</t>
  </si>
  <si>
    <t>some not shown separately are included in other.</t>
  </si>
  <si>
    <t xml:space="preserve">SOURCES: Centers for Medicare &amp; Medicaid Services, Center for Medicaid and State Operations: Statistical Report on Medical Care: Eligibles, </t>
  </si>
  <si>
    <t>to 1997 and prior years because of changes in redefining selected home health services as home and community-based waiver services in 1998</t>
  </si>
  <si>
    <t>Table 13.18</t>
  </si>
  <si>
    <r>
      <t>1</t>
    </r>
    <r>
      <rPr>
        <sz val="7"/>
        <rFont val="Arial"/>
        <family val="2"/>
      </rPr>
      <t>The total includes payments for all types of services reported on the HCFA Form-2082 and in the Medicaid Statistical Information System (MSIS),</t>
    </r>
  </si>
  <si>
    <r>
      <t>2</t>
    </r>
    <r>
      <rPr>
        <sz val="7"/>
        <rFont val="Arial"/>
        <family val="2"/>
      </rPr>
      <t>Data shown include services shown separately in earlier years as skilled nursing facility (SNF) and intermediate care facilities (ICF-other).</t>
    </r>
  </si>
  <si>
    <r>
      <t>3</t>
    </r>
    <r>
      <rPr>
        <sz val="7"/>
        <rFont val="Arial"/>
        <family val="2"/>
      </rPr>
      <t>Less than 0.05 percent.</t>
    </r>
  </si>
  <si>
    <r>
      <t xml:space="preserve"> Total </t>
    </r>
    <r>
      <rPr>
        <vertAlign val="superscript"/>
        <sz val="8"/>
        <rFont val="Arial"/>
        <family val="2"/>
      </rPr>
      <t>1</t>
    </r>
  </si>
  <si>
    <r>
      <t xml:space="preserve">Facility </t>
    </r>
    <r>
      <rPr>
        <vertAlign val="superscript"/>
        <sz val="8"/>
        <rFont val="Arial"/>
        <family val="2"/>
      </rPr>
      <t>2</t>
    </r>
  </si>
  <si>
    <t>Table 13.18—Continued</t>
  </si>
  <si>
    <t>Medicaid Payments, Children, by Type of Service: Fiscal Years 1975-2009</t>
  </si>
  <si>
    <t>Recipients, Payments, and Services (HCFA 2082) and the Medicaid Statistical Information System (MSIS); data development by the Center for</t>
  </si>
  <si>
    <t>Strategic Planning.</t>
  </si>
  <si>
    <t>and reclassified as other in 1999. SCHIP payments are excluded from Medicaid.</t>
  </si>
</sst>
</file>

<file path=xl/styles.xml><?xml version="1.0" encoding="utf-8"?>
<styleSheet xmlns="http://schemas.openxmlformats.org/spreadsheetml/2006/main">
  <numFmts count="5">
    <numFmt numFmtId="5" formatCode="&quot;$&quot;#,##0_);\(&quot;$&quot;#,##0\)"/>
    <numFmt numFmtId="164" formatCode="General_)"/>
    <numFmt numFmtId="165" formatCode=";;;"/>
    <numFmt numFmtId="166" formatCode="#,##0.0_);\(#,##0.0\)"/>
    <numFmt numFmtId="167" formatCode="#,##0.000000_);\(#,##0.000000\)"/>
  </numFmts>
  <fonts count="10">
    <font>
      <sz val="7"/>
      <name val="Helv"/>
    </font>
    <font>
      <sz val="8"/>
      <name val="Helv"/>
    </font>
    <font>
      <sz val="9"/>
      <name val="Helv"/>
    </font>
    <font>
      <b/>
      <sz val="10"/>
      <name val="Arial"/>
      <family val="2"/>
    </font>
    <font>
      <sz val="7"/>
      <name val="Arial"/>
      <family val="2"/>
    </font>
    <font>
      <sz val="9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sz val="6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1">
    <xf numFmtId="164" fontId="0" fillId="0" borderId="0"/>
  </cellStyleXfs>
  <cellXfs count="49">
    <xf numFmtId="164" fontId="0" fillId="0" borderId="0" xfId="0"/>
    <xf numFmtId="164" fontId="1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1" fillId="0" borderId="0" xfId="0" applyFont="1" applyBorder="1"/>
    <xf numFmtId="164" fontId="0" fillId="0" borderId="0" xfId="0" applyFont="1"/>
    <xf numFmtId="37" fontId="1" fillId="0" borderId="0" xfId="0" applyNumberFormat="1" applyFont="1" applyProtection="1"/>
    <xf numFmtId="164" fontId="2" fillId="0" borderId="0" xfId="0" applyFont="1"/>
    <xf numFmtId="164" fontId="4" fillId="0" borderId="0" xfId="0" applyFont="1" applyAlignment="1">
      <alignment vertical="top"/>
    </xf>
    <xf numFmtId="164" fontId="4" fillId="0" borderId="0" xfId="0" applyFont="1" applyBorder="1" applyAlignment="1">
      <alignment vertical="center"/>
    </xf>
    <xf numFmtId="164" fontId="5" fillId="0" borderId="0" xfId="0" applyFont="1" applyBorder="1"/>
    <xf numFmtId="164" fontId="6" fillId="0" borderId="0" xfId="0" applyFont="1" applyBorder="1"/>
    <xf numFmtId="164" fontId="4" fillId="0" borderId="0" xfId="0" applyFont="1" applyBorder="1"/>
    <xf numFmtId="164" fontId="6" fillId="0" borderId="1" xfId="0" applyFont="1" applyBorder="1"/>
    <xf numFmtId="164" fontId="6" fillId="0" borderId="0" xfId="0" applyFont="1"/>
    <xf numFmtId="164" fontId="4" fillId="0" borderId="0" xfId="0" applyFont="1"/>
    <xf numFmtId="37" fontId="6" fillId="0" borderId="0" xfId="0" applyNumberFormat="1" applyFont="1" applyProtection="1"/>
    <xf numFmtId="164" fontId="7" fillId="0" borderId="0" xfId="0" quotePrefix="1" applyNumberFormat="1" applyFont="1" applyBorder="1" applyAlignment="1" applyProtection="1">
      <alignment horizontal="left"/>
    </xf>
    <xf numFmtId="164" fontId="4" fillId="0" borderId="0" xfId="0" applyFont="1" applyAlignment="1" applyProtection="1">
      <alignment horizontal="left"/>
    </xf>
    <xf numFmtId="164" fontId="7" fillId="0" borderId="0" xfId="0" applyFont="1" applyAlignment="1" applyProtection="1">
      <alignment horizontal="left"/>
    </xf>
    <xf numFmtId="164" fontId="4" fillId="0" borderId="0" xfId="0" quotePrefix="1" applyFont="1" applyAlignment="1" applyProtection="1">
      <alignment horizontal="left"/>
    </xf>
    <xf numFmtId="165" fontId="4" fillId="0" borderId="0" xfId="0" applyNumberFormat="1" applyFont="1" applyProtection="1"/>
    <xf numFmtId="164" fontId="4" fillId="0" borderId="0" xfId="0" applyFont="1" applyAlignment="1">
      <alignment horizontal="left"/>
    </xf>
    <xf numFmtId="164" fontId="4" fillId="0" borderId="0" xfId="0" quotePrefix="1" applyFont="1" applyAlignment="1">
      <alignment horizontal="left"/>
    </xf>
    <xf numFmtId="164" fontId="6" fillId="0" borderId="0" xfId="0" applyFont="1" applyBorder="1" applyAlignment="1" applyProtection="1">
      <alignment horizontal="left"/>
    </xf>
    <xf numFmtId="164" fontId="6" fillId="0" borderId="0" xfId="0" applyFont="1" applyBorder="1" applyAlignment="1" applyProtection="1">
      <alignment horizontal="center"/>
    </xf>
    <xf numFmtId="165" fontId="6" fillId="0" borderId="0" xfId="0" applyNumberFormat="1" applyFont="1" applyBorder="1" applyProtection="1"/>
    <xf numFmtId="164" fontId="6" fillId="0" borderId="0" xfId="0" applyFont="1" applyAlignment="1" applyProtection="1">
      <alignment horizontal="left"/>
    </xf>
    <xf numFmtId="164" fontId="6" fillId="0" borderId="0" xfId="0" applyFont="1" applyAlignment="1" applyProtection="1">
      <alignment horizontal="center"/>
    </xf>
    <xf numFmtId="164" fontId="6" fillId="0" borderId="2" xfId="0" applyFont="1" applyBorder="1" applyAlignment="1" applyProtection="1">
      <alignment horizontal="left"/>
    </xf>
    <xf numFmtId="164" fontId="6" fillId="0" borderId="2" xfId="0" applyFont="1" applyBorder="1"/>
    <xf numFmtId="5" fontId="6" fillId="0" borderId="0" xfId="0" applyNumberFormat="1" applyFont="1" applyAlignment="1" applyProtection="1">
      <alignment horizontal="left"/>
    </xf>
    <xf numFmtId="5" fontId="6" fillId="0" borderId="0" xfId="0" applyNumberFormat="1" applyFont="1" applyProtection="1"/>
    <xf numFmtId="37" fontId="6" fillId="0" borderId="0" xfId="0" applyNumberFormat="1" applyFont="1" applyAlignment="1" applyProtection="1">
      <alignment horizontal="left"/>
    </xf>
    <xf numFmtId="166" fontId="6" fillId="0" borderId="0" xfId="0" applyNumberFormat="1" applyFont="1" applyProtection="1"/>
    <xf numFmtId="166" fontId="6" fillId="0" borderId="0" xfId="0" applyNumberFormat="1" applyFont="1" applyBorder="1" applyProtection="1"/>
    <xf numFmtId="164" fontId="6" fillId="0" borderId="1" xfId="0" applyFont="1" applyBorder="1" applyAlignment="1" applyProtection="1">
      <alignment horizontal="left"/>
    </xf>
    <xf numFmtId="166" fontId="6" fillId="0" borderId="1" xfId="0" applyNumberFormat="1" applyFont="1" applyBorder="1" applyProtection="1"/>
    <xf numFmtId="164" fontId="6" fillId="0" borderId="0" xfId="0" applyFont="1" applyAlignment="1" applyProtection="1">
      <alignment horizontal="center"/>
    </xf>
    <xf numFmtId="37" fontId="9" fillId="0" borderId="0" xfId="0" quotePrefix="1" applyNumberFormat="1" applyFont="1" applyAlignment="1" applyProtection="1">
      <alignment horizontal="center"/>
    </xf>
    <xf numFmtId="164" fontId="6" fillId="0" borderId="0" xfId="0" applyFont="1" applyBorder="1" applyAlignment="1" applyProtection="1">
      <alignment horizontal="center" vertical="center"/>
    </xf>
    <xf numFmtId="164" fontId="6" fillId="0" borderId="0" xfId="0" applyFont="1" applyBorder="1" applyAlignment="1" applyProtection="1">
      <alignment horizontal="left" vertical="center"/>
    </xf>
    <xf numFmtId="164" fontId="6" fillId="0" borderId="0" xfId="0" applyFont="1" applyBorder="1" applyAlignment="1">
      <alignment vertical="center"/>
    </xf>
    <xf numFmtId="167" fontId="1" fillId="0" borderId="0" xfId="0" applyNumberFormat="1" applyFont="1"/>
    <xf numFmtId="167" fontId="6" fillId="0" borderId="0" xfId="0" applyNumberFormat="1" applyFont="1" applyProtection="1"/>
    <xf numFmtId="164" fontId="6" fillId="0" borderId="2" xfId="0" applyFont="1" applyBorder="1" applyAlignment="1" applyProtection="1">
      <alignment horizontal="center"/>
    </xf>
    <xf numFmtId="164" fontId="6" fillId="0" borderId="0" xfId="0" applyFont="1" applyAlignment="1" applyProtection="1">
      <alignment horizontal="center"/>
    </xf>
    <xf numFmtId="164" fontId="3" fillId="0" borderId="1" xfId="0" applyFont="1" applyBorder="1" applyAlignment="1" applyProtection="1">
      <alignment horizontal="center" vertical="center"/>
    </xf>
    <xf numFmtId="164" fontId="3" fillId="0" borderId="0" xfId="0" applyFont="1" applyAlignment="1" applyProtection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79" transitionEvaluation="1"/>
  <dimension ref="A1:AP117"/>
  <sheetViews>
    <sheetView showGridLines="0" tabSelected="1" topLeftCell="A79" zoomScaleNormal="100" workbookViewId="0">
      <selection activeCell="AA100" sqref="AA100:AA101"/>
    </sheetView>
  </sheetViews>
  <sheetFormatPr defaultColWidth="9.796875" defaultRowHeight="9"/>
  <cols>
    <col min="1" max="1" width="7" style="15" customWidth="1"/>
    <col min="2" max="2" width="4" style="15" customWidth="1"/>
    <col min="3" max="3" width="9.796875" style="15" customWidth="1"/>
    <col min="4" max="4" width="3" style="15" customWidth="1"/>
    <col min="5" max="5" width="10" style="15" customWidth="1"/>
    <col min="6" max="6" width="3" style="15" customWidth="1"/>
    <col min="7" max="7" width="8.796875" style="15" customWidth="1"/>
    <col min="8" max="8" width="3" style="15" customWidth="1"/>
    <col min="9" max="9" width="10.796875" style="15" hidden="1" customWidth="1"/>
    <col min="10" max="10" width="1.796875" style="15" hidden="1" customWidth="1"/>
    <col min="11" max="11" width="10.796875" style="15" hidden="1" customWidth="1"/>
    <col min="12" max="12" width="0.19921875" style="15" hidden="1" customWidth="1"/>
    <col min="13" max="13" width="8" style="15" customWidth="1"/>
    <col min="14" max="14" width="4" style="15" customWidth="1"/>
    <col min="15" max="15" width="9.796875" style="15" customWidth="1"/>
    <col min="16" max="16" width="4" style="15" customWidth="1"/>
    <col min="17" max="17" width="11" style="15" customWidth="1"/>
    <col min="18" max="18" width="3" style="15" customWidth="1"/>
    <col min="19" max="19" width="8.796875" style="15" customWidth="1"/>
    <col min="20" max="20" width="3" style="15" customWidth="1"/>
    <col min="21" max="21" width="9.796875" style="15" customWidth="1"/>
    <col min="22" max="22" width="3" style="15" customWidth="1"/>
    <col min="23" max="23" width="9" style="15" customWidth="1"/>
    <col min="24" max="24" width="2.59765625" style="15" customWidth="1"/>
    <col min="25" max="25" width="9.796875" style="15"/>
    <col min="27" max="27" width="15.59765625" bestFit="1" customWidth="1"/>
    <col min="28" max="29" width="0" hidden="1" customWidth="1"/>
    <col min="31" max="31" width="13" customWidth="1"/>
    <col min="32" max="32" width="10.796875" customWidth="1"/>
    <col min="33" max="33" width="11.796875" customWidth="1"/>
    <col min="34" max="34" width="12.3984375" bestFit="1" customWidth="1"/>
    <col min="35" max="35" width="6.796875" customWidth="1"/>
    <col min="36" max="36" width="15.59765625" bestFit="1" customWidth="1"/>
    <col min="38" max="38" width="15.59765625" bestFit="1" customWidth="1"/>
    <col min="39" max="39" width="0" hidden="1" customWidth="1"/>
    <col min="40" max="40" width="15" customWidth="1"/>
    <col min="42" max="42" width="15" customWidth="1"/>
    <col min="47" max="47" width="6.796875" customWidth="1"/>
    <col min="51" max="52" width="0" hidden="1" customWidth="1"/>
    <col min="59" max="59" width="5.796875" customWidth="1"/>
    <col min="63" max="64" width="0" hidden="1" customWidth="1"/>
    <col min="65" max="65" width="13.796875" customWidth="1"/>
    <col min="67" max="67" width="11.796875" customWidth="1"/>
    <col min="69" max="69" width="14.796875" customWidth="1"/>
  </cols>
  <sheetData>
    <row r="1" spans="1:25" s="2" customFormat="1" ht="15" customHeight="1">
      <c r="A1" s="48" t="s">
        <v>51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8"/>
    </row>
    <row r="2" spans="1:25" s="3" customFormat="1" ht="15" customHeight="1">
      <c r="A2" s="47" t="s">
        <v>58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9"/>
    </row>
    <row r="3" spans="1:25" s="1" customFormat="1" ht="10.15" customHeight="1">
      <c r="A3" s="24" t="s">
        <v>0</v>
      </c>
      <c r="B3" s="11"/>
      <c r="C3" s="11"/>
      <c r="D3" s="11"/>
      <c r="E3" s="25" t="s">
        <v>1</v>
      </c>
      <c r="F3" s="11"/>
      <c r="G3" s="11"/>
      <c r="H3" s="11"/>
      <c r="I3" s="26"/>
      <c r="J3" s="11"/>
      <c r="K3" s="25" t="s">
        <v>2</v>
      </c>
      <c r="L3" s="11"/>
      <c r="M3" s="24" t="s">
        <v>3</v>
      </c>
      <c r="N3" s="11"/>
      <c r="O3" s="11"/>
      <c r="P3" s="11"/>
      <c r="Q3" s="25" t="s">
        <v>4</v>
      </c>
      <c r="R3" s="11"/>
      <c r="S3" s="25" t="s">
        <v>5</v>
      </c>
      <c r="T3" s="11"/>
      <c r="U3" s="25" t="s">
        <v>6</v>
      </c>
      <c r="V3" s="11"/>
      <c r="W3" s="11"/>
      <c r="X3" s="11"/>
      <c r="Y3" s="11"/>
    </row>
    <row r="4" spans="1:25" s="1" customFormat="1" ht="13.5" customHeight="1">
      <c r="A4" s="27" t="s">
        <v>7</v>
      </c>
      <c r="B4" s="14"/>
      <c r="C4" s="28" t="s">
        <v>55</v>
      </c>
      <c r="D4" s="14"/>
      <c r="E4" s="28" t="s">
        <v>8</v>
      </c>
      <c r="F4" s="14"/>
      <c r="G4" s="27" t="s">
        <v>9</v>
      </c>
      <c r="H4" s="14"/>
      <c r="I4" s="28" t="s">
        <v>10</v>
      </c>
      <c r="J4" s="14"/>
      <c r="K4" s="28" t="s">
        <v>11</v>
      </c>
      <c r="L4" s="14"/>
      <c r="M4" s="27" t="s">
        <v>56</v>
      </c>
      <c r="N4" s="14"/>
      <c r="O4" s="28" t="s">
        <v>12</v>
      </c>
      <c r="P4" s="14"/>
      <c r="Q4" s="28" t="s">
        <v>8</v>
      </c>
      <c r="R4" s="14"/>
      <c r="S4" s="28" t="s">
        <v>13</v>
      </c>
      <c r="T4" s="14"/>
      <c r="U4" s="28" t="s">
        <v>14</v>
      </c>
      <c r="V4" s="14"/>
      <c r="W4" s="28" t="s">
        <v>10</v>
      </c>
      <c r="X4" s="13"/>
      <c r="Y4" s="11"/>
    </row>
    <row r="5" spans="1:25" s="1" customFormat="1" ht="5.25" customHeight="1">
      <c r="A5" s="29" t="s">
        <v>0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14"/>
      <c r="Y5" s="14"/>
    </row>
    <row r="6" spans="1:25" s="1" customFormat="1" ht="10.15" customHeight="1">
      <c r="A6" s="14"/>
      <c r="B6" s="14"/>
      <c r="C6" s="46" t="s">
        <v>15</v>
      </c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14"/>
      <c r="Y6" s="14"/>
    </row>
    <row r="7" spans="1:25" s="1" customFormat="1" ht="10.7" customHeight="1">
      <c r="A7" s="31" t="s">
        <v>16</v>
      </c>
      <c r="B7" s="14"/>
      <c r="C7" s="32">
        <v>2186</v>
      </c>
      <c r="D7" s="14"/>
      <c r="E7" s="32">
        <v>881</v>
      </c>
      <c r="F7" s="14"/>
      <c r="G7" s="32">
        <v>17</v>
      </c>
      <c r="H7" s="14"/>
      <c r="I7" s="32">
        <v>3</v>
      </c>
      <c r="J7" s="14"/>
      <c r="K7" s="32">
        <v>21</v>
      </c>
      <c r="L7" s="14"/>
      <c r="M7" s="32">
        <f t="shared" ref="M7:M23" si="0">I7+K7</f>
        <v>24</v>
      </c>
      <c r="N7" s="14"/>
      <c r="O7" s="32">
        <v>397</v>
      </c>
      <c r="P7" s="14"/>
      <c r="Q7" s="32">
        <v>143</v>
      </c>
      <c r="R7" s="14"/>
      <c r="S7" s="32">
        <v>8</v>
      </c>
      <c r="T7" s="14"/>
      <c r="U7" s="32">
        <v>127</v>
      </c>
      <c r="V7" s="14"/>
      <c r="W7" s="32">
        <f t="shared" ref="W7:W24" si="1">C7-(+E7+G7+M7+O7+Q7+S7+U7)</f>
        <v>589</v>
      </c>
      <c r="X7" s="14"/>
      <c r="Y7" s="14"/>
    </row>
    <row r="8" spans="1:25" s="1" customFormat="1" ht="10.7" customHeight="1">
      <c r="A8" s="33" t="s">
        <v>17</v>
      </c>
      <c r="B8" s="14"/>
      <c r="C8" s="16">
        <v>2431</v>
      </c>
      <c r="D8" s="14"/>
      <c r="E8" s="16">
        <v>1012</v>
      </c>
      <c r="F8" s="14"/>
      <c r="G8" s="16">
        <v>11</v>
      </c>
      <c r="H8" s="14"/>
      <c r="I8" s="16">
        <v>3</v>
      </c>
      <c r="J8" s="14"/>
      <c r="K8" s="16">
        <v>16</v>
      </c>
      <c r="L8" s="14"/>
      <c r="M8" s="16">
        <f t="shared" si="0"/>
        <v>19</v>
      </c>
      <c r="N8" s="14"/>
      <c r="O8" s="16">
        <v>442</v>
      </c>
      <c r="P8" s="14"/>
      <c r="Q8" s="16">
        <v>219</v>
      </c>
      <c r="R8" s="14"/>
      <c r="S8" s="16">
        <v>13</v>
      </c>
      <c r="T8" s="14"/>
      <c r="U8" s="16">
        <v>126</v>
      </c>
      <c r="V8" s="14"/>
      <c r="W8" s="16">
        <f t="shared" si="1"/>
        <v>589</v>
      </c>
      <c r="X8" s="14"/>
      <c r="Y8" s="14"/>
    </row>
    <row r="9" spans="1:25" s="1" customFormat="1" ht="10.7" customHeight="1">
      <c r="A9" s="33" t="s">
        <v>18</v>
      </c>
      <c r="B9" s="14"/>
      <c r="C9" s="16">
        <v>2610</v>
      </c>
      <c r="D9" s="14"/>
      <c r="E9" s="16">
        <v>1149</v>
      </c>
      <c r="F9" s="14"/>
      <c r="G9" s="16">
        <v>16</v>
      </c>
      <c r="H9" s="14"/>
      <c r="I9" s="16">
        <v>5</v>
      </c>
      <c r="J9" s="14"/>
      <c r="K9" s="16">
        <v>11</v>
      </c>
      <c r="L9" s="14"/>
      <c r="M9" s="16">
        <f t="shared" si="0"/>
        <v>16</v>
      </c>
      <c r="N9" s="14"/>
      <c r="O9" s="16">
        <v>456</v>
      </c>
      <c r="P9" s="14"/>
      <c r="Q9" s="16">
        <v>348</v>
      </c>
      <c r="R9" s="14"/>
      <c r="S9" s="16">
        <v>17</v>
      </c>
      <c r="T9" s="14"/>
      <c r="U9" s="16">
        <v>125</v>
      </c>
      <c r="V9" s="14"/>
      <c r="W9" s="16">
        <f t="shared" si="1"/>
        <v>483</v>
      </c>
      <c r="X9" s="14"/>
      <c r="Y9" s="14"/>
    </row>
    <row r="10" spans="1:25" s="1" customFormat="1" ht="10.7" customHeight="1">
      <c r="A10" s="33" t="s">
        <v>19</v>
      </c>
      <c r="B10" s="14"/>
      <c r="C10" s="16">
        <v>2748</v>
      </c>
      <c r="D10" s="14"/>
      <c r="E10" s="16">
        <v>1260</v>
      </c>
      <c r="F10" s="14"/>
      <c r="G10" s="16">
        <v>14</v>
      </c>
      <c r="H10" s="14"/>
      <c r="I10" s="16">
        <v>4</v>
      </c>
      <c r="J10" s="14"/>
      <c r="K10" s="16">
        <v>9</v>
      </c>
      <c r="L10" s="14"/>
      <c r="M10" s="16">
        <f t="shared" si="0"/>
        <v>13</v>
      </c>
      <c r="N10" s="14"/>
      <c r="O10" s="16">
        <v>471</v>
      </c>
      <c r="P10" s="14"/>
      <c r="Q10" s="16">
        <v>332</v>
      </c>
      <c r="R10" s="14"/>
      <c r="S10" s="16">
        <v>24</v>
      </c>
      <c r="T10" s="14"/>
      <c r="U10" s="16">
        <v>135</v>
      </c>
      <c r="V10" s="14"/>
      <c r="W10" s="16">
        <f t="shared" si="1"/>
        <v>499</v>
      </c>
      <c r="X10" s="14"/>
      <c r="Y10" s="14"/>
    </row>
    <row r="11" spans="1:25" s="1" customFormat="1" ht="10.7" customHeight="1">
      <c r="A11" s="33" t="s">
        <v>20</v>
      </c>
      <c r="B11" s="14"/>
      <c r="C11" s="16">
        <v>2884</v>
      </c>
      <c r="D11" s="14"/>
      <c r="E11" s="16">
        <v>1334</v>
      </c>
      <c r="F11" s="14"/>
      <c r="G11" s="16">
        <v>22</v>
      </c>
      <c r="H11" s="14"/>
      <c r="I11" s="16">
        <v>5</v>
      </c>
      <c r="J11" s="14"/>
      <c r="K11" s="16">
        <v>8</v>
      </c>
      <c r="L11" s="14"/>
      <c r="M11" s="16">
        <f t="shared" si="0"/>
        <v>13</v>
      </c>
      <c r="N11" s="14"/>
      <c r="O11" s="16">
        <v>474</v>
      </c>
      <c r="P11" s="14"/>
      <c r="Q11" s="16">
        <v>310</v>
      </c>
      <c r="R11" s="14"/>
      <c r="S11" s="16">
        <v>33</v>
      </c>
      <c r="T11" s="14"/>
      <c r="U11" s="16">
        <v>140</v>
      </c>
      <c r="V11" s="14"/>
      <c r="W11" s="16">
        <f t="shared" si="1"/>
        <v>558</v>
      </c>
      <c r="X11" s="14"/>
      <c r="Y11" s="14"/>
    </row>
    <row r="12" spans="1:25" s="1" customFormat="1" ht="10.7" customHeight="1">
      <c r="A12" s="33" t="s">
        <v>21</v>
      </c>
      <c r="B12" s="14"/>
      <c r="C12" s="16">
        <v>3123</v>
      </c>
      <c r="D12" s="14"/>
      <c r="E12" s="16">
        <v>1476</v>
      </c>
      <c r="F12" s="14"/>
      <c r="G12" s="16">
        <v>22</v>
      </c>
      <c r="H12" s="14"/>
      <c r="I12" s="16">
        <v>16</v>
      </c>
      <c r="J12" s="14"/>
      <c r="K12" s="16">
        <v>8</v>
      </c>
      <c r="L12" s="14"/>
      <c r="M12" s="16">
        <f t="shared" si="0"/>
        <v>24</v>
      </c>
      <c r="N12" s="14"/>
      <c r="O12" s="16">
        <v>528</v>
      </c>
      <c r="P12" s="14"/>
      <c r="Q12" s="16">
        <v>381</v>
      </c>
      <c r="R12" s="14"/>
      <c r="S12" s="16">
        <v>8</v>
      </c>
      <c r="T12" s="14"/>
      <c r="U12" s="16">
        <v>156</v>
      </c>
      <c r="V12" s="14"/>
      <c r="W12" s="16">
        <f t="shared" si="1"/>
        <v>528</v>
      </c>
      <c r="X12" s="14"/>
      <c r="Y12" s="14"/>
    </row>
    <row r="13" spans="1:25" s="1" customFormat="1" ht="10.7" customHeight="1">
      <c r="A13" s="33" t="s">
        <v>22</v>
      </c>
      <c r="B13" s="14"/>
      <c r="C13" s="16">
        <v>3508</v>
      </c>
      <c r="D13" s="14"/>
      <c r="E13" s="16">
        <v>1595</v>
      </c>
      <c r="F13" s="14"/>
      <c r="G13" s="16">
        <v>14</v>
      </c>
      <c r="H13" s="14"/>
      <c r="I13" s="16">
        <v>2</v>
      </c>
      <c r="J13" s="14"/>
      <c r="K13" s="16">
        <v>2</v>
      </c>
      <c r="L13" s="14"/>
      <c r="M13" s="16">
        <f t="shared" si="0"/>
        <v>4</v>
      </c>
      <c r="N13" s="14"/>
      <c r="O13" s="16">
        <v>586</v>
      </c>
      <c r="P13" s="14"/>
      <c r="Q13" s="16">
        <v>493</v>
      </c>
      <c r="R13" s="14"/>
      <c r="S13" s="16">
        <v>9</v>
      </c>
      <c r="T13" s="14"/>
      <c r="U13" s="16">
        <v>171</v>
      </c>
      <c r="V13" s="14"/>
      <c r="W13" s="16">
        <f t="shared" si="1"/>
        <v>636</v>
      </c>
      <c r="X13" s="14"/>
      <c r="Y13" s="14"/>
    </row>
    <row r="14" spans="1:25" s="1" customFormat="1" ht="10.7" customHeight="1">
      <c r="A14" s="33" t="s">
        <v>23</v>
      </c>
      <c r="B14" s="14"/>
      <c r="C14" s="16">
        <v>3473</v>
      </c>
      <c r="D14" s="14"/>
      <c r="E14" s="16">
        <v>1593</v>
      </c>
      <c r="F14" s="14"/>
      <c r="G14" s="16">
        <v>9</v>
      </c>
      <c r="H14" s="14"/>
      <c r="I14" s="16">
        <v>6</v>
      </c>
      <c r="J14" s="14"/>
      <c r="K14" s="16">
        <v>3</v>
      </c>
      <c r="L14" s="14"/>
      <c r="M14" s="16">
        <f t="shared" si="0"/>
        <v>9</v>
      </c>
      <c r="N14" s="14"/>
      <c r="O14" s="16">
        <v>573</v>
      </c>
      <c r="P14" s="14"/>
      <c r="Q14" s="16">
        <v>483</v>
      </c>
      <c r="R14" s="14"/>
      <c r="S14" s="16">
        <v>9</v>
      </c>
      <c r="T14" s="14"/>
      <c r="U14" s="16">
        <v>170</v>
      </c>
      <c r="V14" s="14"/>
      <c r="W14" s="16">
        <f t="shared" si="1"/>
        <v>627</v>
      </c>
      <c r="X14" s="14"/>
      <c r="Y14" s="14"/>
    </row>
    <row r="15" spans="1:25" s="1" customFormat="1" ht="10.7" customHeight="1">
      <c r="A15" s="33" t="s">
        <v>24</v>
      </c>
      <c r="B15" s="14"/>
      <c r="C15" s="16">
        <v>3836</v>
      </c>
      <c r="D15" s="14"/>
      <c r="E15" s="16">
        <v>1771</v>
      </c>
      <c r="F15" s="14"/>
      <c r="G15" s="16">
        <v>8</v>
      </c>
      <c r="H15" s="14"/>
      <c r="I15" s="16">
        <v>2</v>
      </c>
      <c r="J15" s="14"/>
      <c r="K15" s="16">
        <v>2</v>
      </c>
      <c r="L15" s="14"/>
      <c r="M15" s="16">
        <f t="shared" si="0"/>
        <v>4</v>
      </c>
      <c r="N15" s="14"/>
      <c r="O15" s="16">
        <v>592</v>
      </c>
      <c r="P15" s="14"/>
      <c r="Q15" s="16">
        <v>523</v>
      </c>
      <c r="R15" s="14"/>
      <c r="S15" s="16">
        <v>10</v>
      </c>
      <c r="T15" s="14"/>
      <c r="U15" s="16">
        <v>183</v>
      </c>
      <c r="V15" s="14"/>
      <c r="W15" s="16">
        <f t="shared" si="1"/>
        <v>745</v>
      </c>
      <c r="X15" s="14"/>
      <c r="Y15" s="14"/>
    </row>
    <row r="16" spans="1:25" s="1" customFormat="1" ht="10.7" customHeight="1">
      <c r="A16" s="33" t="s">
        <v>25</v>
      </c>
      <c r="B16" s="14"/>
      <c r="C16" s="16">
        <v>3979</v>
      </c>
      <c r="D16" s="14"/>
      <c r="E16" s="16">
        <v>1847</v>
      </c>
      <c r="F16" s="14"/>
      <c r="G16" s="16">
        <v>10</v>
      </c>
      <c r="H16" s="14"/>
      <c r="I16" s="16">
        <v>1</v>
      </c>
      <c r="J16" s="14"/>
      <c r="K16" s="16">
        <v>3</v>
      </c>
      <c r="L16" s="14"/>
      <c r="M16" s="16">
        <f t="shared" si="0"/>
        <v>4</v>
      </c>
      <c r="N16" s="14"/>
      <c r="O16" s="16">
        <v>639</v>
      </c>
      <c r="P16" s="14"/>
      <c r="Q16" s="16">
        <v>536</v>
      </c>
      <c r="R16" s="14"/>
      <c r="S16" s="16">
        <v>13</v>
      </c>
      <c r="T16" s="14"/>
      <c r="U16" s="16">
        <v>202</v>
      </c>
      <c r="V16" s="14"/>
      <c r="W16" s="16">
        <f t="shared" si="1"/>
        <v>728</v>
      </c>
      <c r="X16" s="14"/>
      <c r="Y16" s="14"/>
    </row>
    <row r="17" spans="1:34" s="1" customFormat="1" ht="10.7" customHeight="1">
      <c r="A17" s="33" t="s">
        <v>26</v>
      </c>
      <c r="B17" s="14"/>
      <c r="C17" s="16">
        <v>4414</v>
      </c>
      <c r="D17" s="14"/>
      <c r="E17" s="16">
        <v>2028</v>
      </c>
      <c r="F17" s="14"/>
      <c r="G17" s="16">
        <v>12</v>
      </c>
      <c r="H17" s="14"/>
      <c r="I17" s="16">
        <v>1</v>
      </c>
      <c r="J17" s="14"/>
      <c r="K17" s="16">
        <v>3</v>
      </c>
      <c r="L17" s="14"/>
      <c r="M17" s="16">
        <f t="shared" si="0"/>
        <v>4</v>
      </c>
      <c r="N17" s="14"/>
      <c r="O17" s="16">
        <v>651</v>
      </c>
      <c r="P17" s="14"/>
      <c r="Q17" s="16">
        <v>576</v>
      </c>
      <c r="R17" s="14"/>
      <c r="S17" s="16">
        <v>22</v>
      </c>
      <c r="T17" s="14"/>
      <c r="U17" s="16">
        <v>217</v>
      </c>
      <c r="V17" s="14"/>
      <c r="W17" s="16">
        <f t="shared" si="1"/>
        <v>904</v>
      </c>
      <c r="X17" s="14"/>
      <c r="Y17" s="14"/>
    </row>
    <row r="18" spans="1:34" s="1" customFormat="1" ht="10.7" customHeight="1">
      <c r="A18" s="33" t="s">
        <v>27</v>
      </c>
      <c r="B18" s="14"/>
      <c r="C18" s="16">
        <v>5135</v>
      </c>
      <c r="D18" s="14"/>
      <c r="E18" s="16">
        <v>2412</v>
      </c>
      <c r="F18" s="14"/>
      <c r="G18" s="16">
        <v>13</v>
      </c>
      <c r="H18" s="14"/>
      <c r="I18" s="16">
        <v>9</v>
      </c>
      <c r="J18" s="14"/>
      <c r="K18" s="16">
        <v>8</v>
      </c>
      <c r="L18" s="14"/>
      <c r="M18" s="16">
        <f t="shared" si="0"/>
        <v>17</v>
      </c>
      <c r="N18" s="14"/>
      <c r="O18" s="16">
        <v>685</v>
      </c>
      <c r="P18" s="14"/>
      <c r="Q18" s="16">
        <v>656</v>
      </c>
      <c r="R18" s="14"/>
      <c r="S18" s="16">
        <v>24</v>
      </c>
      <c r="T18" s="14"/>
      <c r="U18" s="16">
        <v>296</v>
      </c>
      <c r="V18" s="14"/>
      <c r="W18" s="16">
        <f t="shared" si="1"/>
        <v>1032</v>
      </c>
      <c r="X18" s="14"/>
      <c r="Y18" s="14"/>
    </row>
    <row r="19" spans="1:34" s="1" customFormat="1" ht="10.7" customHeight="1">
      <c r="A19" s="33" t="s">
        <v>28</v>
      </c>
      <c r="B19" s="14"/>
      <c r="C19" s="16">
        <v>5508</v>
      </c>
      <c r="D19" s="14"/>
      <c r="E19" s="16">
        <v>2544</v>
      </c>
      <c r="F19" s="14"/>
      <c r="G19" s="16">
        <v>40</v>
      </c>
      <c r="H19" s="14"/>
      <c r="I19" s="16">
        <v>9</v>
      </c>
      <c r="J19" s="14"/>
      <c r="K19" s="16">
        <v>8</v>
      </c>
      <c r="L19" s="14"/>
      <c r="M19" s="16">
        <f t="shared" si="0"/>
        <v>17</v>
      </c>
      <c r="N19" s="14"/>
      <c r="O19" s="16">
        <v>785</v>
      </c>
      <c r="P19" s="14"/>
      <c r="Q19" s="16">
        <v>657</v>
      </c>
      <c r="R19" s="14"/>
      <c r="S19" s="16">
        <v>22</v>
      </c>
      <c r="T19" s="14"/>
      <c r="U19" s="16">
        <v>285</v>
      </c>
      <c r="V19" s="14"/>
      <c r="W19" s="16">
        <f t="shared" si="1"/>
        <v>1158</v>
      </c>
      <c r="X19" s="14"/>
      <c r="Y19" s="14"/>
    </row>
    <row r="20" spans="1:34" s="1" customFormat="1" ht="10.7" customHeight="1">
      <c r="A20" s="33" t="s">
        <v>29</v>
      </c>
      <c r="B20" s="14"/>
      <c r="C20" s="16">
        <v>5848</v>
      </c>
      <c r="D20" s="14"/>
      <c r="E20" s="16">
        <v>2718</v>
      </c>
      <c r="F20" s="14"/>
      <c r="G20" s="16">
        <v>11</v>
      </c>
      <c r="H20" s="14"/>
      <c r="I20" s="16">
        <v>0</v>
      </c>
      <c r="J20" s="14"/>
      <c r="K20" s="16">
        <v>5</v>
      </c>
      <c r="L20" s="14"/>
      <c r="M20" s="16">
        <f t="shared" si="0"/>
        <v>5</v>
      </c>
      <c r="N20" s="14"/>
      <c r="O20" s="16">
        <v>833</v>
      </c>
      <c r="P20" s="14"/>
      <c r="Q20" s="16">
        <v>675</v>
      </c>
      <c r="R20" s="14"/>
      <c r="S20" s="16">
        <v>25</v>
      </c>
      <c r="T20" s="14"/>
      <c r="U20" s="16">
        <v>298</v>
      </c>
      <c r="V20" s="14"/>
      <c r="W20" s="16">
        <f t="shared" si="1"/>
        <v>1283</v>
      </c>
      <c r="X20" s="14"/>
      <c r="Y20" s="14"/>
    </row>
    <row r="21" spans="1:34" s="1" customFormat="1" ht="10.7" customHeight="1">
      <c r="A21" s="33" t="s">
        <v>30</v>
      </c>
      <c r="B21" s="14"/>
      <c r="C21" s="16">
        <v>6892</v>
      </c>
      <c r="D21" s="14"/>
      <c r="E21" s="16">
        <v>3270</v>
      </c>
      <c r="F21" s="14"/>
      <c r="G21" s="16">
        <v>20</v>
      </c>
      <c r="H21" s="14"/>
      <c r="I21" s="16">
        <v>1</v>
      </c>
      <c r="J21" s="14"/>
      <c r="K21" s="16">
        <v>5</v>
      </c>
      <c r="L21" s="14"/>
      <c r="M21" s="16">
        <f t="shared" si="0"/>
        <v>6</v>
      </c>
      <c r="N21" s="14"/>
      <c r="O21" s="16">
        <v>950</v>
      </c>
      <c r="P21" s="14"/>
      <c r="Q21" s="16">
        <v>793</v>
      </c>
      <c r="R21" s="14"/>
      <c r="S21" s="16">
        <v>38</v>
      </c>
      <c r="T21" s="14"/>
      <c r="U21" s="16">
        <v>343</v>
      </c>
      <c r="V21" s="14"/>
      <c r="W21" s="16">
        <f t="shared" si="1"/>
        <v>1472</v>
      </c>
      <c r="X21" s="14"/>
      <c r="Y21" s="14"/>
    </row>
    <row r="22" spans="1:34" s="1" customFormat="1" ht="10.7" customHeight="1">
      <c r="A22" s="33" t="s">
        <v>31</v>
      </c>
      <c r="B22" s="14"/>
      <c r="C22" s="16">
        <v>9100.0959280000006</v>
      </c>
      <c r="D22" s="14"/>
      <c r="E22" s="16">
        <v>4422.4581589999998</v>
      </c>
      <c r="F22" s="14"/>
      <c r="G22" s="16">
        <v>47.092796999999997</v>
      </c>
      <c r="H22" s="14"/>
      <c r="I22" s="16">
        <v>2.033337</v>
      </c>
      <c r="J22" s="14"/>
      <c r="K22" s="16">
        <v>0</v>
      </c>
      <c r="L22" s="14"/>
      <c r="M22" s="16">
        <f t="shared" si="0"/>
        <v>2.033337</v>
      </c>
      <c r="N22" s="14"/>
      <c r="O22" s="16">
        <v>1187.02394</v>
      </c>
      <c r="P22" s="14"/>
      <c r="Q22" s="16">
        <v>1005.259988</v>
      </c>
      <c r="R22" s="14"/>
      <c r="S22" s="16">
        <v>55.328842999999999</v>
      </c>
      <c r="T22" s="14"/>
      <c r="U22" s="16">
        <v>444.958913</v>
      </c>
      <c r="V22" s="14"/>
      <c r="W22" s="16">
        <f t="shared" si="1"/>
        <v>1935.9399510000003</v>
      </c>
      <c r="X22" s="14"/>
      <c r="Y22" s="14"/>
    </row>
    <row r="23" spans="1:34" s="1" customFormat="1" ht="10.7" customHeight="1">
      <c r="A23" s="33" t="s">
        <v>32</v>
      </c>
      <c r="B23" s="14"/>
      <c r="C23" s="16">
        <v>11600.011019</v>
      </c>
      <c r="D23" s="14"/>
      <c r="E23" s="16">
        <v>5376.4031290000003</v>
      </c>
      <c r="F23" s="14"/>
      <c r="G23" s="16">
        <v>38.364668999999999</v>
      </c>
      <c r="H23" s="14"/>
      <c r="I23" s="16">
        <v>1.6758</v>
      </c>
      <c r="J23" s="14"/>
      <c r="K23" s="16">
        <v>18.244420000000002</v>
      </c>
      <c r="L23" s="14"/>
      <c r="M23" s="16">
        <f t="shared" si="0"/>
        <v>19.92022</v>
      </c>
      <c r="N23" s="14"/>
      <c r="O23" s="16">
        <v>1518.4285620000001</v>
      </c>
      <c r="P23" s="14"/>
      <c r="Q23" s="16">
        <v>1332.9626069999999</v>
      </c>
      <c r="R23" s="14"/>
      <c r="S23" s="16">
        <v>93.220466999999999</v>
      </c>
      <c r="T23" s="14"/>
      <c r="U23" s="16">
        <v>589.63291500000003</v>
      </c>
      <c r="V23" s="14"/>
      <c r="W23" s="16">
        <f t="shared" si="1"/>
        <v>2631.0784500000009</v>
      </c>
      <c r="X23" s="14"/>
      <c r="Y23" s="14"/>
    </row>
    <row r="24" spans="1:34" s="1" customFormat="1" ht="10.7" customHeight="1">
      <c r="A24" s="33" t="s">
        <v>33</v>
      </c>
      <c r="B24" s="14"/>
      <c r="C24" s="16">
        <v>14758</v>
      </c>
      <c r="D24" s="14"/>
      <c r="E24" s="16">
        <v>6594</v>
      </c>
      <c r="F24" s="14"/>
      <c r="G24" s="16">
        <v>39</v>
      </c>
      <c r="H24" s="14"/>
      <c r="I24" s="16">
        <v>-9</v>
      </c>
      <c r="J24" s="14"/>
      <c r="K24" s="16">
        <v>15</v>
      </c>
      <c r="L24" s="14"/>
      <c r="M24" s="16">
        <v>15</v>
      </c>
      <c r="N24" s="14"/>
      <c r="O24" s="16">
        <v>1949</v>
      </c>
      <c r="P24" s="14"/>
      <c r="Q24" s="16">
        <v>1737</v>
      </c>
      <c r="R24" s="14"/>
      <c r="S24" s="16">
        <v>122</v>
      </c>
      <c r="T24" s="14"/>
      <c r="U24" s="16">
        <v>808</v>
      </c>
      <c r="V24" s="14"/>
      <c r="W24" s="16">
        <f t="shared" si="1"/>
        <v>3494</v>
      </c>
      <c r="X24" s="14"/>
      <c r="Y24" s="14"/>
    </row>
    <row r="25" spans="1:34" s="1" customFormat="1" ht="10.7" customHeight="1">
      <c r="A25" s="27" t="s">
        <v>34</v>
      </c>
      <c r="B25" s="14"/>
      <c r="C25" s="16">
        <v>16504</v>
      </c>
      <c r="D25" s="16"/>
      <c r="E25" s="16">
        <v>6950</v>
      </c>
      <c r="F25" s="16"/>
      <c r="G25" s="16">
        <v>44</v>
      </c>
      <c r="H25" s="16"/>
      <c r="I25" s="16"/>
      <c r="J25" s="16"/>
      <c r="K25" s="16"/>
      <c r="L25" s="16"/>
      <c r="M25" s="16">
        <v>27</v>
      </c>
      <c r="N25" s="16"/>
      <c r="O25" s="16">
        <v>2216</v>
      </c>
      <c r="P25" s="16"/>
      <c r="Q25" s="16">
        <v>1928</v>
      </c>
      <c r="R25" s="16"/>
      <c r="S25" s="16">
        <v>154</v>
      </c>
      <c r="T25" s="16"/>
      <c r="U25" s="16">
        <v>965</v>
      </c>
      <c r="V25" s="16"/>
      <c r="W25" s="16">
        <v>4220</v>
      </c>
      <c r="X25" s="16"/>
      <c r="Y25" s="14"/>
    </row>
    <row r="26" spans="1:34" s="1" customFormat="1" ht="10.7" customHeight="1">
      <c r="A26" s="27" t="s">
        <v>35</v>
      </c>
      <c r="B26" s="14"/>
      <c r="C26" s="16">
        <v>17302</v>
      </c>
      <c r="D26" s="16"/>
      <c r="E26" s="16">
        <v>6903</v>
      </c>
      <c r="F26" s="16"/>
      <c r="G26" s="16">
        <v>45</v>
      </c>
      <c r="H26" s="16"/>
      <c r="I26" s="16"/>
      <c r="J26" s="16"/>
      <c r="K26" s="16"/>
      <c r="L26" s="16"/>
      <c r="M26" s="16">
        <v>24</v>
      </c>
      <c r="N26" s="16"/>
      <c r="O26" s="16">
        <v>2271</v>
      </c>
      <c r="P26" s="16"/>
      <c r="Q26" s="16">
        <v>1925</v>
      </c>
      <c r="R26" s="16"/>
      <c r="S26" s="16">
        <v>204</v>
      </c>
      <c r="T26" s="16"/>
      <c r="U26" s="16">
        <v>1063</v>
      </c>
      <c r="V26" s="16"/>
      <c r="W26" s="16">
        <v>4867</v>
      </c>
      <c r="X26" s="16"/>
      <c r="Y26" s="16"/>
      <c r="Z26" s="6"/>
      <c r="AA26" s="6"/>
      <c r="AB26" s="6"/>
      <c r="AC26" s="6"/>
      <c r="AD26" s="6"/>
      <c r="AE26" s="6"/>
      <c r="AF26" s="6"/>
      <c r="AG26" s="6"/>
      <c r="AH26" s="6"/>
    </row>
    <row r="27" spans="1:34" s="1" customFormat="1" ht="10.7" customHeight="1">
      <c r="A27" s="27">
        <v>1995</v>
      </c>
      <c r="B27" s="14"/>
      <c r="C27" s="16">
        <v>17976</v>
      </c>
      <c r="D27" s="16"/>
      <c r="E27" s="16">
        <v>6588</v>
      </c>
      <c r="F27" s="16"/>
      <c r="G27" s="16">
        <v>46</v>
      </c>
      <c r="H27" s="16"/>
      <c r="I27" s="16"/>
      <c r="J27" s="16"/>
      <c r="K27" s="16"/>
      <c r="L27" s="16"/>
      <c r="M27" s="16">
        <v>28</v>
      </c>
      <c r="N27" s="16"/>
      <c r="O27" s="16">
        <v>2211</v>
      </c>
      <c r="P27" s="16"/>
      <c r="Q27" s="16">
        <v>1863</v>
      </c>
      <c r="R27" s="16"/>
      <c r="S27" s="16">
        <v>412</v>
      </c>
      <c r="T27" s="16"/>
      <c r="U27" s="16">
        <v>1117</v>
      </c>
      <c r="V27" s="16"/>
      <c r="W27" s="16">
        <v>5712</v>
      </c>
      <c r="X27" s="16"/>
      <c r="Y27" s="16"/>
      <c r="Z27" s="6"/>
      <c r="AA27" s="6"/>
      <c r="AB27" s="6"/>
      <c r="AC27" s="6"/>
      <c r="AD27" s="6"/>
      <c r="AE27" s="6"/>
      <c r="AF27" s="6"/>
      <c r="AG27" s="6"/>
      <c r="AH27" s="6"/>
    </row>
    <row r="28" spans="1:34" s="1" customFormat="1" ht="10.7" customHeight="1">
      <c r="A28" s="27">
        <v>1996</v>
      </c>
      <c r="B28" s="14"/>
      <c r="C28" s="16">
        <v>17544</v>
      </c>
      <c r="D28" s="16"/>
      <c r="E28" s="16">
        <v>5896</v>
      </c>
      <c r="F28" s="16"/>
      <c r="G28" s="16">
        <v>25</v>
      </c>
      <c r="H28" s="16"/>
      <c r="I28" s="16"/>
      <c r="J28" s="16"/>
      <c r="K28" s="16"/>
      <c r="L28" s="16"/>
      <c r="M28" s="16">
        <v>28</v>
      </c>
      <c r="N28" s="16"/>
      <c r="O28" s="16">
        <v>2114</v>
      </c>
      <c r="P28" s="16"/>
      <c r="Q28" s="16">
        <v>1668</v>
      </c>
      <c r="R28" s="16"/>
      <c r="S28" s="16">
        <v>610</v>
      </c>
      <c r="T28" s="16"/>
      <c r="U28" s="16">
        <v>1115</v>
      </c>
      <c r="V28" s="16"/>
      <c r="W28" s="16">
        <v>6088</v>
      </c>
      <c r="X28" s="16"/>
      <c r="Y28" s="16"/>
      <c r="Z28" s="6"/>
      <c r="AA28" s="6"/>
      <c r="AB28" s="6"/>
      <c r="AC28" s="6"/>
      <c r="AD28" s="6"/>
      <c r="AE28" s="6"/>
      <c r="AF28" s="6"/>
      <c r="AG28" s="6"/>
      <c r="AH28" s="6"/>
    </row>
    <row r="29" spans="1:34" s="1" customFormat="1" ht="10.7" customHeight="1">
      <c r="A29" s="27">
        <v>1997</v>
      </c>
      <c r="B29" s="14"/>
      <c r="C29" s="16">
        <v>17544</v>
      </c>
      <c r="D29" s="16"/>
      <c r="E29" s="16">
        <v>5571</v>
      </c>
      <c r="F29" s="16"/>
      <c r="G29" s="16">
        <v>39</v>
      </c>
      <c r="H29" s="16"/>
      <c r="I29" s="16"/>
      <c r="J29" s="16"/>
      <c r="K29" s="16"/>
      <c r="L29" s="16"/>
      <c r="M29" s="16">
        <v>44</v>
      </c>
      <c r="N29" s="16"/>
      <c r="O29" s="16">
        <v>1926</v>
      </c>
      <c r="P29" s="16"/>
      <c r="Q29" s="16">
        <v>1414</v>
      </c>
      <c r="R29" s="16"/>
      <c r="S29" s="16">
        <v>534</v>
      </c>
      <c r="T29" s="16"/>
      <c r="U29" s="16">
        <v>1099</v>
      </c>
      <c r="V29" s="16"/>
      <c r="W29" s="16">
        <f t="shared" ref="W29:W34" si="2">C29-(E29+G29+M29+O29+Q29+S29+U29)</f>
        <v>6917</v>
      </c>
      <c r="X29" s="16"/>
      <c r="Y29" s="16"/>
      <c r="Z29" s="6"/>
      <c r="AA29" s="6"/>
      <c r="AB29" s="6"/>
      <c r="AC29" s="6"/>
      <c r="AD29" s="6"/>
      <c r="AE29" s="6"/>
      <c r="AF29" s="6"/>
      <c r="AG29" s="6"/>
      <c r="AH29" s="6"/>
    </row>
    <row r="30" spans="1:34" s="1" customFormat="1" ht="10.7" customHeight="1">
      <c r="A30" s="27">
        <v>1998</v>
      </c>
      <c r="B30" s="14"/>
      <c r="C30" s="16">
        <v>22896</v>
      </c>
      <c r="D30" s="16"/>
      <c r="E30" s="16">
        <v>5138</v>
      </c>
      <c r="F30" s="16"/>
      <c r="G30" s="16">
        <v>58</v>
      </c>
      <c r="H30" s="16"/>
      <c r="I30" s="16"/>
      <c r="J30" s="16"/>
      <c r="K30" s="16"/>
      <c r="L30" s="16"/>
      <c r="M30" s="16">
        <v>102</v>
      </c>
      <c r="N30" s="16"/>
      <c r="O30" s="16">
        <v>1644</v>
      </c>
      <c r="P30" s="16"/>
      <c r="Q30" s="16">
        <v>1240</v>
      </c>
      <c r="R30" s="16"/>
      <c r="S30" s="16">
        <v>145</v>
      </c>
      <c r="T30" s="16"/>
      <c r="U30" s="16">
        <v>1131</v>
      </c>
      <c r="V30" s="16"/>
      <c r="W30" s="16">
        <f t="shared" si="2"/>
        <v>13438</v>
      </c>
      <c r="X30" s="16"/>
      <c r="Y30" s="16"/>
      <c r="Z30" s="6"/>
      <c r="AA30" s="6"/>
      <c r="AB30" s="6"/>
      <c r="AC30" s="6"/>
      <c r="AD30" s="6"/>
      <c r="AE30" s="6"/>
      <c r="AF30" s="6"/>
      <c r="AG30" s="6"/>
      <c r="AH30" s="6"/>
    </row>
    <row r="31" spans="1:34" s="1" customFormat="1" ht="10.7" customHeight="1">
      <c r="A31" s="27">
        <v>1999</v>
      </c>
      <c r="B31" s="14"/>
      <c r="C31" s="16">
        <v>24151</v>
      </c>
      <c r="D31" s="16"/>
      <c r="E31" s="16">
        <v>4495</v>
      </c>
      <c r="F31" s="16"/>
      <c r="G31" s="16">
        <v>34</v>
      </c>
      <c r="H31" s="16"/>
      <c r="I31" s="16"/>
      <c r="J31" s="16"/>
      <c r="K31" s="16"/>
      <c r="L31" s="16"/>
      <c r="M31" s="16">
        <v>50</v>
      </c>
      <c r="N31" s="16"/>
      <c r="O31" s="16">
        <v>1862</v>
      </c>
      <c r="P31" s="16"/>
      <c r="Q31" s="16">
        <v>1270</v>
      </c>
      <c r="R31" s="16"/>
      <c r="S31" s="16">
        <v>141</v>
      </c>
      <c r="T31" s="16"/>
      <c r="U31" s="16">
        <v>1308</v>
      </c>
      <c r="V31" s="16"/>
      <c r="W31" s="16">
        <f t="shared" si="2"/>
        <v>14991</v>
      </c>
      <c r="X31" s="16"/>
      <c r="Y31" s="16"/>
      <c r="Z31" s="6"/>
      <c r="AA31" s="6"/>
      <c r="AB31" s="6"/>
      <c r="AC31" s="6"/>
      <c r="AD31" s="6"/>
      <c r="AE31" s="6"/>
      <c r="AF31" s="6"/>
      <c r="AG31" s="6"/>
      <c r="AH31" s="6"/>
    </row>
    <row r="32" spans="1:34" s="1" customFormat="1" ht="10.7" customHeight="1">
      <c r="A32" s="27">
        <v>2000</v>
      </c>
      <c r="B32" s="14"/>
      <c r="C32" s="16">
        <v>26775</v>
      </c>
      <c r="D32" s="16"/>
      <c r="E32" s="16">
        <v>4898</v>
      </c>
      <c r="F32" s="16"/>
      <c r="G32" s="16">
        <v>34</v>
      </c>
      <c r="H32" s="16"/>
      <c r="I32" s="16"/>
      <c r="J32" s="16"/>
      <c r="K32" s="16"/>
      <c r="L32" s="16"/>
      <c r="M32" s="16">
        <v>56</v>
      </c>
      <c r="N32" s="16"/>
      <c r="O32" s="16">
        <v>1931</v>
      </c>
      <c r="P32" s="16"/>
      <c r="Q32" s="16">
        <v>1433</v>
      </c>
      <c r="R32" s="16"/>
      <c r="S32" s="16">
        <v>150</v>
      </c>
      <c r="T32" s="16"/>
      <c r="U32" s="16">
        <v>1562</v>
      </c>
      <c r="V32" s="16"/>
      <c r="W32" s="16">
        <f t="shared" si="2"/>
        <v>16711</v>
      </c>
      <c r="X32" s="16"/>
      <c r="Y32" s="16"/>
      <c r="Z32" s="6"/>
      <c r="AA32" s="6"/>
      <c r="AB32" s="6"/>
      <c r="AC32" s="6"/>
      <c r="AD32" s="6"/>
      <c r="AE32" s="6"/>
      <c r="AF32" s="6"/>
      <c r="AG32" s="6"/>
      <c r="AH32" s="6"/>
    </row>
    <row r="33" spans="1:42" s="1" customFormat="1" ht="10.7" customHeight="1">
      <c r="A33" s="27">
        <v>2001</v>
      </c>
      <c r="B33" s="14"/>
      <c r="C33" s="16">
        <v>30636</v>
      </c>
      <c r="D33" s="16"/>
      <c r="E33" s="16">
        <v>5265</v>
      </c>
      <c r="F33" s="16"/>
      <c r="G33" s="16">
        <v>35</v>
      </c>
      <c r="H33" s="16"/>
      <c r="I33" s="16"/>
      <c r="J33" s="16"/>
      <c r="K33" s="16"/>
      <c r="L33" s="16"/>
      <c r="M33" s="16">
        <v>48</v>
      </c>
      <c r="N33" s="16"/>
      <c r="O33" s="16">
        <v>2203</v>
      </c>
      <c r="P33" s="16"/>
      <c r="Q33" s="16">
        <v>1635</v>
      </c>
      <c r="R33" s="16"/>
      <c r="S33" s="16">
        <v>166</v>
      </c>
      <c r="T33" s="16"/>
      <c r="U33" s="16">
        <v>2006</v>
      </c>
      <c r="V33" s="16"/>
      <c r="W33" s="16">
        <f t="shared" si="2"/>
        <v>19278</v>
      </c>
      <c r="X33" s="16"/>
      <c r="Y33" s="16"/>
      <c r="Z33" s="6"/>
      <c r="AA33" s="6"/>
      <c r="AB33" s="6"/>
      <c r="AC33" s="6"/>
      <c r="AD33" s="6"/>
      <c r="AE33" s="6"/>
      <c r="AF33" s="6"/>
      <c r="AG33" s="6"/>
      <c r="AH33" s="6"/>
    </row>
    <row r="34" spans="1:42" s="1" customFormat="1" ht="10.7" customHeight="1">
      <c r="A34" s="27">
        <v>2002</v>
      </c>
      <c r="B34" s="14"/>
      <c r="C34" s="16">
        <v>35890</v>
      </c>
      <c r="D34" s="16"/>
      <c r="E34" s="16">
        <v>5742</v>
      </c>
      <c r="F34" s="16"/>
      <c r="G34" s="16">
        <v>40</v>
      </c>
      <c r="H34" s="16"/>
      <c r="I34" s="16"/>
      <c r="J34" s="16"/>
      <c r="K34" s="16"/>
      <c r="L34" s="16"/>
      <c r="M34" s="16">
        <v>46</v>
      </c>
      <c r="N34" s="16"/>
      <c r="O34" s="16">
        <v>2505</v>
      </c>
      <c r="P34" s="16"/>
      <c r="Q34" s="16">
        <v>1858</v>
      </c>
      <c r="R34" s="16"/>
      <c r="S34" s="16">
        <v>198</v>
      </c>
      <c r="T34" s="16"/>
      <c r="U34" s="16">
        <v>2562</v>
      </c>
      <c r="V34" s="16"/>
      <c r="W34" s="16">
        <f t="shared" si="2"/>
        <v>22939</v>
      </c>
      <c r="X34" s="16"/>
      <c r="Y34" s="16"/>
      <c r="Z34" s="6"/>
      <c r="AA34" s="6"/>
      <c r="AB34" s="6"/>
      <c r="AC34" s="6"/>
      <c r="AD34" s="6"/>
      <c r="AE34" s="6"/>
      <c r="AF34" s="6"/>
      <c r="AG34" s="6"/>
      <c r="AH34" s="6"/>
    </row>
    <row r="35" spans="1:42" s="1" customFormat="1" ht="10.7" customHeight="1">
      <c r="A35" s="27">
        <v>2003</v>
      </c>
      <c r="B35" s="14"/>
      <c r="C35" s="16">
        <v>39871</v>
      </c>
      <c r="D35" s="16"/>
      <c r="E35" s="16">
        <v>6023</v>
      </c>
      <c r="F35" s="16"/>
      <c r="G35" s="16">
        <v>36</v>
      </c>
      <c r="H35" s="16"/>
      <c r="I35" s="16"/>
      <c r="J35" s="16"/>
      <c r="K35" s="16"/>
      <c r="L35" s="16"/>
      <c r="M35" s="16">
        <v>46</v>
      </c>
      <c r="N35" s="16"/>
      <c r="O35" s="16">
        <v>2784</v>
      </c>
      <c r="P35" s="16"/>
      <c r="Q35" s="16">
        <v>2057</v>
      </c>
      <c r="R35" s="16"/>
      <c r="S35" s="16">
        <v>211</v>
      </c>
      <c r="T35" s="16"/>
      <c r="U35" s="16">
        <v>3223</v>
      </c>
      <c r="V35" s="16"/>
      <c r="W35" s="16">
        <f t="shared" ref="W35:W40" si="3">C35-(E35+G35+M35+O35+Q35+S35+U35)</f>
        <v>25491</v>
      </c>
      <c r="X35" s="16"/>
      <c r="Y35" s="16"/>
      <c r="Z35" s="6"/>
      <c r="AA35" s="6"/>
      <c r="AB35" s="6"/>
      <c r="AC35" s="6"/>
      <c r="AD35" s="6"/>
      <c r="AE35" s="6"/>
      <c r="AF35" s="6"/>
      <c r="AG35" s="6"/>
      <c r="AH35" s="6"/>
    </row>
    <row r="36" spans="1:42" s="1" customFormat="1" ht="10.7" customHeight="1">
      <c r="A36" s="27">
        <v>2004</v>
      </c>
      <c r="B36" s="14"/>
      <c r="C36" s="16">
        <v>44204.834741999999</v>
      </c>
      <c r="D36" s="16"/>
      <c r="E36" s="16">
        <v>6528.0240970000004</v>
      </c>
      <c r="F36" s="16"/>
      <c r="G36" s="16">
        <v>41.885190999999999</v>
      </c>
      <c r="H36" s="16"/>
      <c r="I36" s="16"/>
      <c r="J36" s="16"/>
      <c r="K36" s="16"/>
      <c r="L36" s="16"/>
      <c r="M36" s="16">
        <v>48.648384999999998</v>
      </c>
      <c r="N36" s="16"/>
      <c r="O36" s="16">
        <v>3058.015856</v>
      </c>
      <c r="P36" s="16"/>
      <c r="Q36" s="16">
        <v>2312.3988100000001</v>
      </c>
      <c r="R36" s="16"/>
      <c r="S36" s="16">
        <v>217.65429499999999</v>
      </c>
      <c r="T36" s="16"/>
      <c r="U36" s="16">
        <v>3867.0636690000001</v>
      </c>
      <c r="V36" s="16"/>
      <c r="W36" s="16">
        <f t="shared" si="3"/>
        <v>28131.144438999996</v>
      </c>
      <c r="X36" s="16"/>
      <c r="Y36" s="16"/>
      <c r="Z36" s="6"/>
      <c r="AA36" s="6"/>
      <c r="AB36" s="6"/>
      <c r="AC36" s="6"/>
      <c r="AD36" s="6"/>
      <c r="AE36" s="6"/>
      <c r="AF36" s="6"/>
      <c r="AG36" s="6"/>
      <c r="AH36" s="6"/>
    </row>
    <row r="37" spans="1:42" s="1" customFormat="1" ht="10.7" customHeight="1">
      <c r="A37" s="27">
        <v>2005</v>
      </c>
      <c r="B37" s="14"/>
      <c r="C37" s="16">
        <v>46846.073175999998</v>
      </c>
      <c r="D37" s="16"/>
      <c r="E37" s="16">
        <v>6630.1668739999996</v>
      </c>
      <c r="F37" s="16"/>
      <c r="G37" s="16">
        <v>49.364201999999999</v>
      </c>
      <c r="H37" s="16"/>
      <c r="I37" s="16"/>
      <c r="J37" s="16"/>
      <c r="K37" s="16"/>
      <c r="L37" s="16"/>
      <c r="M37" s="16">
        <v>51.616163999999998</v>
      </c>
      <c r="N37" s="16"/>
      <c r="O37" s="16">
        <v>3247.8065729999998</v>
      </c>
      <c r="P37" s="16"/>
      <c r="Q37" s="16">
        <v>2269.074662</v>
      </c>
      <c r="R37" s="16"/>
      <c r="S37" s="16">
        <v>241.946382</v>
      </c>
      <c r="T37" s="16"/>
      <c r="U37" s="16">
        <v>4206.4034039999997</v>
      </c>
      <c r="V37" s="16"/>
      <c r="W37" s="16">
        <f t="shared" si="3"/>
        <v>30149.694915</v>
      </c>
      <c r="X37" s="16"/>
      <c r="Y37" s="16"/>
      <c r="Z37" s="6"/>
      <c r="AA37" s="6"/>
      <c r="AB37" s="6"/>
      <c r="AC37" s="6"/>
      <c r="AD37" s="6"/>
      <c r="AE37" s="6"/>
      <c r="AF37" s="6"/>
      <c r="AG37" s="6"/>
      <c r="AH37" s="6"/>
    </row>
    <row r="38" spans="1:42" s="1" customFormat="1" ht="10.7" customHeight="1">
      <c r="A38" s="27">
        <v>2006</v>
      </c>
      <c r="B38" s="14"/>
      <c r="C38" s="16">
        <v>49611.56637</v>
      </c>
      <c r="D38" s="16"/>
      <c r="E38" s="16">
        <v>6852.9570460000004</v>
      </c>
      <c r="F38" s="16"/>
      <c r="G38" s="16">
        <v>49.158307000000001</v>
      </c>
      <c r="H38" s="16"/>
      <c r="I38" s="16"/>
      <c r="J38" s="16"/>
      <c r="K38" s="16"/>
      <c r="L38" s="16"/>
      <c r="M38" s="16">
        <v>55.996726000000002</v>
      </c>
      <c r="N38" s="16"/>
      <c r="O38" s="16">
        <v>3120.641513</v>
      </c>
      <c r="P38" s="16"/>
      <c r="Q38" s="16">
        <v>2335.983776</v>
      </c>
      <c r="R38" s="16"/>
      <c r="S38" s="16">
        <v>256.13796500000001</v>
      </c>
      <c r="T38" s="16"/>
      <c r="U38" s="16">
        <v>4256.968237</v>
      </c>
      <c r="V38" s="16"/>
      <c r="W38" s="16">
        <f t="shared" si="3"/>
        <v>32683.7228</v>
      </c>
      <c r="X38" s="16"/>
      <c r="Y38" s="16"/>
      <c r="Z38" s="6"/>
      <c r="AA38" s="6"/>
      <c r="AB38" s="6"/>
      <c r="AC38" s="6"/>
      <c r="AD38" s="6"/>
      <c r="AE38" s="6"/>
      <c r="AF38" s="6"/>
      <c r="AG38" s="6"/>
      <c r="AH38" s="6"/>
    </row>
    <row r="39" spans="1:42" s="1" customFormat="1" ht="10.7" customHeight="1">
      <c r="A39" s="27">
        <v>2007</v>
      </c>
      <c r="B39" s="14"/>
      <c r="C39" s="16">
        <v>53716.279931999998</v>
      </c>
      <c r="D39" s="16"/>
      <c r="E39" s="16">
        <v>6909.90211</v>
      </c>
      <c r="F39" s="16"/>
      <c r="G39" s="16">
        <v>50.867376</v>
      </c>
      <c r="H39" s="16"/>
      <c r="I39" s="16"/>
      <c r="J39" s="16"/>
      <c r="K39" s="16"/>
      <c r="L39" s="16"/>
      <c r="M39" s="16">
        <v>62.535778999999998</v>
      </c>
      <c r="N39" s="16"/>
      <c r="O39" s="16">
        <v>2901.0769030000001</v>
      </c>
      <c r="P39" s="16"/>
      <c r="Q39" s="16">
        <v>2293.306169</v>
      </c>
      <c r="R39" s="16"/>
      <c r="S39" s="16">
        <v>263.88540599999999</v>
      </c>
      <c r="T39" s="16"/>
      <c r="U39" s="16">
        <v>4501.9792070000003</v>
      </c>
      <c r="V39" s="16"/>
      <c r="W39" s="16">
        <f t="shared" si="3"/>
        <v>36732.726982</v>
      </c>
      <c r="X39" s="16"/>
      <c r="Y39" s="16"/>
      <c r="Z39" s="6"/>
      <c r="AA39" s="6"/>
      <c r="AB39" s="6"/>
      <c r="AC39" s="6"/>
      <c r="AD39" s="6"/>
      <c r="AE39" s="6"/>
      <c r="AF39" s="6"/>
      <c r="AG39" s="6"/>
      <c r="AH39" s="6"/>
    </row>
    <row r="40" spans="1:42" s="1" customFormat="1" ht="10.7" customHeight="1">
      <c r="A40" s="27">
        <v>2008</v>
      </c>
      <c r="B40" s="14"/>
      <c r="C40" s="16">
        <v>57136.620525999999</v>
      </c>
      <c r="D40" s="16"/>
      <c r="E40" s="16">
        <v>7287.7342710000003</v>
      </c>
      <c r="F40" s="16"/>
      <c r="G40" s="16">
        <v>71.572163000000003</v>
      </c>
      <c r="H40" s="16"/>
      <c r="I40" s="16"/>
      <c r="J40" s="16"/>
      <c r="K40" s="16"/>
      <c r="L40" s="16"/>
      <c r="M40" s="16">
        <v>63.595815000000002</v>
      </c>
      <c r="N40" s="16"/>
      <c r="O40" s="16">
        <v>3048.1779569999999</v>
      </c>
      <c r="P40" s="16"/>
      <c r="Q40" s="16">
        <v>2410.6649200000002</v>
      </c>
      <c r="R40" s="16"/>
      <c r="S40" s="16">
        <v>247.68919299999999</v>
      </c>
      <c r="T40" s="16"/>
      <c r="U40" s="16">
        <v>4837.7922049999997</v>
      </c>
      <c r="V40" s="16"/>
      <c r="W40" s="16">
        <f t="shared" si="3"/>
        <v>39169.394002000001</v>
      </c>
      <c r="X40" s="16"/>
      <c r="Y40" s="16"/>
      <c r="Z40" s="6"/>
      <c r="AA40" s="6"/>
      <c r="AB40" s="6"/>
      <c r="AC40" s="6"/>
      <c r="AD40" s="6"/>
      <c r="AE40" s="6"/>
      <c r="AF40" s="6"/>
      <c r="AG40" s="6"/>
      <c r="AH40" s="6"/>
    </row>
    <row r="41" spans="1:42" s="1" customFormat="1" ht="11.25">
      <c r="A41" s="27">
        <v>2009</v>
      </c>
      <c r="B41" s="14"/>
      <c r="C41" s="16">
        <v>64022.018348999998</v>
      </c>
      <c r="D41" s="16"/>
      <c r="E41" s="16">
        <v>7683.5700200000001</v>
      </c>
      <c r="F41" s="16"/>
      <c r="G41" s="16">
        <v>75.821348</v>
      </c>
      <c r="H41" s="16"/>
      <c r="I41" s="16"/>
      <c r="J41" s="16"/>
      <c r="K41" s="16"/>
      <c r="L41" s="16"/>
      <c r="M41" s="16">
        <v>60.184291999999999</v>
      </c>
      <c r="N41" s="16"/>
      <c r="O41" s="16">
        <v>3251.234614</v>
      </c>
      <c r="P41" s="16"/>
      <c r="Q41" s="16">
        <v>2615.7903510000001</v>
      </c>
      <c r="R41" s="16"/>
      <c r="S41" s="16">
        <v>240.325672</v>
      </c>
      <c r="T41" s="16"/>
      <c r="U41" s="16">
        <v>5203.9080709999998</v>
      </c>
      <c r="V41" s="16"/>
      <c r="W41" s="16">
        <f t="shared" ref="W41" si="4">C41-(E41+G41+M41+O41+Q41+S41+U41)</f>
        <v>44891.183980999995</v>
      </c>
      <c r="X41" s="14"/>
      <c r="Y41" s="14"/>
    </row>
    <row r="42" spans="1:42" s="1" customFormat="1" ht="11.25">
      <c r="A42" s="27" t="s">
        <v>36</v>
      </c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</row>
    <row r="43" spans="1:42" s="1" customFormat="1" ht="11.25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</row>
    <row r="44" spans="1:42" s="1" customFormat="1" ht="11.25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</row>
    <row r="45" spans="1:42" s="1" customFormat="1" ht="11.25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</row>
    <row r="46" spans="1:42" s="1" customFormat="1" ht="11.25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</row>
    <row r="47" spans="1:42" s="1" customFormat="1" ht="11.25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</row>
    <row r="48" spans="1:42" s="1" customFormat="1" ht="11.25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</row>
    <row r="49" spans="1:25" s="1" customFormat="1" ht="11.25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</row>
    <row r="50" spans="1:25" s="1" customFormat="1" ht="11.25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</row>
    <row r="51" spans="1:25" s="1" customFormat="1" ht="11.25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</row>
    <row r="52" spans="1:25" s="1" customFormat="1" ht="11.25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</row>
    <row r="53" spans="1:25" s="1" customFormat="1" ht="11.25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</row>
    <row r="54" spans="1:25" s="1" customFormat="1" ht="11.25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</row>
    <row r="55" spans="1:25" s="1" customFormat="1" ht="11.25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</row>
    <row r="56" spans="1:25" s="1" customFormat="1" ht="11.25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</row>
    <row r="57" spans="1:25" s="1" customFormat="1" ht="11.25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</row>
    <row r="58" spans="1:25" s="2" customFormat="1" ht="15" customHeight="1">
      <c r="A58" s="48" t="s">
        <v>57</v>
      </c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8"/>
    </row>
    <row r="59" spans="1:25" s="3" customFormat="1" ht="15" customHeight="1">
      <c r="A59" s="47" t="s">
        <v>58</v>
      </c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9"/>
    </row>
    <row r="60" spans="1:25" s="7" customFormat="1" ht="10.15" customHeight="1">
      <c r="A60" s="24" t="s">
        <v>0</v>
      </c>
      <c r="B60" s="11"/>
      <c r="C60" s="11"/>
      <c r="D60" s="11"/>
      <c r="E60" s="40" t="s">
        <v>1</v>
      </c>
      <c r="F60" s="11"/>
      <c r="G60" s="11"/>
      <c r="H60" s="11"/>
      <c r="I60" s="26"/>
      <c r="J60" s="11"/>
      <c r="K60" s="25" t="s">
        <v>2</v>
      </c>
      <c r="L60" s="11"/>
      <c r="M60" s="41" t="s">
        <v>3</v>
      </c>
      <c r="N60" s="11"/>
      <c r="O60" s="11"/>
      <c r="P60" s="11"/>
      <c r="Q60" s="40" t="s">
        <v>4</v>
      </c>
      <c r="R60" s="42"/>
      <c r="S60" s="40" t="s">
        <v>5</v>
      </c>
      <c r="T60" s="42"/>
      <c r="U60" s="40" t="s">
        <v>6</v>
      </c>
      <c r="V60" s="11"/>
      <c r="W60" s="11"/>
      <c r="X60" s="11"/>
      <c r="Y60" s="10"/>
    </row>
    <row r="61" spans="1:25" ht="14.25" customHeight="1">
      <c r="A61" s="27" t="s">
        <v>7</v>
      </c>
      <c r="B61" s="14"/>
      <c r="C61" s="38" t="s">
        <v>55</v>
      </c>
      <c r="D61" s="14"/>
      <c r="E61" s="38" t="s">
        <v>8</v>
      </c>
      <c r="F61" s="14"/>
      <c r="G61" s="27" t="s">
        <v>9</v>
      </c>
      <c r="H61" s="14"/>
      <c r="I61" s="38" t="s">
        <v>10</v>
      </c>
      <c r="J61" s="14"/>
      <c r="K61" s="38" t="s">
        <v>11</v>
      </c>
      <c r="L61" s="14"/>
      <c r="M61" s="27" t="s">
        <v>56</v>
      </c>
      <c r="N61" s="14"/>
      <c r="O61" s="38" t="s">
        <v>12</v>
      </c>
      <c r="P61" s="14"/>
      <c r="Q61" s="38" t="s">
        <v>8</v>
      </c>
      <c r="R61" s="14"/>
      <c r="S61" s="38" t="s">
        <v>13</v>
      </c>
      <c r="T61" s="14"/>
      <c r="U61" s="38" t="s">
        <v>14</v>
      </c>
      <c r="V61" s="14"/>
      <c r="W61" s="38" t="s">
        <v>10</v>
      </c>
      <c r="X61" s="13"/>
      <c r="Y61" s="12"/>
    </row>
    <row r="62" spans="1:25" s="1" customFormat="1" ht="10.15" customHeight="1">
      <c r="A62" s="30"/>
      <c r="B62" s="30"/>
      <c r="C62" s="45" t="s">
        <v>37</v>
      </c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14"/>
      <c r="Y62" s="14"/>
    </row>
    <row r="63" spans="1:25" s="1" customFormat="1" ht="10.7" customHeight="1">
      <c r="A63" s="27" t="s">
        <v>16</v>
      </c>
      <c r="B63" s="14"/>
      <c r="C63" s="34">
        <f t="shared" ref="C63:C95" si="5">C7/$C7*100</f>
        <v>100</v>
      </c>
      <c r="D63" s="14"/>
      <c r="E63" s="34">
        <f t="shared" ref="E63:E95" si="6">E7/$C7*100</f>
        <v>40.301921317474843</v>
      </c>
      <c r="F63" s="14"/>
      <c r="G63" s="34">
        <f t="shared" ref="G63:G95" si="7">G7/$C7*100</f>
        <v>0.77767612076852699</v>
      </c>
      <c r="H63" s="14"/>
      <c r="I63" s="34">
        <f t="shared" ref="I63:I95" si="8">I7/$C7*100</f>
        <v>0.1372369624885636</v>
      </c>
      <c r="J63" s="14"/>
      <c r="K63" s="34">
        <f t="shared" ref="K63:K95" si="9">K7/$C7*100</f>
        <v>0.96065873741994512</v>
      </c>
      <c r="L63" s="14"/>
      <c r="M63" s="34">
        <f t="shared" ref="M63:M77" si="10">M7/$C7*100</f>
        <v>1.0978956999085088</v>
      </c>
      <c r="N63" s="14"/>
      <c r="O63" s="34">
        <f t="shared" ref="O63:O95" si="11">O7/$C7*100</f>
        <v>18.161024702653247</v>
      </c>
      <c r="P63" s="14"/>
      <c r="Q63" s="34">
        <f t="shared" ref="Q63:Q95" si="12">Q7/$C7*100</f>
        <v>6.541628545288197</v>
      </c>
      <c r="R63" s="14"/>
      <c r="S63" s="34">
        <f t="shared" ref="S63:S95" si="13">S7/$C7*100</f>
        <v>0.36596523330283626</v>
      </c>
      <c r="T63" s="14"/>
      <c r="U63" s="34">
        <f t="shared" ref="U63:U95" si="14">U7/$C7*100</f>
        <v>5.8096980786825254</v>
      </c>
      <c r="V63" s="14"/>
      <c r="W63" s="34">
        <f t="shared" ref="W63:W95" si="15">W7/$C7*100</f>
        <v>26.944190301921317</v>
      </c>
      <c r="X63" s="14"/>
      <c r="Y63" s="14"/>
    </row>
    <row r="64" spans="1:25" s="1" customFormat="1" ht="10.7" customHeight="1">
      <c r="A64" s="27" t="s">
        <v>17</v>
      </c>
      <c r="B64" s="14"/>
      <c r="C64" s="34">
        <f t="shared" si="5"/>
        <v>100</v>
      </c>
      <c r="D64" s="14"/>
      <c r="E64" s="34">
        <f t="shared" si="6"/>
        <v>41.628959276018101</v>
      </c>
      <c r="F64" s="14"/>
      <c r="G64" s="34">
        <f t="shared" si="7"/>
        <v>0.45248868778280549</v>
      </c>
      <c r="H64" s="14"/>
      <c r="I64" s="34">
        <f t="shared" si="8"/>
        <v>0.12340600575894693</v>
      </c>
      <c r="J64" s="14"/>
      <c r="K64" s="34">
        <f t="shared" si="9"/>
        <v>0.65816536404771697</v>
      </c>
      <c r="L64" s="14"/>
      <c r="M64" s="34">
        <f t="shared" si="10"/>
        <v>0.78157136980666397</v>
      </c>
      <c r="N64" s="14"/>
      <c r="O64" s="34">
        <f t="shared" si="11"/>
        <v>18.181818181818183</v>
      </c>
      <c r="P64" s="14"/>
      <c r="Q64" s="34">
        <f t="shared" si="12"/>
        <v>9.0086384204031269</v>
      </c>
      <c r="R64" s="14"/>
      <c r="S64" s="34">
        <f t="shared" si="13"/>
        <v>0.53475935828876997</v>
      </c>
      <c r="T64" s="14"/>
      <c r="U64" s="34">
        <f t="shared" si="14"/>
        <v>5.183052241875771</v>
      </c>
      <c r="V64" s="14"/>
      <c r="W64" s="34">
        <f t="shared" si="15"/>
        <v>24.228712464006584</v>
      </c>
      <c r="X64" s="14"/>
      <c r="Y64" s="14"/>
    </row>
    <row r="65" spans="1:25" s="1" customFormat="1" ht="10.7" customHeight="1">
      <c r="A65" s="27" t="s">
        <v>18</v>
      </c>
      <c r="B65" s="14"/>
      <c r="C65" s="34">
        <f t="shared" si="5"/>
        <v>100</v>
      </c>
      <c r="D65" s="14"/>
      <c r="E65" s="34">
        <f t="shared" si="6"/>
        <v>44.022988505747122</v>
      </c>
      <c r="F65" s="14"/>
      <c r="G65" s="34">
        <f t="shared" si="7"/>
        <v>0.61302681992337171</v>
      </c>
      <c r="H65" s="14"/>
      <c r="I65" s="34">
        <f t="shared" si="8"/>
        <v>0.19157088122605362</v>
      </c>
      <c r="J65" s="14"/>
      <c r="K65" s="34">
        <f t="shared" si="9"/>
        <v>0.42145593869731796</v>
      </c>
      <c r="L65" s="14"/>
      <c r="M65" s="34">
        <f t="shared" si="10"/>
        <v>0.61302681992337171</v>
      </c>
      <c r="N65" s="14"/>
      <c r="O65" s="34">
        <f t="shared" si="11"/>
        <v>17.47126436781609</v>
      </c>
      <c r="P65" s="14"/>
      <c r="Q65" s="34">
        <f t="shared" si="12"/>
        <v>13.333333333333334</v>
      </c>
      <c r="R65" s="14"/>
      <c r="S65" s="34">
        <f t="shared" si="13"/>
        <v>0.65134099616858232</v>
      </c>
      <c r="T65" s="14"/>
      <c r="U65" s="34">
        <f t="shared" si="14"/>
        <v>4.7892720306513414</v>
      </c>
      <c r="V65" s="14"/>
      <c r="W65" s="34">
        <f t="shared" si="15"/>
        <v>18.505747126436781</v>
      </c>
      <c r="X65" s="14"/>
      <c r="Y65" s="14"/>
    </row>
    <row r="66" spans="1:25" s="1" customFormat="1" ht="10.7" customHeight="1">
      <c r="A66" s="27" t="s">
        <v>19</v>
      </c>
      <c r="B66" s="14"/>
      <c r="C66" s="34">
        <f t="shared" si="5"/>
        <v>100</v>
      </c>
      <c r="D66" s="14"/>
      <c r="E66" s="34">
        <f t="shared" si="6"/>
        <v>45.851528384279476</v>
      </c>
      <c r="F66" s="14"/>
      <c r="G66" s="34">
        <f t="shared" si="7"/>
        <v>0.50946142649199422</v>
      </c>
      <c r="H66" s="14"/>
      <c r="I66" s="34">
        <f t="shared" si="8"/>
        <v>0.14556040756914121</v>
      </c>
      <c r="J66" s="14"/>
      <c r="K66" s="34">
        <f t="shared" si="9"/>
        <v>0.32751091703056767</v>
      </c>
      <c r="L66" s="14"/>
      <c r="M66" s="34">
        <f t="shared" si="10"/>
        <v>0.47307132459970891</v>
      </c>
      <c r="N66" s="14"/>
      <c r="O66" s="34">
        <f t="shared" si="11"/>
        <v>17.139737991266376</v>
      </c>
      <c r="P66" s="14"/>
      <c r="Q66" s="34">
        <f t="shared" si="12"/>
        <v>12.081513828238718</v>
      </c>
      <c r="R66" s="14"/>
      <c r="S66" s="34">
        <f t="shared" si="13"/>
        <v>0.87336244541484709</v>
      </c>
      <c r="T66" s="14"/>
      <c r="U66" s="34">
        <f t="shared" si="14"/>
        <v>4.9126637554585146</v>
      </c>
      <c r="V66" s="14"/>
      <c r="W66" s="34">
        <f t="shared" si="15"/>
        <v>18.158660844250363</v>
      </c>
      <c r="X66" s="14"/>
      <c r="Y66" s="14"/>
    </row>
    <row r="67" spans="1:25" s="1" customFormat="1" ht="10.7" customHeight="1">
      <c r="A67" s="27" t="s">
        <v>20</v>
      </c>
      <c r="B67" s="14"/>
      <c r="C67" s="34">
        <f t="shared" si="5"/>
        <v>100</v>
      </c>
      <c r="D67" s="14"/>
      <c r="E67" s="34">
        <f t="shared" si="6"/>
        <v>46.255201109570045</v>
      </c>
      <c r="F67" s="14"/>
      <c r="G67" s="34">
        <f t="shared" si="7"/>
        <v>0.76282940360610263</v>
      </c>
      <c r="H67" s="14"/>
      <c r="I67" s="34">
        <f t="shared" si="8"/>
        <v>0.17337031900138697</v>
      </c>
      <c r="J67" s="14"/>
      <c r="K67" s="34">
        <f t="shared" si="9"/>
        <v>0.27739251040221913</v>
      </c>
      <c r="L67" s="14"/>
      <c r="M67" s="34">
        <f t="shared" si="10"/>
        <v>0.45076282940360607</v>
      </c>
      <c r="N67" s="14"/>
      <c r="O67" s="34">
        <f t="shared" si="11"/>
        <v>16.435506241331485</v>
      </c>
      <c r="P67" s="14"/>
      <c r="Q67" s="34">
        <f t="shared" si="12"/>
        <v>10.748959778085991</v>
      </c>
      <c r="R67" s="14"/>
      <c r="S67" s="34">
        <f t="shared" si="13"/>
        <v>1.1442441054091539</v>
      </c>
      <c r="T67" s="14"/>
      <c r="U67" s="34">
        <f t="shared" si="14"/>
        <v>4.8543689320388346</v>
      </c>
      <c r="V67" s="14"/>
      <c r="W67" s="34">
        <f t="shared" si="15"/>
        <v>19.348127600554786</v>
      </c>
      <c r="X67" s="14"/>
      <c r="Y67" s="14"/>
    </row>
    <row r="68" spans="1:25" s="1" customFormat="1" ht="10.7" customHeight="1">
      <c r="A68" s="27" t="s">
        <v>21</v>
      </c>
      <c r="B68" s="14"/>
      <c r="C68" s="34">
        <f t="shared" si="5"/>
        <v>100</v>
      </c>
      <c r="D68" s="14"/>
      <c r="E68" s="34">
        <f t="shared" si="6"/>
        <v>47.262247838616716</v>
      </c>
      <c r="F68" s="14"/>
      <c r="G68" s="34">
        <f t="shared" si="7"/>
        <v>0.7044508485430675</v>
      </c>
      <c r="H68" s="14"/>
      <c r="I68" s="34">
        <f t="shared" si="8"/>
        <v>0.51232788984950361</v>
      </c>
      <c r="J68" s="14"/>
      <c r="K68" s="34">
        <f t="shared" si="9"/>
        <v>0.25616394492475181</v>
      </c>
      <c r="L68" s="14"/>
      <c r="M68" s="34">
        <f t="shared" si="10"/>
        <v>0.76849183477425553</v>
      </c>
      <c r="N68" s="14"/>
      <c r="O68" s="34">
        <f t="shared" si="11"/>
        <v>16.906820365033621</v>
      </c>
      <c r="P68" s="14"/>
      <c r="Q68" s="34">
        <f t="shared" si="12"/>
        <v>12.199807877041307</v>
      </c>
      <c r="R68" s="14"/>
      <c r="S68" s="34">
        <f t="shared" si="13"/>
        <v>0.25616394492475181</v>
      </c>
      <c r="T68" s="14"/>
      <c r="U68" s="34">
        <f t="shared" si="14"/>
        <v>4.9951969260326603</v>
      </c>
      <c r="V68" s="14"/>
      <c r="W68" s="34">
        <f t="shared" si="15"/>
        <v>16.906820365033621</v>
      </c>
      <c r="X68" s="14"/>
      <c r="Y68" s="14"/>
    </row>
    <row r="69" spans="1:25" s="1" customFormat="1" ht="10.7" customHeight="1">
      <c r="A69" s="27" t="s">
        <v>22</v>
      </c>
      <c r="B69" s="14"/>
      <c r="C69" s="34">
        <f t="shared" si="5"/>
        <v>100</v>
      </c>
      <c r="D69" s="14"/>
      <c r="E69" s="34">
        <f t="shared" si="6"/>
        <v>45.467502850627142</v>
      </c>
      <c r="F69" s="14"/>
      <c r="G69" s="34">
        <f t="shared" si="7"/>
        <v>0.39908779931584948</v>
      </c>
      <c r="H69" s="14"/>
      <c r="I69" s="34">
        <f t="shared" si="8"/>
        <v>5.7012542759407071E-2</v>
      </c>
      <c r="J69" s="14"/>
      <c r="K69" s="34">
        <f t="shared" si="9"/>
        <v>5.7012542759407071E-2</v>
      </c>
      <c r="L69" s="14"/>
      <c r="M69" s="34">
        <f t="shared" si="10"/>
        <v>0.11402508551881414</v>
      </c>
      <c r="N69" s="14"/>
      <c r="O69" s="34">
        <f t="shared" si="11"/>
        <v>16.704675028506273</v>
      </c>
      <c r="P69" s="14"/>
      <c r="Q69" s="34">
        <f t="shared" si="12"/>
        <v>14.053591790193842</v>
      </c>
      <c r="R69" s="14"/>
      <c r="S69" s="34">
        <f t="shared" si="13"/>
        <v>0.25655644241733183</v>
      </c>
      <c r="T69" s="14"/>
      <c r="U69" s="34">
        <f t="shared" si="14"/>
        <v>4.874572405929305</v>
      </c>
      <c r="V69" s="14"/>
      <c r="W69" s="34">
        <f t="shared" si="15"/>
        <v>18.129988597491447</v>
      </c>
      <c r="X69" s="14"/>
      <c r="Y69" s="14"/>
    </row>
    <row r="70" spans="1:25" s="1" customFormat="1" ht="10.7" customHeight="1">
      <c r="A70" s="27" t="s">
        <v>23</v>
      </c>
      <c r="B70" s="14"/>
      <c r="C70" s="34">
        <f t="shared" si="5"/>
        <v>100</v>
      </c>
      <c r="D70" s="14"/>
      <c r="E70" s="34">
        <f t="shared" si="6"/>
        <v>45.868125539879067</v>
      </c>
      <c r="F70" s="14"/>
      <c r="G70" s="34">
        <f t="shared" si="7"/>
        <v>0.25914195220270658</v>
      </c>
      <c r="H70" s="14"/>
      <c r="I70" s="34">
        <f t="shared" si="8"/>
        <v>0.17276130146847107</v>
      </c>
      <c r="J70" s="14"/>
      <c r="K70" s="34">
        <f t="shared" si="9"/>
        <v>8.6380650734235537E-2</v>
      </c>
      <c r="L70" s="14"/>
      <c r="M70" s="34">
        <f t="shared" si="10"/>
        <v>0.25914195220270658</v>
      </c>
      <c r="N70" s="14"/>
      <c r="O70" s="34">
        <f t="shared" si="11"/>
        <v>16.498704290238987</v>
      </c>
      <c r="P70" s="14"/>
      <c r="Q70" s="34">
        <f t="shared" si="12"/>
        <v>13.90728476821192</v>
      </c>
      <c r="R70" s="14"/>
      <c r="S70" s="34">
        <f t="shared" si="13"/>
        <v>0.25914195220270658</v>
      </c>
      <c r="T70" s="14"/>
      <c r="U70" s="34">
        <f t="shared" si="14"/>
        <v>4.8949035416066797</v>
      </c>
      <c r="V70" s="14"/>
      <c r="W70" s="34">
        <f t="shared" si="15"/>
        <v>18.053556003455228</v>
      </c>
      <c r="X70" s="14"/>
      <c r="Y70" s="14"/>
    </row>
    <row r="71" spans="1:25" s="1" customFormat="1" ht="10.7" customHeight="1">
      <c r="A71" s="27" t="s">
        <v>24</v>
      </c>
      <c r="B71" s="14"/>
      <c r="C71" s="34">
        <f t="shared" si="5"/>
        <v>100</v>
      </c>
      <c r="D71" s="14"/>
      <c r="E71" s="34">
        <f t="shared" si="6"/>
        <v>46.167883211678834</v>
      </c>
      <c r="F71" s="14"/>
      <c r="G71" s="34">
        <f t="shared" si="7"/>
        <v>0.20855057351407716</v>
      </c>
      <c r="H71" s="14"/>
      <c r="I71" s="34">
        <f t="shared" si="8"/>
        <v>5.213764337851929E-2</v>
      </c>
      <c r="J71" s="14"/>
      <c r="K71" s="34">
        <f t="shared" si="9"/>
        <v>5.213764337851929E-2</v>
      </c>
      <c r="L71" s="14"/>
      <c r="M71" s="34">
        <f t="shared" si="10"/>
        <v>0.10427528675703858</v>
      </c>
      <c r="N71" s="14"/>
      <c r="O71" s="34">
        <f t="shared" si="11"/>
        <v>15.432742440041711</v>
      </c>
      <c r="P71" s="14"/>
      <c r="Q71" s="34">
        <f t="shared" si="12"/>
        <v>13.633993743482794</v>
      </c>
      <c r="R71" s="14"/>
      <c r="S71" s="34">
        <f t="shared" si="13"/>
        <v>0.26068821689259641</v>
      </c>
      <c r="T71" s="14"/>
      <c r="U71" s="34">
        <f t="shared" si="14"/>
        <v>4.770594369134515</v>
      </c>
      <c r="V71" s="14"/>
      <c r="W71" s="34">
        <f t="shared" si="15"/>
        <v>19.421272158498436</v>
      </c>
      <c r="X71" s="14"/>
      <c r="Y71" s="14"/>
    </row>
    <row r="72" spans="1:25" s="1" customFormat="1" ht="10.7" customHeight="1">
      <c r="A72" s="27" t="s">
        <v>25</v>
      </c>
      <c r="B72" s="14"/>
      <c r="C72" s="34">
        <f t="shared" si="5"/>
        <v>100</v>
      </c>
      <c r="D72" s="14"/>
      <c r="E72" s="34">
        <f t="shared" si="6"/>
        <v>46.418698165368184</v>
      </c>
      <c r="F72" s="14"/>
      <c r="G72" s="34">
        <f t="shared" si="7"/>
        <v>0.25131942699170645</v>
      </c>
      <c r="H72" s="14"/>
      <c r="I72" s="34">
        <f t="shared" si="8"/>
        <v>2.5131942699170642E-2</v>
      </c>
      <c r="J72" s="14"/>
      <c r="K72" s="34">
        <f t="shared" si="9"/>
        <v>7.5395828097511941E-2</v>
      </c>
      <c r="L72" s="14"/>
      <c r="M72" s="34">
        <f t="shared" si="10"/>
        <v>0.10052777079668257</v>
      </c>
      <c r="N72" s="14"/>
      <c r="O72" s="34">
        <f t="shared" si="11"/>
        <v>16.059311384770041</v>
      </c>
      <c r="P72" s="14"/>
      <c r="Q72" s="34">
        <f t="shared" si="12"/>
        <v>13.470721286755467</v>
      </c>
      <c r="R72" s="14"/>
      <c r="S72" s="34">
        <f t="shared" si="13"/>
        <v>0.32671525508921839</v>
      </c>
      <c r="T72" s="14"/>
      <c r="U72" s="34">
        <f t="shared" si="14"/>
        <v>5.0766524252324707</v>
      </c>
      <c r="V72" s="14"/>
      <c r="W72" s="34">
        <f t="shared" si="15"/>
        <v>18.296054284996231</v>
      </c>
      <c r="X72" s="14"/>
      <c r="Y72" s="14"/>
    </row>
    <row r="73" spans="1:25" s="1" customFormat="1" ht="10.7" customHeight="1">
      <c r="A73" s="27" t="s">
        <v>26</v>
      </c>
      <c r="B73" s="14"/>
      <c r="C73" s="34">
        <f t="shared" si="5"/>
        <v>100</v>
      </c>
      <c r="D73" s="14"/>
      <c r="E73" s="34">
        <f t="shared" si="6"/>
        <v>45.944721341187133</v>
      </c>
      <c r="F73" s="14"/>
      <c r="G73" s="34">
        <f t="shared" si="7"/>
        <v>0.27186225645672862</v>
      </c>
      <c r="H73" s="14"/>
      <c r="I73" s="34">
        <f t="shared" si="8"/>
        <v>2.2655188038060717E-2</v>
      </c>
      <c r="J73" s="14"/>
      <c r="K73" s="34">
        <f t="shared" si="9"/>
        <v>6.7965564114182156E-2</v>
      </c>
      <c r="L73" s="14"/>
      <c r="M73" s="34">
        <f t="shared" si="10"/>
        <v>9.062075215224287E-2</v>
      </c>
      <c r="N73" s="14"/>
      <c r="O73" s="34">
        <f t="shared" si="11"/>
        <v>14.748527412777527</v>
      </c>
      <c r="P73" s="14"/>
      <c r="Q73" s="34">
        <f t="shared" si="12"/>
        <v>13.049388309922971</v>
      </c>
      <c r="R73" s="14"/>
      <c r="S73" s="34">
        <f t="shared" si="13"/>
        <v>0.49841413683733571</v>
      </c>
      <c r="T73" s="14"/>
      <c r="U73" s="34">
        <f t="shared" si="14"/>
        <v>4.9161758042591757</v>
      </c>
      <c r="V73" s="14"/>
      <c r="W73" s="34">
        <f t="shared" si="15"/>
        <v>20.480289986406888</v>
      </c>
      <c r="X73" s="14"/>
      <c r="Y73" s="14"/>
    </row>
    <row r="74" spans="1:25" s="1" customFormat="1" ht="10.7" customHeight="1">
      <c r="A74" s="27" t="s">
        <v>27</v>
      </c>
      <c r="B74" s="14"/>
      <c r="C74" s="34">
        <f t="shared" si="5"/>
        <v>100</v>
      </c>
      <c r="D74" s="14"/>
      <c r="E74" s="34">
        <f t="shared" si="6"/>
        <v>46.971762414800388</v>
      </c>
      <c r="F74" s="14"/>
      <c r="G74" s="34">
        <f t="shared" si="7"/>
        <v>0.25316455696202533</v>
      </c>
      <c r="H74" s="14"/>
      <c r="I74" s="34">
        <f t="shared" si="8"/>
        <v>0.17526777020447906</v>
      </c>
      <c r="J74" s="14"/>
      <c r="K74" s="34">
        <f t="shared" si="9"/>
        <v>0.15579357351509251</v>
      </c>
      <c r="L74" s="14"/>
      <c r="M74" s="34">
        <f t="shared" si="10"/>
        <v>0.33106134371957158</v>
      </c>
      <c r="N74" s="14"/>
      <c r="O74" s="34">
        <f t="shared" si="11"/>
        <v>13.339824732229797</v>
      </c>
      <c r="P74" s="14"/>
      <c r="Q74" s="34">
        <f t="shared" si="12"/>
        <v>12.775073028237586</v>
      </c>
      <c r="R74" s="14"/>
      <c r="S74" s="34">
        <f t="shared" si="13"/>
        <v>0.46738072054527746</v>
      </c>
      <c r="T74" s="14"/>
      <c r="U74" s="34">
        <f t="shared" si="14"/>
        <v>5.7643622200584232</v>
      </c>
      <c r="V74" s="14"/>
      <c r="W74" s="34">
        <f t="shared" si="15"/>
        <v>20.097370983446933</v>
      </c>
      <c r="X74" s="14"/>
      <c r="Y74" s="14"/>
    </row>
    <row r="75" spans="1:25" s="1" customFormat="1" ht="10.7" customHeight="1">
      <c r="A75" s="27" t="s">
        <v>28</v>
      </c>
      <c r="B75" s="14"/>
      <c r="C75" s="34">
        <f t="shared" si="5"/>
        <v>100</v>
      </c>
      <c r="D75" s="14"/>
      <c r="E75" s="34">
        <f t="shared" si="6"/>
        <v>46.187363834422655</v>
      </c>
      <c r="F75" s="14"/>
      <c r="G75" s="34">
        <f t="shared" si="7"/>
        <v>0.72621641249092228</v>
      </c>
      <c r="H75" s="14"/>
      <c r="I75" s="34">
        <f t="shared" si="8"/>
        <v>0.16339869281045752</v>
      </c>
      <c r="J75" s="14"/>
      <c r="K75" s="34">
        <f t="shared" si="9"/>
        <v>0.14524328249818447</v>
      </c>
      <c r="L75" s="14"/>
      <c r="M75" s="34">
        <f t="shared" si="10"/>
        <v>0.30864197530864196</v>
      </c>
      <c r="N75" s="14"/>
      <c r="O75" s="34">
        <f t="shared" si="11"/>
        <v>14.25199709513435</v>
      </c>
      <c r="P75" s="14"/>
      <c r="Q75" s="34">
        <f t="shared" si="12"/>
        <v>11.928104575163399</v>
      </c>
      <c r="R75" s="14"/>
      <c r="S75" s="34">
        <f t="shared" si="13"/>
        <v>0.39941902687000724</v>
      </c>
      <c r="T75" s="14"/>
      <c r="U75" s="34">
        <f t="shared" si="14"/>
        <v>5.1742919389978219</v>
      </c>
      <c r="V75" s="14"/>
      <c r="W75" s="34">
        <f t="shared" si="15"/>
        <v>21.023965141612202</v>
      </c>
      <c r="X75" s="14"/>
      <c r="Y75" s="14"/>
    </row>
    <row r="76" spans="1:25" s="1" customFormat="1" ht="10.7" customHeight="1">
      <c r="A76" s="27" t="s">
        <v>29</v>
      </c>
      <c r="B76" s="14"/>
      <c r="C76" s="34">
        <f t="shared" si="5"/>
        <v>100</v>
      </c>
      <c r="D76" s="14"/>
      <c r="E76" s="34">
        <f t="shared" si="6"/>
        <v>46.477428180574556</v>
      </c>
      <c r="F76" s="14"/>
      <c r="G76" s="34">
        <f t="shared" si="7"/>
        <v>0.18809849521203831</v>
      </c>
      <c r="H76" s="14"/>
      <c r="I76" s="34">
        <f t="shared" si="8"/>
        <v>0</v>
      </c>
      <c r="J76" s="14"/>
      <c r="K76" s="34">
        <f t="shared" si="9"/>
        <v>8.5499316005471948E-2</v>
      </c>
      <c r="L76" s="14"/>
      <c r="M76" s="34">
        <f t="shared" si="10"/>
        <v>8.5499316005471948E-2</v>
      </c>
      <c r="N76" s="14"/>
      <c r="O76" s="34">
        <f t="shared" si="11"/>
        <v>14.244186046511627</v>
      </c>
      <c r="P76" s="14"/>
      <c r="Q76" s="34">
        <f t="shared" si="12"/>
        <v>11.542407660738714</v>
      </c>
      <c r="R76" s="14"/>
      <c r="S76" s="34">
        <f t="shared" si="13"/>
        <v>0.4274965800273598</v>
      </c>
      <c r="T76" s="14"/>
      <c r="U76" s="34">
        <f t="shared" si="14"/>
        <v>5.0957592339261293</v>
      </c>
      <c r="V76" s="14"/>
      <c r="W76" s="34">
        <f t="shared" si="15"/>
        <v>21.939124487004104</v>
      </c>
      <c r="X76" s="14"/>
      <c r="Y76" s="14"/>
    </row>
    <row r="77" spans="1:25" s="1" customFormat="1" ht="10.7" customHeight="1">
      <c r="A77" s="27" t="s">
        <v>30</v>
      </c>
      <c r="B77" s="14"/>
      <c r="C77" s="34">
        <f t="shared" si="5"/>
        <v>100</v>
      </c>
      <c r="D77" s="14"/>
      <c r="E77" s="34">
        <f t="shared" si="6"/>
        <v>47.446314567614628</v>
      </c>
      <c r="F77" s="14"/>
      <c r="G77" s="34">
        <f t="shared" si="7"/>
        <v>0.2901915264074289</v>
      </c>
      <c r="H77" s="14"/>
      <c r="I77" s="34">
        <f t="shared" si="8"/>
        <v>1.4509576320371444E-2</v>
      </c>
      <c r="J77" s="14"/>
      <c r="K77" s="34">
        <f t="shared" si="9"/>
        <v>7.2547881601857225E-2</v>
      </c>
      <c r="L77" s="14"/>
      <c r="M77" s="34">
        <f t="shared" si="10"/>
        <v>8.7057457922228673E-2</v>
      </c>
      <c r="N77" s="14"/>
      <c r="O77" s="34">
        <f t="shared" si="11"/>
        <v>13.784097504352873</v>
      </c>
      <c r="P77" s="14"/>
      <c r="Q77" s="34">
        <f t="shared" si="12"/>
        <v>11.506094022054555</v>
      </c>
      <c r="R77" s="14"/>
      <c r="S77" s="34">
        <f t="shared" si="13"/>
        <v>0.55136390017411485</v>
      </c>
      <c r="T77" s="14"/>
      <c r="U77" s="34">
        <f t="shared" si="14"/>
        <v>4.9767846778874061</v>
      </c>
      <c r="V77" s="14"/>
      <c r="W77" s="34">
        <f t="shared" si="15"/>
        <v>21.358096343586766</v>
      </c>
      <c r="X77" s="14"/>
      <c r="Y77" s="14"/>
    </row>
    <row r="78" spans="1:25" s="1" customFormat="1" ht="10.7" customHeight="1">
      <c r="A78" s="24" t="s">
        <v>31</v>
      </c>
      <c r="B78" s="11"/>
      <c r="C78" s="35">
        <f t="shared" si="5"/>
        <v>100</v>
      </c>
      <c r="D78" s="11"/>
      <c r="E78" s="35">
        <f t="shared" si="6"/>
        <v>48.597929010754484</v>
      </c>
      <c r="F78" s="11"/>
      <c r="G78" s="35">
        <f t="shared" si="7"/>
        <v>0.51749780851321148</v>
      </c>
      <c r="H78" s="11"/>
      <c r="I78" s="35">
        <f t="shared" si="8"/>
        <v>2.2344127095887463E-2</v>
      </c>
      <c r="J78" s="11"/>
      <c r="K78" s="35">
        <f t="shared" si="9"/>
        <v>0</v>
      </c>
      <c r="L78" s="11"/>
      <c r="M78" s="39">
        <v>-3</v>
      </c>
      <c r="N78" s="11"/>
      <c r="O78" s="35">
        <f t="shared" si="11"/>
        <v>13.044081616191066</v>
      </c>
      <c r="P78" s="11"/>
      <c r="Q78" s="35">
        <f t="shared" si="12"/>
        <v>11.046696605767911</v>
      </c>
      <c r="R78" s="11"/>
      <c r="S78" s="35">
        <f t="shared" si="13"/>
        <v>0.60800285445078883</v>
      </c>
      <c r="T78" s="11"/>
      <c r="U78" s="35">
        <f t="shared" si="14"/>
        <v>4.8896068406368123</v>
      </c>
      <c r="V78" s="11"/>
      <c r="W78" s="35">
        <f t="shared" si="15"/>
        <v>21.27384113658983</v>
      </c>
      <c r="X78" s="11"/>
      <c r="Y78" s="14"/>
    </row>
    <row r="79" spans="1:25" s="1" customFormat="1" ht="10.7" customHeight="1">
      <c r="A79" s="24" t="s">
        <v>32</v>
      </c>
      <c r="B79" s="11"/>
      <c r="C79" s="35">
        <f t="shared" si="5"/>
        <v>100</v>
      </c>
      <c r="D79" s="11"/>
      <c r="E79" s="35">
        <f t="shared" si="6"/>
        <v>46.348258809356572</v>
      </c>
      <c r="F79" s="11"/>
      <c r="G79" s="35">
        <f t="shared" si="7"/>
        <v>0.33072959100781352</v>
      </c>
      <c r="H79" s="11"/>
      <c r="I79" s="35">
        <f t="shared" si="8"/>
        <v>1.444653800117222E-2</v>
      </c>
      <c r="J79" s="11"/>
      <c r="K79" s="35">
        <f t="shared" si="9"/>
        <v>0.1572793333568126</v>
      </c>
      <c r="L79" s="11"/>
      <c r="M79" s="35">
        <f t="shared" ref="M79:M95" si="16">M23/$C23*100</f>
        <v>0.17172587135798478</v>
      </c>
      <c r="N79" s="11"/>
      <c r="O79" s="35">
        <f t="shared" si="11"/>
        <v>13.08988896228565</v>
      </c>
      <c r="P79" s="11"/>
      <c r="Q79" s="35">
        <f t="shared" si="12"/>
        <v>11.491046041393419</v>
      </c>
      <c r="R79" s="11"/>
      <c r="S79" s="35">
        <f t="shared" si="13"/>
        <v>0.8036239521437647</v>
      </c>
      <c r="T79" s="11"/>
      <c r="U79" s="35">
        <f t="shared" si="14"/>
        <v>5.0830375422421827</v>
      </c>
      <c r="V79" s="11"/>
      <c r="W79" s="35">
        <f t="shared" si="15"/>
        <v>22.681689230212626</v>
      </c>
      <c r="X79" s="11"/>
      <c r="Y79" s="14"/>
    </row>
    <row r="80" spans="1:25" s="1" customFormat="1" ht="10.7" customHeight="1">
      <c r="A80" s="24" t="s">
        <v>33</v>
      </c>
      <c r="B80" s="11"/>
      <c r="C80" s="35">
        <f t="shared" si="5"/>
        <v>100</v>
      </c>
      <c r="D80" s="11"/>
      <c r="E80" s="35">
        <f t="shared" si="6"/>
        <v>44.680851063829785</v>
      </c>
      <c r="F80" s="11"/>
      <c r="G80" s="35">
        <f t="shared" si="7"/>
        <v>0.26426345033202331</v>
      </c>
      <c r="H80" s="11"/>
      <c r="I80" s="35">
        <f t="shared" si="8"/>
        <v>-6.0983873153543838E-2</v>
      </c>
      <c r="J80" s="11"/>
      <c r="K80" s="35">
        <f t="shared" si="9"/>
        <v>0.10163978858923972</v>
      </c>
      <c r="L80" s="11"/>
      <c r="M80" s="35">
        <f t="shared" si="16"/>
        <v>0.10163978858923972</v>
      </c>
      <c r="N80" s="11"/>
      <c r="O80" s="35">
        <f t="shared" si="11"/>
        <v>13.206396530695216</v>
      </c>
      <c r="P80" s="11"/>
      <c r="Q80" s="35">
        <f t="shared" si="12"/>
        <v>11.769887518633961</v>
      </c>
      <c r="R80" s="11"/>
      <c r="S80" s="35">
        <f t="shared" si="13"/>
        <v>0.82667028052581648</v>
      </c>
      <c r="T80" s="11"/>
      <c r="U80" s="35">
        <f t="shared" si="14"/>
        <v>5.4749966120070468</v>
      </c>
      <c r="V80" s="11"/>
      <c r="W80" s="35">
        <f t="shared" si="15"/>
        <v>23.675294755386908</v>
      </c>
      <c r="X80" s="11"/>
      <c r="Y80" s="14"/>
    </row>
    <row r="81" spans="1:25" s="1" customFormat="1" ht="10.7" customHeight="1">
      <c r="A81" s="24" t="s">
        <v>34</v>
      </c>
      <c r="B81" s="11"/>
      <c r="C81" s="35">
        <f t="shared" si="5"/>
        <v>100</v>
      </c>
      <c r="D81" s="11"/>
      <c r="E81" s="35">
        <f t="shared" si="6"/>
        <v>42.111003393116818</v>
      </c>
      <c r="F81" s="11"/>
      <c r="G81" s="35">
        <f t="shared" si="7"/>
        <v>0.26660203587009207</v>
      </c>
      <c r="H81" s="11"/>
      <c r="I81" s="35">
        <f t="shared" si="8"/>
        <v>0</v>
      </c>
      <c r="J81" s="11"/>
      <c r="K81" s="35">
        <f t="shared" si="9"/>
        <v>0</v>
      </c>
      <c r="L81" s="11"/>
      <c r="M81" s="35">
        <f t="shared" si="16"/>
        <v>0.16359670382937469</v>
      </c>
      <c r="N81" s="11"/>
      <c r="O81" s="35">
        <f t="shared" si="11"/>
        <v>13.427047988366455</v>
      </c>
      <c r="P81" s="11"/>
      <c r="Q81" s="35">
        <f t="shared" si="12"/>
        <v>11.682016480853125</v>
      </c>
      <c r="R81" s="11"/>
      <c r="S81" s="35">
        <f t="shared" si="13"/>
        <v>0.93310712554532227</v>
      </c>
      <c r="T81" s="11"/>
      <c r="U81" s="35">
        <f t="shared" si="14"/>
        <v>5.8470673776054287</v>
      </c>
      <c r="V81" s="11"/>
      <c r="W81" s="35">
        <f t="shared" si="15"/>
        <v>25.569558894813376</v>
      </c>
      <c r="X81" s="11"/>
      <c r="Y81" s="14"/>
    </row>
    <row r="82" spans="1:25" s="1" customFormat="1" ht="10.7" customHeight="1">
      <c r="A82" s="24" t="s">
        <v>35</v>
      </c>
      <c r="B82" s="11"/>
      <c r="C82" s="35">
        <f t="shared" si="5"/>
        <v>100</v>
      </c>
      <c r="D82" s="11"/>
      <c r="E82" s="35">
        <f t="shared" si="6"/>
        <v>39.897121720032366</v>
      </c>
      <c r="F82" s="11"/>
      <c r="G82" s="35">
        <f t="shared" si="7"/>
        <v>0.260085539244018</v>
      </c>
      <c r="H82" s="11"/>
      <c r="I82" s="35">
        <f t="shared" si="8"/>
        <v>0</v>
      </c>
      <c r="J82" s="11"/>
      <c r="K82" s="35">
        <f t="shared" si="9"/>
        <v>0</v>
      </c>
      <c r="L82" s="11"/>
      <c r="M82" s="35">
        <f t="shared" si="16"/>
        <v>0.13871228759680962</v>
      </c>
      <c r="N82" s="11"/>
      <c r="O82" s="35">
        <f t="shared" si="11"/>
        <v>13.125650213848111</v>
      </c>
      <c r="P82" s="11"/>
      <c r="Q82" s="35">
        <f t="shared" si="12"/>
        <v>11.125881400994105</v>
      </c>
      <c r="R82" s="11"/>
      <c r="S82" s="35">
        <f t="shared" si="13"/>
        <v>1.1790544445728817</v>
      </c>
      <c r="T82" s="11"/>
      <c r="U82" s="35">
        <f t="shared" si="14"/>
        <v>6.1437984048086927</v>
      </c>
      <c r="V82" s="11"/>
      <c r="W82" s="35">
        <f t="shared" si="15"/>
        <v>28.12969598890302</v>
      </c>
      <c r="X82" s="11"/>
      <c r="Y82" s="14"/>
    </row>
    <row r="83" spans="1:25" s="1" customFormat="1" ht="10.7" customHeight="1">
      <c r="A83" s="24" t="s">
        <v>39</v>
      </c>
      <c r="B83" s="11"/>
      <c r="C83" s="35">
        <f t="shared" si="5"/>
        <v>100</v>
      </c>
      <c r="D83" s="11"/>
      <c r="E83" s="35">
        <f t="shared" si="6"/>
        <v>36.648865153538054</v>
      </c>
      <c r="F83" s="11"/>
      <c r="G83" s="35">
        <f t="shared" si="7"/>
        <v>0.25589675122385402</v>
      </c>
      <c r="H83" s="11"/>
      <c r="I83" s="35">
        <f t="shared" si="8"/>
        <v>0</v>
      </c>
      <c r="J83" s="11"/>
      <c r="K83" s="35">
        <f t="shared" si="9"/>
        <v>0</v>
      </c>
      <c r="L83" s="11"/>
      <c r="M83" s="35">
        <f t="shared" si="16"/>
        <v>0.1557632398753894</v>
      </c>
      <c r="N83" s="11"/>
      <c r="O83" s="35">
        <f t="shared" si="11"/>
        <v>12.299732977303071</v>
      </c>
      <c r="P83" s="11"/>
      <c r="Q83" s="35">
        <f t="shared" si="12"/>
        <v>10.363818424566087</v>
      </c>
      <c r="R83" s="11"/>
      <c r="S83" s="35">
        <f t="shared" si="13"/>
        <v>2.2919448153093014</v>
      </c>
      <c r="T83" s="11"/>
      <c r="U83" s="35">
        <f t="shared" si="14"/>
        <v>6.2138406764574983</v>
      </c>
      <c r="V83" s="11"/>
      <c r="W83" s="35">
        <f t="shared" si="15"/>
        <v>31.775700934579437</v>
      </c>
      <c r="X83" s="11"/>
      <c r="Y83" s="14"/>
    </row>
    <row r="84" spans="1:25" s="1" customFormat="1" ht="10.7" customHeight="1">
      <c r="A84" s="24" t="s">
        <v>40</v>
      </c>
      <c r="B84" s="11"/>
      <c r="C84" s="35">
        <f t="shared" si="5"/>
        <v>100</v>
      </c>
      <c r="D84" s="11"/>
      <c r="E84" s="35">
        <f t="shared" si="6"/>
        <v>33.606931144550842</v>
      </c>
      <c r="F84" s="11"/>
      <c r="G84" s="35">
        <f t="shared" si="7"/>
        <v>0.14249886000911993</v>
      </c>
      <c r="H84" s="11"/>
      <c r="I84" s="35">
        <f t="shared" si="8"/>
        <v>0</v>
      </c>
      <c r="J84" s="11"/>
      <c r="K84" s="35">
        <f t="shared" si="9"/>
        <v>0</v>
      </c>
      <c r="L84" s="11"/>
      <c r="M84" s="35">
        <f t="shared" si="16"/>
        <v>0.15959872321021432</v>
      </c>
      <c r="N84" s="11"/>
      <c r="O84" s="35">
        <f t="shared" si="11"/>
        <v>12.049703602371181</v>
      </c>
      <c r="P84" s="11"/>
      <c r="Q84" s="35">
        <f t="shared" si="12"/>
        <v>9.5075239398084825</v>
      </c>
      <c r="R84" s="11"/>
      <c r="S84" s="35">
        <f t="shared" si="13"/>
        <v>3.4769721842225265</v>
      </c>
      <c r="T84" s="11"/>
      <c r="U84" s="35">
        <f t="shared" si="14"/>
        <v>6.355449156406749</v>
      </c>
      <c r="V84" s="11"/>
      <c r="W84" s="35">
        <f t="shared" si="15"/>
        <v>34.701322389420888</v>
      </c>
      <c r="X84" s="11"/>
      <c r="Y84" s="14"/>
    </row>
    <row r="85" spans="1:25" s="1" customFormat="1" ht="10.7" customHeight="1">
      <c r="A85" s="24" t="s">
        <v>41</v>
      </c>
      <c r="B85" s="11"/>
      <c r="C85" s="35">
        <f t="shared" si="5"/>
        <v>100</v>
      </c>
      <c r="D85" s="11"/>
      <c r="E85" s="35">
        <f t="shared" si="6"/>
        <v>31.754445964432282</v>
      </c>
      <c r="F85" s="11"/>
      <c r="G85" s="35">
        <f t="shared" si="7"/>
        <v>0.22229822161422708</v>
      </c>
      <c r="H85" s="11"/>
      <c r="I85" s="35">
        <f t="shared" si="8"/>
        <v>0</v>
      </c>
      <c r="J85" s="11"/>
      <c r="K85" s="35">
        <f t="shared" si="9"/>
        <v>0</v>
      </c>
      <c r="L85" s="11"/>
      <c r="M85" s="35">
        <f t="shared" si="16"/>
        <v>0.25079799361605104</v>
      </c>
      <c r="N85" s="11"/>
      <c r="O85" s="35">
        <f t="shared" si="11"/>
        <v>10.978112175102599</v>
      </c>
      <c r="P85" s="11"/>
      <c r="Q85" s="35">
        <f t="shared" si="12"/>
        <v>8.0597355221158224</v>
      </c>
      <c r="R85" s="11"/>
      <c r="S85" s="35">
        <f t="shared" si="13"/>
        <v>3.0437756497948016</v>
      </c>
      <c r="T85" s="11"/>
      <c r="U85" s="35">
        <f t="shared" si="14"/>
        <v>6.2642498860009121</v>
      </c>
      <c r="V85" s="11"/>
      <c r="W85" s="35">
        <f t="shared" si="15"/>
        <v>39.426584587323298</v>
      </c>
      <c r="X85" s="11"/>
      <c r="Y85" s="14"/>
    </row>
    <row r="86" spans="1:25" s="1" customFormat="1" ht="10.7" customHeight="1">
      <c r="A86" s="24" t="s">
        <v>42</v>
      </c>
      <c r="B86" s="11"/>
      <c r="C86" s="35">
        <f t="shared" si="5"/>
        <v>100</v>
      </c>
      <c r="D86" s="11"/>
      <c r="E86" s="35">
        <f t="shared" si="6"/>
        <v>22.440600978336828</v>
      </c>
      <c r="F86" s="11"/>
      <c r="G86" s="35">
        <f t="shared" si="7"/>
        <v>0.25331935709294201</v>
      </c>
      <c r="H86" s="11"/>
      <c r="I86" s="35">
        <f t="shared" si="8"/>
        <v>0</v>
      </c>
      <c r="J86" s="11"/>
      <c r="K86" s="35">
        <f t="shared" si="9"/>
        <v>0</v>
      </c>
      <c r="L86" s="11"/>
      <c r="M86" s="35">
        <f t="shared" si="16"/>
        <v>0.44549266247379449</v>
      </c>
      <c r="N86" s="11"/>
      <c r="O86" s="35">
        <f t="shared" si="11"/>
        <v>7.1802935010482187</v>
      </c>
      <c r="P86" s="11"/>
      <c r="Q86" s="35">
        <f t="shared" si="12"/>
        <v>5.4157931516422089</v>
      </c>
      <c r="R86" s="11"/>
      <c r="S86" s="35">
        <f t="shared" si="13"/>
        <v>0.633298392732355</v>
      </c>
      <c r="T86" s="11"/>
      <c r="U86" s="35">
        <f t="shared" si="14"/>
        <v>4.9397274633123693</v>
      </c>
      <c r="V86" s="11"/>
      <c r="W86" s="35">
        <f t="shared" si="15"/>
        <v>58.691474493361284</v>
      </c>
      <c r="X86" s="11"/>
      <c r="Y86" s="14"/>
    </row>
    <row r="87" spans="1:25" s="1" customFormat="1" ht="10.7" customHeight="1">
      <c r="A87" s="24" t="s">
        <v>43</v>
      </c>
      <c r="B87" s="11"/>
      <c r="C87" s="35">
        <f t="shared" si="5"/>
        <v>100</v>
      </c>
      <c r="D87" s="11"/>
      <c r="E87" s="35">
        <f t="shared" si="6"/>
        <v>18.612065752970892</v>
      </c>
      <c r="F87" s="11"/>
      <c r="G87" s="35">
        <f t="shared" si="7"/>
        <v>0.14078092004471865</v>
      </c>
      <c r="H87" s="11"/>
      <c r="I87" s="35">
        <f t="shared" si="8"/>
        <v>0</v>
      </c>
      <c r="J87" s="11"/>
      <c r="K87" s="35">
        <f t="shared" si="9"/>
        <v>0</v>
      </c>
      <c r="L87" s="11"/>
      <c r="M87" s="35">
        <f t="shared" si="16"/>
        <v>0.20703076477164509</v>
      </c>
      <c r="N87" s="11"/>
      <c r="O87" s="35">
        <f t="shared" si="11"/>
        <v>7.7098256800960625</v>
      </c>
      <c r="P87" s="11"/>
      <c r="Q87" s="35">
        <f t="shared" si="12"/>
        <v>5.2585814251997851</v>
      </c>
      <c r="R87" s="11"/>
      <c r="S87" s="35">
        <f t="shared" si="13"/>
        <v>0.58382675665603911</v>
      </c>
      <c r="T87" s="11"/>
      <c r="U87" s="35">
        <f t="shared" si="14"/>
        <v>5.4159248064262355</v>
      </c>
      <c r="V87" s="11"/>
      <c r="W87" s="35">
        <f t="shared" si="15"/>
        <v>62.071963893834628</v>
      </c>
      <c r="X87" s="11"/>
      <c r="Y87" s="14"/>
    </row>
    <row r="88" spans="1:25" s="4" customFormat="1" ht="10.7" customHeight="1">
      <c r="A88" s="24" t="s">
        <v>44</v>
      </c>
      <c r="B88" s="11"/>
      <c r="C88" s="35">
        <f t="shared" si="5"/>
        <v>100</v>
      </c>
      <c r="D88" s="11"/>
      <c r="E88" s="35">
        <f t="shared" si="6"/>
        <v>18.293183940242763</v>
      </c>
      <c r="F88" s="11"/>
      <c r="G88" s="35">
        <f t="shared" si="7"/>
        <v>0.12698412698412698</v>
      </c>
      <c r="H88" s="11"/>
      <c r="I88" s="35">
        <f t="shared" si="8"/>
        <v>0</v>
      </c>
      <c r="J88" s="11"/>
      <c r="K88" s="35">
        <f t="shared" si="9"/>
        <v>0</v>
      </c>
      <c r="L88" s="11"/>
      <c r="M88" s="35">
        <f t="shared" si="16"/>
        <v>0.20915032679738566</v>
      </c>
      <c r="N88" s="11"/>
      <c r="O88" s="35">
        <f t="shared" si="11"/>
        <v>7.211951447245565</v>
      </c>
      <c r="P88" s="11"/>
      <c r="Q88" s="35">
        <f t="shared" si="12"/>
        <v>5.352007469654529</v>
      </c>
      <c r="R88" s="11"/>
      <c r="S88" s="35">
        <f t="shared" si="13"/>
        <v>0.56022408963585435</v>
      </c>
      <c r="T88" s="11"/>
      <c r="U88" s="35">
        <f t="shared" si="14"/>
        <v>5.8338001867413638</v>
      </c>
      <c r="V88" s="11"/>
      <c r="W88" s="35">
        <f t="shared" si="15"/>
        <v>62.412698412698411</v>
      </c>
      <c r="X88" s="11"/>
      <c r="Y88" s="11"/>
    </row>
    <row r="89" spans="1:25" s="1" customFormat="1" ht="10.7" customHeight="1">
      <c r="A89" s="24">
        <v>2001</v>
      </c>
      <c r="B89" s="11"/>
      <c r="C89" s="35">
        <f t="shared" si="5"/>
        <v>100</v>
      </c>
      <c r="D89" s="11"/>
      <c r="E89" s="35">
        <f t="shared" si="6"/>
        <v>17.185663924794358</v>
      </c>
      <c r="F89" s="11"/>
      <c r="G89" s="35">
        <f t="shared" si="7"/>
        <v>0.11424467946207076</v>
      </c>
      <c r="H89" s="11"/>
      <c r="I89" s="35">
        <f t="shared" si="8"/>
        <v>0</v>
      </c>
      <c r="J89" s="11"/>
      <c r="K89" s="35">
        <f t="shared" si="9"/>
        <v>0</v>
      </c>
      <c r="L89" s="11"/>
      <c r="M89" s="35">
        <f t="shared" si="16"/>
        <v>0.15667841754798276</v>
      </c>
      <c r="N89" s="11"/>
      <c r="O89" s="35">
        <f t="shared" si="11"/>
        <v>7.1908865387126246</v>
      </c>
      <c r="P89" s="11"/>
      <c r="Q89" s="35">
        <f t="shared" si="12"/>
        <v>5.3368585977281624</v>
      </c>
      <c r="R89" s="11"/>
      <c r="S89" s="35">
        <f t="shared" si="13"/>
        <v>0.54184619402010714</v>
      </c>
      <c r="T89" s="11"/>
      <c r="U89" s="35">
        <f t="shared" si="14"/>
        <v>6.5478522000261137</v>
      </c>
      <c r="V89" s="11"/>
      <c r="W89" s="35">
        <f t="shared" si="15"/>
        <v>62.925969447708574</v>
      </c>
      <c r="X89" s="11"/>
      <c r="Y89" s="11"/>
    </row>
    <row r="90" spans="1:25" s="1" customFormat="1" ht="10.7" customHeight="1">
      <c r="A90" s="24">
        <v>2002</v>
      </c>
      <c r="B90" s="11"/>
      <c r="C90" s="35">
        <f t="shared" si="5"/>
        <v>100</v>
      </c>
      <c r="D90" s="11"/>
      <c r="E90" s="35">
        <f t="shared" si="6"/>
        <v>15.998885483421565</v>
      </c>
      <c r="F90" s="11"/>
      <c r="G90" s="35">
        <f t="shared" si="7"/>
        <v>0.11145165784341043</v>
      </c>
      <c r="H90" s="11"/>
      <c r="I90" s="35">
        <f t="shared" si="8"/>
        <v>0</v>
      </c>
      <c r="J90" s="11"/>
      <c r="K90" s="35">
        <f t="shared" si="9"/>
        <v>0</v>
      </c>
      <c r="L90" s="11"/>
      <c r="M90" s="35">
        <f t="shared" si="16"/>
        <v>0.12816940651992198</v>
      </c>
      <c r="N90" s="11"/>
      <c r="O90" s="35">
        <f t="shared" si="11"/>
        <v>6.9796600724435773</v>
      </c>
      <c r="P90" s="11"/>
      <c r="Q90" s="35">
        <f t="shared" si="12"/>
        <v>5.1769295068264141</v>
      </c>
      <c r="R90" s="11"/>
      <c r="S90" s="35">
        <f t="shared" si="13"/>
        <v>0.55168570632488156</v>
      </c>
      <c r="T90" s="11"/>
      <c r="U90" s="35">
        <f t="shared" si="14"/>
        <v>7.1384786848704378</v>
      </c>
      <c r="V90" s="11"/>
      <c r="W90" s="35">
        <f t="shared" si="15"/>
        <v>63.914739481749791</v>
      </c>
      <c r="X90" s="11"/>
      <c r="Y90" s="11"/>
    </row>
    <row r="91" spans="1:25" s="1" customFormat="1" ht="10.7" customHeight="1">
      <c r="A91" s="24">
        <v>2003</v>
      </c>
      <c r="B91" s="11"/>
      <c r="C91" s="35">
        <f t="shared" si="5"/>
        <v>100</v>
      </c>
      <c r="D91" s="11"/>
      <c r="E91" s="35">
        <f t="shared" si="6"/>
        <v>15.106217551603923</v>
      </c>
      <c r="F91" s="11"/>
      <c r="G91" s="35">
        <f t="shared" si="7"/>
        <v>9.0291189084798468E-2</v>
      </c>
      <c r="H91" s="11"/>
      <c r="I91" s="35">
        <f t="shared" si="8"/>
        <v>0</v>
      </c>
      <c r="J91" s="11"/>
      <c r="K91" s="35">
        <f t="shared" si="9"/>
        <v>0</v>
      </c>
      <c r="L91" s="11"/>
      <c r="M91" s="35">
        <f t="shared" si="16"/>
        <v>0.11537207494168696</v>
      </c>
      <c r="N91" s="11"/>
      <c r="O91" s="35">
        <f t="shared" si="11"/>
        <v>6.9825186225577482</v>
      </c>
      <c r="P91" s="11"/>
      <c r="Q91" s="35">
        <f t="shared" si="12"/>
        <v>5.1591382207619576</v>
      </c>
      <c r="R91" s="11"/>
      <c r="S91" s="35">
        <f t="shared" si="13"/>
        <v>0.52920669158034661</v>
      </c>
      <c r="T91" s="11"/>
      <c r="U91" s="35">
        <f t="shared" si="14"/>
        <v>8.0835695116751527</v>
      </c>
      <c r="V91" s="11"/>
      <c r="W91" s="35">
        <f t="shared" si="15"/>
        <v>63.933686137794389</v>
      </c>
      <c r="X91" s="11"/>
      <c r="Y91" s="11"/>
    </row>
    <row r="92" spans="1:25" s="4" customFormat="1" ht="10.7" customHeight="1">
      <c r="A92" s="24">
        <v>2004</v>
      </c>
      <c r="B92" s="11"/>
      <c r="C92" s="35">
        <f t="shared" si="5"/>
        <v>100</v>
      </c>
      <c r="D92" s="11"/>
      <c r="E92" s="35">
        <f t="shared" si="6"/>
        <v>14.767669950811014</v>
      </c>
      <c r="F92" s="11"/>
      <c r="G92" s="35">
        <f t="shared" si="7"/>
        <v>9.4752511222949892E-2</v>
      </c>
      <c r="H92" s="11"/>
      <c r="I92" s="35">
        <f t="shared" si="8"/>
        <v>0</v>
      </c>
      <c r="J92" s="11"/>
      <c r="K92" s="35">
        <f t="shared" si="9"/>
        <v>0</v>
      </c>
      <c r="L92" s="11"/>
      <c r="M92" s="35">
        <f t="shared" si="16"/>
        <v>0.11005218158587093</v>
      </c>
      <c r="N92" s="11"/>
      <c r="O92" s="35">
        <f t="shared" si="11"/>
        <v>6.9178312142732903</v>
      </c>
      <c r="P92" s="11"/>
      <c r="Q92" s="35">
        <f t="shared" si="12"/>
        <v>5.2310993209141863</v>
      </c>
      <c r="R92" s="11"/>
      <c r="S92" s="35">
        <f t="shared" si="13"/>
        <v>0.49237667388721573</v>
      </c>
      <c r="T92" s="11"/>
      <c r="U92" s="35">
        <f t="shared" si="14"/>
        <v>8.748055934537442</v>
      </c>
      <c r="V92" s="11"/>
      <c r="W92" s="35">
        <f t="shared" si="15"/>
        <v>63.638162212768023</v>
      </c>
      <c r="X92" s="11"/>
      <c r="Y92" s="11"/>
    </row>
    <row r="93" spans="1:25" s="1" customFormat="1" ht="10.7" customHeight="1">
      <c r="A93" s="24">
        <v>2005</v>
      </c>
      <c r="B93" s="11"/>
      <c r="C93" s="35">
        <f t="shared" si="5"/>
        <v>100</v>
      </c>
      <c r="D93" s="11"/>
      <c r="E93" s="35">
        <f t="shared" si="6"/>
        <v>14.153089948629335</v>
      </c>
      <c r="F93" s="11"/>
      <c r="G93" s="35">
        <f t="shared" si="7"/>
        <v>0.10537532530109713</v>
      </c>
      <c r="H93" s="11"/>
      <c r="I93" s="35">
        <f t="shared" si="8"/>
        <v>0</v>
      </c>
      <c r="J93" s="11"/>
      <c r="K93" s="35">
        <f t="shared" si="9"/>
        <v>0</v>
      </c>
      <c r="L93" s="11"/>
      <c r="M93" s="35">
        <f t="shared" si="16"/>
        <v>0.11018247742148812</v>
      </c>
      <c r="N93" s="11"/>
      <c r="O93" s="35">
        <f t="shared" si="11"/>
        <v>6.9329323736442943</v>
      </c>
      <c r="P93" s="11"/>
      <c r="Q93" s="35">
        <f t="shared" si="12"/>
        <v>4.8436816752497487</v>
      </c>
      <c r="R93" s="11"/>
      <c r="S93" s="35">
        <f t="shared" si="13"/>
        <v>0.51647099873453872</v>
      </c>
      <c r="T93" s="11"/>
      <c r="U93" s="35">
        <f t="shared" si="14"/>
        <v>8.9792017106676258</v>
      </c>
      <c r="V93" s="11"/>
      <c r="W93" s="35">
        <f t="shared" si="15"/>
        <v>64.359065490351881</v>
      </c>
      <c r="X93" s="11"/>
      <c r="Y93" s="11"/>
    </row>
    <row r="94" spans="1:25" s="1" customFormat="1" ht="10.7" customHeight="1">
      <c r="A94" s="24">
        <v>2006</v>
      </c>
      <c r="B94" s="11"/>
      <c r="C94" s="35">
        <f t="shared" si="5"/>
        <v>100</v>
      </c>
      <c r="D94" s="11"/>
      <c r="E94" s="35">
        <f t="shared" si="6"/>
        <v>13.813224510774502</v>
      </c>
      <c r="F94" s="11"/>
      <c r="G94" s="35">
        <f t="shared" si="7"/>
        <v>9.9086383673880368E-2</v>
      </c>
      <c r="H94" s="11"/>
      <c r="I94" s="35">
        <f t="shared" si="8"/>
        <v>0</v>
      </c>
      <c r="J94" s="11"/>
      <c r="K94" s="35">
        <f t="shared" si="9"/>
        <v>0</v>
      </c>
      <c r="L94" s="11"/>
      <c r="M94" s="35">
        <f t="shared" si="16"/>
        <v>0.11287030444146809</v>
      </c>
      <c r="N94" s="11"/>
      <c r="O94" s="35">
        <f t="shared" si="11"/>
        <v>6.2901491352368275</v>
      </c>
      <c r="P94" s="11"/>
      <c r="Q94" s="35">
        <f t="shared" si="12"/>
        <v>4.7085467098103244</v>
      </c>
      <c r="R94" s="11"/>
      <c r="S94" s="35">
        <f t="shared" si="13"/>
        <v>0.51628679306301051</v>
      </c>
      <c r="T94" s="11"/>
      <c r="U94" s="35">
        <f t="shared" si="14"/>
        <v>8.5805963175034492</v>
      </c>
      <c r="V94" s="11"/>
      <c r="W94" s="35">
        <f t="shared" si="15"/>
        <v>65.879239845496542</v>
      </c>
      <c r="X94" s="11"/>
      <c r="Y94" s="11"/>
    </row>
    <row r="95" spans="1:25" s="4" customFormat="1" ht="10.7" customHeight="1">
      <c r="A95" s="24">
        <v>2007</v>
      </c>
      <c r="B95" s="11"/>
      <c r="C95" s="35">
        <f t="shared" si="5"/>
        <v>100</v>
      </c>
      <c r="D95" s="11"/>
      <c r="E95" s="35">
        <f t="shared" si="6"/>
        <v>12.863701877247117</v>
      </c>
      <c r="F95" s="11"/>
      <c r="G95" s="35">
        <f t="shared" si="7"/>
        <v>9.4696386392344262E-2</v>
      </c>
      <c r="H95" s="11"/>
      <c r="I95" s="35">
        <f t="shared" si="8"/>
        <v>0</v>
      </c>
      <c r="J95" s="11"/>
      <c r="K95" s="35">
        <f t="shared" si="9"/>
        <v>0</v>
      </c>
      <c r="L95" s="11"/>
      <c r="M95" s="35">
        <f t="shared" si="16"/>
        <v>0.11641867061375936</v>
      </c>
      <c r="N95" s="11"/>
      <c r="O95" s="35">
        <f t="shared" si="11"/>
        <v>5.4007405328003051</v>
      </c>
      <c r="P95" s="11"/>
      <c r="Q95" s="35">
        <f t="shared" si="12"/>
        <v>4.2692944706951419</v>
      </c>
      <c r="R95" s="11"/>
      <c r="S95" s="35">
        <f t="shared" si="13"/>
        <v>0.4912577831786849</v>
      </c>
      <c r="T95" s="11"/>
      <c r="U95" s="35">
        <f t="shared" si="14"/>
        <v>8.3810331108168761</v>
      </c>
      <c r="V95" s="11"/>
      <c r="W95" s="35">
        <f t="shared" si="15"/>
        <v>68.382857168255768</v>
      </c>
      <c r="X95" s="11"/>
      <c r="Y95" s="11"/>
    </row>
    <row r="96" spans="1:25" s="4" customFormat="1" ht="10.7" customHeight="1">
      <c r="A96" s="24">
        <v>2008</v>
      </c>
      <c r="B96" s="11"/>
      <c r="C96" s="35">
        <f>C40/$C40*100</f>
        <v>100</v>
      </c>
      <c r="D96" s="11"/>
      <c r="E96" s="35">
        <f>E40/$C40*100</f>
        <v>12.754927057129184</v>
      </c>
      <c r="F96" s="11"/>
      <c r="G96" s="35">
        <f>G40/$C40*100</f>
        <v>0.12526495676696719</v>
      </c>
      <c r="H96" s="11"/>
      <c r="I96" s="35">
        <f>I40/$C40*100</f>
        <v>0</v>
      </c>
      <c r="J96" s="11"/>
      <c r="K96" s="35">
        <f>K40/$C40*100</f>
        <v>0</v>
      </c>
      <c r="L96" s="11"/>
      <c r="M96" s="35">
        <f>M40/$C40*100</f>
        <v>0.11130482414699475</v>
      </c>
      <c r="N96" s="11"/>
      <c r="O96" s="35">
        <f>O40/$C40*100</f>
        <v>5.334893679287398</v>
      </c>
      <c r="P96" s="11"/>
      <c r="Q96" s="35">
        <f>Q40/$C40*100</f>
        <v>4.219124088557229</v>
      </c>
      <c r="R96" s="11"/>
      <c r="S96" s="35">
        <f>S40/$C40*100</f>
        <v>0.4335034006557828</v>
      </c>
      <c r="T96" s="11"/>
      <c r="U96" s="35">
        <f>U40/$C40*100</f>
        <v>8.4670604604599671</v>
      </c>
      <c r="V96" s="11"/>
      <c r="W96" s="35">
        <f>W40/$C40*100</f>
        <v>68.553921532996483</v>
      </c>
      <c r="X96" s="11"/>
      <c r="Y96" s="11"/>
    </row>
    <row r="97" spans="1:25" s="1" customFormat="1" ht="10.7" customHeight="1">
      <c r="A97" s="36">
        <v>2009</v>
      </c>
      <c r="B97" s="13"/>
      <c r="C97" s="37">
        <f>C41/$C41*100</f>
        <v>100</v>
      </c>
      <c r="D97" s="13"/>
      <c r="E97" s="37">
        <f>E41/$C41*100</f>
        <v>12.001449217228583</v>
      </c>
      <c r="F97" s="13"/>
      <c r="G97" s="37">
        <f>G41/$C41*100</f>
        <v>0.11843011194473581</v>
      </c>
      <c r="H97" s="13"/>
      <c r="I97" s="37">
        <f>I41/$C41*100</f>
        <v>0</v>
      </c>
      <c r="J97" s="13"/>
      <c r="K97" s="37">
        <f>K41/$C41*100</f>
        <v>0</v>
      </c>
      <c r="L97" s="13"/>
      <c r="M97" s="37">
        <f>M41/$C41*100</f>
        <v>9.4005614868185511E-2</v>
      </c>
      <c r="N97" s="13"/>
      <c r="O97" s="37">
        <f>O41/$C41*100</f>
        <v>5.0783069603908899</v>
      </c>
      <c r="P97" s="13"/>
      <c r="Q97" s="37">
        <f>Q41/$C41*100</f>
        <v>4.0857667697083118</v>
      </c>
      <c r="R97" s="13"/>
      <c r="S97" s="37">
        <f>S41/$C41*100</f>
        <v>0.3753797180993651</v>
      </c>
      <c r="T97" s="13"/>
      <c r="U97" s="37">
        <f>U41/$C41*100</f>
        <v>8.1283099239892724</v>
      </c>
      <c r="V97" s="13"/>
      <c r="W97" s="37">
        <f>W41/$C41*100</f>
        <v>70.118351683770655</v>
      </c>
      <c r="X97" s="11"/>
      <c r="Y97" s="11"/>
    </row>
    <row r="98" spans="1:25" ht="12" customHeight="1">
      <c r="A98" s="17" t="s">
        <v>52</v>
      </c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</row>
    <row r="99" spans="1:25" ht="10.35" customHeight="1">
      <c r="A99" s="18" t="s">
        <v>48</v>
      </c>
    </row>
    <row r="100" spans="1:25" ht="12" customHeight="1">
      <c r="A100" s="19" t="s">
        <v>53</v>
      </c>
    </row>
    <row r="101" spans="1:25" ht="9.75" customHeight="1">
      <c r="A101" s="18" t="s">
        <v>45</v>
      </c>
    </row>
    <row r="102" spans="1:25" ht="10.35" customHeight="1">
      <c r="A102" s="18" t="s">
        <v>46</v>
      </c>
    </row>
    <row r="103" spans="1:25" ht="12" customHeight="1">
      <c r="A103" s="19" t="s">
        <v>54</v>
      </c>
    </row>
    <row r="104" spans="1:25" ht="4.5" customHeight="1">
      <c r="A104" s="18"/>
    </row>
    <row r="105" spans="1:25" ht="10.35" customHeight="1">
      <c r="A105" s="20" t="s">
        <v>38</v>
      </c>
    </row>
    <row r="106" spans="1:25" ht="10.35" customHeight="1">
      <c r="A106" s="20" t="s">
        <v>47</v>
      </c>
    </row>
    <row r="107" spans="1:25" ht="10.35" customHeight="1">
      <c r="A107" s="18" t="s">
        <v>50</v>
      </c>
      <c r="I107" s="21"/>
      <c r="K107" s="21"/>
      <c r="M107" s="21"/>
    </row>
    <row r="108" spans="1:25" ht="10.35" customHeight="1">
      <c r="A108" s="22" t="s">
        <v>61</v>
      </c>
      <c r="I108" s="21"/>
      <c r="K108" s="21"/>
      <c r="M108" s="21"/>
    </row>
    <row r="109" spans="1:25" ht="4.5" customHeight="1">
      <c r="I109" s="21"/>
      <c r="K109" s="21"/>
      <c r="M109" s="21"/>
    </row>
    <row r="110" spans="1:25" s="5" customFormat="1" ht="9.1999999999999993" customHeight="1">
      <c r="A110" s="23" t="s">
        <v>49</v>
      </c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</row>
    <row r="111" spans="1:25" s="5" customFormat="1" ht="9.1999999999999993" customHeight="1">
      <c r="A111" s="18" t="s">
        <v>59</v>
      </c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</row>
    <row r="112" spans="1:25" s="5" customFormat="1" ht="9.1999999999999993" customHeight="1">
      <c r="A112" s="18" t="s">
        <v>60</v>
      </c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</row>
    <row r="113" ht="10.35" customHeight="1"/>
    <row r="114" ht="10.35" customHeight="1"/>
    <row r="115" ht="10.35" customHeight="1"/>
    <row r="116" ht="10.35" customHeight="1"/>
    <row r="117" ht="10.35" customHeight="1"/>
  </sheetData>
  <mergeCells count="6">
    <mergeCell ref="C62:W62"/>
    <mergeCell ref="C6:W6"/>
    <mergeCell ref="A2:X2"/>
    <mergeCell ref="A1:X1"/>
    <mergeCell ref="A59:X59"/>
    <mergeCell ref="A58:X58"/>
  </mergeCells>
  <phoneticPr fontId="1" type="noConversion"/>
  <printOptions gridLinesSet="0"/>
  <pageMargins left="0.9" right="0.9" top="1" bottom="0.5" header="0.5" footer="0.5"/>
  <pageSetup firstPageNumber="240" orientation="portrait" horizontalDpi="300" r:id="rId1"/>
  <headerFooter alignWithMargins="0">
    <oddFooter>&amp;L&amp;"Times New Roman,Bold"&amp;8MEDICARE &amp;&amp; MEDICAID RESEARCH REVIEW/&amp;"Times New Roman,Regular"&amp;6 2011 Statistical Supplement</oddFooter>
  </headerFooter>
  <rowBreaks count="1" manualBreakCount="1">
    <brk id="57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TABLE13.18</vt:lpstr>
      <vt:lpstr>TABLE13.18!Print_Area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2012-06-21T15:10:54Z</cp:lastPrinted>
  <dcterms:created xsi:type="dcterms:W3CDTF">1999-10-08T13:48:51Z</dcterms:created>
  <dcterms:modified xsi:type="dcterms:W3CDTF">2012-06-21T15:11:25Z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-1831677325</vt:i4>
  </property>
  <property fmtid="{D5CDD505-2E9C-101B-9397-08002B2CF9AE}" pid="3" name="_NewReviewCycle">
    <vt:lpwstr/>
  </property>
  <property fmtid="{D5CDD505-2E9C-101B-9397-08002B2CF9AE}" pid="4" name="_EmailSubject">
    <vt:lpwstr>2009 Medicaid Tables 13.11 - 13.20 (2011 Supp)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(CMS/CSP)</vt:lpwstr>
  </property>
</Properties>
</file>