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630" windowHeight="5175"/>
  </bookViews>
  <sheets>
    <sheet name="TABLE13.20" sheetId="1" r:id="rId1"/>
  </sheets>
  <definedNames>
    <definedName name="_Regression_Int" localSheetId="0" hidden="1">1</definedName>
    <definedName name="_xlnm.Print_Area" localSheetId="0">TABLE13.20!$A$1:$W$113</definedName>
    <definedName name="Print_Area_MI">TABLE13.20!$A$1:$W$110</definedName>
  </definedNames>
  <calcPr calcId="145621"/>
</workbook>
</file>

<file path=xl/calcChain.xml><?xml version="1.0" encoding="utf-8"?>
<calcChain xmlns="http://schemas.openxmlformats.org/spreadsheetml/2006/main">
  <c r="U99" i="1" l="1"/>
  <c r="S99" i="1"/>
  <c r="Q99" i="1"/>
  <c r="O99" i="1"/>
  <c r="M99" i="1"/>
  <c r="K99" i="1"/>
  <c r="I99" i="1"/>
  <c r="G99" i="1"/>
  <c r="E99" i="1"/>
  <c r="W42" i="1"/>
  <c r="W99" i="1" s="1"/>
  <c r="U98" i="1"/>
  <c r="S98" i="1"/>
  <c r="Q98" i="1"/>
  <c r="O98" i="1"/>
  <c r="M98" i="1"/>
  <c r="K98" i="1"/>
  <c r="I98" i="1"/>
  <c r="G98" i="1"/>
  <c r="E98" i="1"/>
  <c r="W41" i="1"/>
  <c r="W98" i="1" s="1"/>
  <c r="U97" i="1"/>
  <c r="S97" i="1"/>
  <c r="Q97" i="1"/>
  <c r="O97" i="1"/>
  <c r="M97" i="1"/>
  <c r="K97" i="1"/>
  <c r="I97" i="1"/>
  <c r="G97" i="1"/>
  <c r="E97" i="1"/>
  <c r="W40" i="1"/>
  <c r="W97" i="1" s="1"/>
  <c r="U96" i="1"/>
  <c r="S96" i="1"/>
  <c r="Q96" i="1"/>
  <c r="O96" i="1"/>
  <c r="M96" i="1"/>
  <c r="K96" i="1"/>
  <c r="I96" i="1"/>
  <c r="G96" i="1"/>
  <c r="E96" i="1"/>
  <c r="W39" i="1"/>
  <c r="W96" i="1" s="1"/>
  <c r="W38" i="1"/>
  <c r="W95" i="1" s="1"/>
  <c r="U95" i="1"/>
  <c r="S95" i="1"/>
  <c r="Q95" i="1"/>
  <c r="O95" i="1"/>
  <c r="M95" i="1"/>
  <c r="K95" i="1"/>
  <c r="I95" i="1"/>
  <c r="G95" i="1"/>
  <c r="E95" i="1"/>
  <c r="W37" i="1"/>
  <c r="W94" i="1" s="1"/>
  <c r="U94" i="1"/>
  <c r="S94" i="1"/>
  <c r="Q94" i="1"/>
  <c r="O94" i="1"/>
  <c r="M94" i="1"/>
  <c r="K94" i="1"/>
  <c r="I94" i="1"/>
  <c r="G94" i="1"/>
  <c r="E94" i="1"/>
  <c r="W36" i="1"/>
  <c r="W93" i="1" s="1"/>
  <c r="U93" i="1"/>
  <c r="S93" i="1"/>
  <c r="Q93" i="1"/>
  <c r="O93" i="1"/>
  <c r="M93" i="1"/>
  <c r="K93" i="1"/>
  <c r="I93" i="1"/>
  <c r="G93" i="1"/>
  <c r="E93" i="1"/>
  <c r="W35" i="1"/>
  <c r="W92" i="1"/>
  <c r="U92" i="1"/>
  <c r="S92" i="1"/>
  <c r="Q92" i="1"/>
  <c r="O92" i="1"/>
  <c r="M92" i="1"/>
  <c r="K92" i="1"/>
  <c r="I92" i="1"/>
  <c r="G92" i="1"/>
  <c r="E92" i="1"/>
  <c r="W34" i="1"/>
  <c r="W91" i="1" s="1"/>
  <c r="U91" i="1"/>
  <c r="S91" i="1"/>
  <c r="Q91" i="1"/>
  <c r="O91" i="1"/>
  <c r="M91" i="1"/>
  <c r="K91" i="1"/>
  <c r="I91" i="1"/>
  <c r="G91" i="1"/>
  <c r="E91" i="1"/>
  <c r="W33" i="1"/>
  <c r="W90" i="1" s="1"/>
  <c r="W32" i="1"/>
  <c r="W89" i="1" s="1"/>
  <c r="U89" i="1"/>
  <c r="S89" i="1"/>
  <c r="Q89" i="1"/>
  <c r="O89" i="1"/>
  <c r="M89" i="1"/>
  <c r="K89" i="1"/>
  <c r="I89" i="1"/>
  <c r="G89" i="1"/>
  <c r="E89" i="1"/>
  <c r="E84" i="1"/>
  <c r="G84" i="1"/>
  <c r="I84" i="1"/>
  <c r="K84" i="1"/>
  <c r="M84" i="1"/>
  <c r="O84" i="1"/>
  <c r="Q84" i="1"/>
  <c r="S84" i="1"/>
  <c r="U84" i="1"/>
  <c r="W84" i="1"/>
  <c r="E85" i="1"/>
  <c r="G85" i="1"/>
  <c r="I85" i="1"/>
  <c r="K85" i="1"/>
  <c r="M85" i="1"/>
  <c r="O85" i="1"/>
  <c r="Q85" i="1"/>
  <c r="S85" i="1"/>
  <c r="U85" i="1"/>
  <c r="W85" i="1"/>
  <c r="E86" i="1"/>
  <c r="G86" i="1"/>
  <c r="I86" i="1"/>
  <c r="K86" i="1"/>
  <c r="M86" i="1"/>
  <c r="O86" i="1"/>
  <c r="Q86" i="1"/>
  <c r="S86" i="1"/>
  <c r="U86" i="1"/>
  <c r="W29" i="1"/>
  <c r="W86" i="1" s="1"/>
  <c r="E87" i="1"/>
  <c r="G87" i="1"/>
  <c r="I87" i="1"/>
  <c r="K87" i="1"/>
  <c r="M87" i="1"/>
  <c r="O87" i="1"/>
  <c r="Q87" i="1"/>
  <c r="S87" i="1"/>
  <c r="U87" i="1"/>
  <c r="W30" i="1"/>
  <c r="W87" i="1" s="1"/>
  <c r="E88" i="1"/>
  <c r="G88" i="1"/>
  <c r="I88" i="1"/>
  <c r="K88" i="1"/>
  <c r="M88" i="1"/>
  <c r="O88" i="1"/>
  <c r="Q88" i="1"/>
  <c r="S88" i="1"/>
  <c r="U88" i="1"/>
  <c r="W31" i="1"/>
  <c r="W88" i="1" s="1"/>
  <c r="E90" i="1"/>
  <c r="G90" i="1"/>
  <c r="I90" i="1"/>
  <c r="K90" i="1"/>
  <c r="M90" i="1"/>
  <c r="O90" i="1"/>
  <c r="Q90" i="1"/>
  <c r="S90" i="1"/>
  <c r="U90" i="1"/>
  <c r="M7" i="1"/>
  <c r="W7" i="1" s="1"/>
  <c r="W64" i="1" s="1"/>
  <c r="W83" i="1"/>
  <c r="U83" i="1"/>
  <c r="S83" i="1"/>
  <c r="Q83" i="1"/>
  <c r="O83" i="1"/>
  <c r="M83" i="1"/>
  <c r="K83" i="1"/>
  <c r="I83" i="1"/>
  <c r="G83" i="1"/>
  <c r="E83" i="1"/>
  <c r="W82" i="1"/>
  <c r="U82" i="1"/>
  <c r="S82" i="1"/>
  <c r="Q82" i="1"/>
  <c r="O82" i="1"/>
  <c r="M82" i="1"/>
  <c r="K82" i="1"/>
  <c r="I82" i="1"/>
  <c r="G82" i="1"/>
  <c r="E82" i="1"/>
  <c r="W24" i="1"/>
  <c r="W81" i="1" s="1"/>
  <c r="U81" i="1"/>
  <c r="S81" i="1"/>
  <c r="Q81" i="1"/>
  <c r="O81" i="1"/>
  <c r="M81" i="1"/>
  <c r="K81" i="1"/>
  <c r="I81" i="1"/>
  <c r="G81" i="1"/>
  <c r="E81" i="1"/>
  <c r="C81" i="1"/>
  <c r="M23" i="1"/>
  <c r="W23" i="1" s="1"/>
  <c r="W80" i="1" s="1"/>
  <c r="U80" i="1"/>
  <c r="S80" i="1"/>
  <c r="Q80" i="1"/>
  <c r="O80" i="1"/>
  <c r="K80" i="1"/>
  <c r="I80" i="1"/>
  <c r="G80" i="1"/>
  <c r="E80" i="1"/>
  <c r="C80" i="1"/>
  <c r="M22" i="1"/>
  <c r="W22" i="1" s="1"/>
  <c r="W79" i="1" s="1"/>
  <c r="U79" i="1"/>
  <c r="S79" i="1"/>
  <c r="Q79" i="1"/>
  <c r="O79" i="1"/>
  <c r="M79" i="1"/>
  <c r="K79" i="1"/>
  <c r="I79" i="1"/>
  <c r="G79" i="1"/>
  <c r="E79" i="1"/>
  <c r="C79" i="1"/>
  <c r="M21" i="1"/>
  <c r="W21" i="1" s="1"/>
  <c r="W78" i="1" s="1"/>
  <c r="U78" i="1"/>
  <c r="S78" i="1"/>
  <c r="Q78" i="1"/>
  <c r="O78" i="1"/>
  <c r="K78" i="1"/>
  <c r="I78" i="1"/>
  <c r="G78" i="1"/>
  <c r="E78" i="1"/>
  <c r="C78" i="1"/>
  <c r="M20" i="1"/>
  <c r="W20" i="1" s="1"/>
  <c r="W77" i="1" s="1"/>
  <c r="U77" i="1"/>
  <c r="S77" i="1"/>
  <c r="Q77" i="1"/>
  <c r="O77" i="1"/>
  <c r="K77" i="1"/>
  <c r="I77" i="1"/>
  <c r="G77" i="1"/>
  <c r="E77" i="1"/>
  <c r="C77" i="1"/>
  <c r="M19" i="1"/>
  <c r="W19" i="1" s="1"/>
  <c r="W76" i="1" s="1"/>
  <c r="U76" i="1"/>
  <c r="S76" i="1"/>
  <c r="Q76" i="1"/>
  <c r="O76" i="1"/>
  <c r="K76" i="1"/>
  <c r="I76" i="1"/>
  <c r="G76" i="1"/>
  <c r="E76" i="1"/>
  <c r="C76" i="1"/>
  <c r="M18" i="1"/>
  <c r="W18" i="1" s="1"/>
  <c r="W75" i="1" s="1"/>
  <c r="U75" i="1"/>
  <c r="S75" i="1"/>
  <c r="Q75" i="1"/>
  <c r="O75" i="1"/>
  <c r="M75" i="1"/>
  <c r="K75" i="1"/>
  <c r="I75" i="1"/>
  <c r="G75" i="1"/>
  <c r="E75" i="1"/>
  <c r="C75" i="1"/>
  <c r="M17" i="1"/>
  <c r="W17" i="1" s="1"/>
  <c r="W74" i="1" s="1"/>
  <c r="U74" i="1"/>
  <c r="S74" i="1"/>
  <c r="Q74" i="1"/>
  <c r="O74" i="1"/>
  <c r="K74" i="1"/>
  <c r="I74" i="1"/>
  <c r="G74" i="1"/>
  <c r="E74" i="1"/>
  <c r="C74" i="1"/>
  <c r="M16" i="1"/>
  <c r="W16" i="1" s="1"/>
  <c r="W73" i="1" s="1"/>
  <c r="U73" i="1"/>
  <c r="S73" i="1"/>
  <c r="Q73" i="1"/>
  <c r="O73" i="1"/>
  <c r="K73" i="1"/>
  <c r="I73" i="1"/>
  <c r="G73" i="1"/>
  <c r="E73" i="1"/>
  <c r="C73" i="1"/>
  <c r="M15" i="1"/>
  <c r="W15" i="1" s="1"/>
  <c r="W72" i="1" s="1"/>
  <c r="U72" i="1"/>
  <c r="S72" i="1"/>
  <c r="Q72" i="1"/>
  <c r="O72" i="1"/>
  <c r="K72" i="1"/>
  <c r="I72" i="1"/>
  <c r="G72" i="1"/>
  <c r="E72" i="1"/>
  <c r="C72" i="1"/>
  <c r="M14" i="1"/>
  <c r="W14" i="1" s="1"/>
  <c r="W71" i="1" s="1"/>
  <c r="U71" i="1"/>
  <c r="S71" i="1"/>
  <c r="Q71" i="1"/>
  <c r="O71" i="1"/>
  <c r="M71" i="1"/>
  <c r="K71" i="1"/>
  <c r="I71" i="1"/>
  <c r="G71" i="1"/>
  <c r="E71" i="1"/>
  <c r="C71" i="1"/>
  <c r="M13" i="1"/>
  <c r="W13" i="1" s="1"/>
  <c r="W70" i="1" s="1"/>
  <c r="U70" i="1"/>
  <c r="S70" i="1"/>
  <c r="Q70" i="1"/>
  <c r="O70" i="1"/>
  <c r="K70" i="1"/>
  <c r="I70" i="1"/>
  <c r="G70" i="1"/>
  <c r="E70" i="1"/>
  <c r="C70" i="1"/>
  <c r="M12" i="1"/>
  <c r="W12" i="1" s="1"/>
  <c r="W69" i="1" s="1"/>
  <c r="U69" i="1"/>
  <c r="S69" i="1"/>
  <c r="Q69" i="1"/>
  <c r="O69" i="1"/>
  <c r="K69" i="1"/>
  <c r="I69" i="1"/>
  <c r="G69" i="1"/>
  <c r="E69" i="1"/>
  <c r="C69" i="1"/>
  <c r="M11" i="1"/>
  <c r="W11" i="1" s="1"/>
  <c r="W68" i="1" s="1"/>
  <c r="U68" i="1"/>
  <c r="S68" i="1"/>
  <c r="Q68" i="1"/>
  <c r="O68" i="1"/>
  <c r="K68" i="1"/>
  <c r="I68" i="1"/>
  <c r="G68" i="1"/>
  <c r="E68" i="1"/>
  <c r="C68" i="1"/>
  <c r="M10" i="1"/>
  <c r="W10" i="1" s="1"/>
  <c r="W67" i="1" s="1"/>
  <c r="U67" i="1"/>
  <c r="S67" i="1"/>
  <c r="Q67" i="1"/>
  <c r="O67" i="1"/>
  <c r="M67" i="1"/>
  <c r="K67" i="1"/>
  <c r="I67" i="1"/>
  <c r="G67" i="1"/>
  <c r="E67" i="1"/>
  <c r="C67" i="1"/>
  <c r="M9" i="1"/>
  <c r="W9" i="1" s="1"/>
  <c r="W66" i="1" s="1"/>
  <c r="U66" i="1"/>
  <c r="S66" i="1"/>
  <c r="Q66" i="1"/>
  <c r="O66" i="1"/>
  <c r="K66" i="1"/>
  <c r="I66" i="1"/>
  <c r="G66" i="1"/>
  <c r="E66" i="1"/>
  <c r="C66" i="1"/>
  <c r="M8" i="1"/>
  <c r="W8" i="1" s="1"/>
  <c r="W65" i="1" s="1"/>
  <c r="U65" i="1"/>
  <c r="S65" i="1"/>
  <c r="Q65" i="1"/>
  <c r="O65" i="1"/>
  <c r="K65" i="1"/>
  <c r="I65" i="1"/>
  <c r="G65" i="1"/>
  <c r="E65" i="1"/>
  <c r="C65" i="1"/>
  <c r="U64" i="1"/>
  <c r="S64" i="1"/>
  <c r="Q64" i="1"/>
  <c r="O64" i="1"/>
  <c r="K64" i="1"/>
  <c r="I64" i="1"/>
  <c r="G64" i="1"/>
  <c r="E64" i="1"/>
  <c r="C64" i="1"/>
  <c r="M69" i="1" l="1"/>
  <c r="M77" i="1"/>
  <c r="M65" i="1"/>
  <c r="M73" i="1"/>
  <c r="M64" i="1"/>
  <c r="M66" i="1"/>
  <c r="M68" i="1"/>
  <c r="M70" i="1"/>
  <c r="M72" i="1"/>
  <c r="M74" i="1"/>
  <c r="M76" i="1"/>
  <c r="M78" i="1"/>
  <c r="M80" i="1"/>
</calcChain>
</file>

<file path=xl/sharedStrings.xml><?xml version="1.0" encoding="utf-8"?>
<sst xmlns="http://schemas.openxmlformats.org/spreadsheetml/2006/main" count="104" uniqueCount="61">
  <si>
    <t>Inpatient</t>
  </si>
  <si>
    <t>nursing</t>
  </si>
  <si>
    <t>Nursing</t>
  </si>
  <si>
    <t>Outpatient</t>
  </si>
  <si>
    <t>Home</t>
  </si>
  <si>
    <t>Prescribed</t>
  </si>
  <si>
    <t>Year</t>
  </si>
  <si>
    <t>Hospital</t>
  </si>
  <si>
    <t>ICF/MR</t>
  </si>
  <si>
    <t>Other</t>
  </si>
  <si>
    <t>facility</t>
  </si>
  <si>
    <t>Physician</t>
  </si>
  <si>
    <t>Health</t>
  </si>
  <si>
    <t>Drugs</t>
  </si>
  <si>
    <t/>
  </si>
  <si>
    <t>Amount in Millions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</si>
  <si>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</si>
  <si>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</si>
  <si>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</si>
  <si>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</si>
  <si>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</si>
  <si>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</si>
  <si>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</si>
  <si>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</si>
  <si>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</si>
  <si>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</si>
  <si>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</si>
  <si>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</si>
  <si>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</si>
  <si>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</si>
  <si>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</si>
  <si>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</si>
  <si>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</si>
  <si>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</si>
  <si>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</si>
  <si>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</si>
  <si>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</si>
  <si>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>Percent</t>
  </si>
  <si>
    <t>NOTES: Beginning fiscal year 1998, capitated premiums for Medicaid eligibles enrolled in managed care plans were included in this series as a</t>
  </si>
  <si>
    <t>1995</t>
  </si>
  <si>
    <t>1996</t>
  </si>
  <si>
    <t>1997</t>
  </si>
  <si>
    <t>1998</t>
  </si>
  <si>
    <t>1999</t>
  </si>
  <si>
    <t>2000</t>
  </si>
  <si>
    <t>some not shown separately are included in other.</t>
  </si>
  <si>
    <t>in fiscal year 1991, the conditions of participation for SNFs and ICF-other were unified, the distinction between them removed, and the services</t>
  </si>
  <si>
    <t>renamed nursing facility services.</t>
  </si>
  <si>
    <t>as other in 1999.</t>
  </si>
  <si>
    <t>component of the other and of the total payment categories. Trends in home health agency program expenditures are not strictly comparable to 1997</t>
  </si>
  <si>
    <t>and prior years because of changes in redefining selected home health services as home and community-based waiver services in 1998 and reclassified</t>
  </si>
  <si>
    <t>Table 13.20</t>
  </si>
  <si>
    <r>
      <t>1</t>
    </r>
    <r>
      <rPr>
        <sz val="7"/>
        <rFont val="Arial"/>
        <family val="2"/>
      </rPr>
      <t>The total includes payments for all types of services reported on the HCFA Form-2082 and in the Medicaid Statistical Information System (MSIS),</t>
    </r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</si>
  <si>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 Beginning</t>
    </r>
  </si>
  <si>
    <r>
      <t xml:space="preserve">  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</si>
  <si>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</si>
  <si>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t>Table 13.20—Continued</t>
  </si>
  <si>
    <t>Medicaid Payments, Aged, by Type of Service: Fiscal Years 1975-2010</t>
  </si>
  <si>
    <t>Recipients, Payments, and Services (HCFA 2082) and the Medicaid Statistical Information System (MSIS); data development by the Office of</t>
  </si>
  <si>
    <t>Information Products and Data Analytics.</t>
  </si>
  <si>
    <t xml:space="preserve">SOURCES: Centers for Medicare &amp; Medicaid Services, Center for Medicaid and CHIP Services: Statistical Report on Medical Care: Eligibles,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</si>
</sst>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164" formatCode="General_)"/>
    <numFmt numFmtId="165" formatCode="#,##0.0_);\(#,##0.0\)"/>
    <numFmt numFmtId="166" formatCode="0.0_)"/>
    <numFmt numFmtId="167" formatCode=";;;"/>
  </numFmts>
  <fonts count="7" x14ac:knownFonts="1">
    <font>
      <sz val="7"/>
      <name val="Helv"/>
    </font>
    <font>
      <sz val="8"/>
      <name val="Helv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164" fontId="0" fillId="0" borderId="0"/>
  </cellStyleXfs>
  <cellXfs count="46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Font="1"/>
    <xf numFmtId="164" fontId="0" fillId="0" borderId="0" xfId="0" applyFont="1" applyBorder="1"/>
    <xf numFmtId="164" fontId="3" fillId="0" borderId="0" xfId="0" applyFont="1" applyAlignment="1">
      <alignment vertical="top"/>
    </xf>
    <xf numFmtId="164" fontId="3" fillId="0" borderId="0" xfId="0" applyFont="1" applyBorder="1" applyAlignment="1">
      <alignment vertical="center"/>
    </xf>
    <xf numFmtId="164" fontId="3" fillId="0" borderId="0" xfId="0" applyFont="1"/>
    <xf numFmtId="164" fontId="4" fillId="0" borderId="0" xfId="0" applyFont="1"/>
    <xf numFmtId="164" fontId="5" fillId="0" borderId="0" xfId="0" quotePrefix="1" applyNumberFormat="1" applyFont="1" applyBorder="1" applyAlignment="1" applyProtection="1">
      <alignment horizontal="left"/>
    </xf>
    <xf numFmtId="164" fontId="3" fillId="0" borderId="0" xfId="0" applyFont="1" applyBorder="1"/>
    <xf numFmtId="164" fontId="5" fillId="0" borderId="0" xfId="0" applyFont="1" applyAlignment="1" applyProtection="1">
      <alignment horizontal="left"/>
    </xf>
    <xf numFmtId="164" fontId="3" fillId="0" borderId="0" xfId="0" applyFont="1" applyAlignment="1" applyProtection="1">
      <alignment horizontal="left"/>
    </xf>
    <xf numFmtId="167" fontId="3" fillId="0" borderId="0" xfId="0" applyNumberFormat="1" applyFont="1" applyProtection="1"/>
    <xf numFmtId="164" fontId="4" fillId="0" borderId="1" xfId="0" applyFont="1" applyBorder="1"/>
    <xf numFmtId="164" fontId="4" fillId="0" borderId="1" xfId="0" applyFont="1" applyBorder="1" applyAlignment="1" applyProtection="1">
      <alignment horizontal="center"/>
    </xf>
    <xf numFmtId="164" fontId="4" fillId="0" borderId="1" xfId="0" applyFont="1" applyBorder="1" applyAlignment="1" applyProtection="1">
      <alignment horizontal="centerContinuous"/>
    </xf>
    <xf numFmtId="164" fontId="4" fillId="0" borderId="0" xfId="0" applyFont="1" applyAlignment="1" applyProtection="1">
      <alignment horizontal="left"/>
    </xf>
    <xf numFmtId="164" fontId="4" fillId="0" borderId="0" xfId="0" applyFont="1" applyAlignment="1" applyProtection="1">
      <alignment horizontal="center"/>
    </xf>
    <xf numFmtId="164" fontId="4" fillId="0" borderId="0" xfId="0" applyFont="1" applyBorder="1"/>
    <xf numFmtId="164" fontId="4" fillId="0" borderId="0" xfId="0" applyFont="1" applyAlignment="1" applyProtection="1">
      <alignment horizontal="centerContinuous"/>
    </xf>
    <xf numFmtId="164" fontId="4" fillId="0" borderId="0" xfId="0" applyFont="1" applyAlignment="1">
      <alignment horizontal="centerContinuous"/>
    </xf>
    <xf numFmtId="5" fontId="4" fillId="0" borderId="0" xfId="0" applyNumberFormat="1" applyFont="1" applyAlignment="1" applyProtection="1">
      <alignment horizontal="left"/>
    </xf>
    <xf numFmtId="5" fontId="4" fillId="0" borderId="0" xfId="0" applyNumberFormat="1" applyFont="1" applyProtection="1"/>
    <xf numFmtId="37" fontId="4" fillId="0" borderId="0" xfId="0" applyNumberFormat="1" applyFont="1" applyAlignment="1" applyProtection="1">
      <alignment horizontal="left"/>
    </xf>
    <xf numFmtId="37" fontId="4" fillId="0" borderId="0" xfId="0" applyNumberFormat="1" applyFont="1" applyProtection="1"/>
    <xf numFmtId="37" fontId="1" fillId="0" borderId="0" xfId="0" applyNumberFormat="1" applyFont="1" applyProtection="1"/>
    <xf numFmtId="165" fontId="4" fillId="0" borderId="0" xfId="0" applyNumberFormat="1" applyFont="1" applyProtection="1"/>
    <xf numFmtId="164" fontId="4" fillId="0" borderId="1" xfId="0" applyFont="1" applyBorder="1" applyAlignment="1" applyProtection="1">
      <alignment horizontal="left"/>
    </xf>
    <xf numFmtId="164" fontId="4" fillId="0" borderId="1" xfId="0" applyFont="1" applyBorder="1" applyAlignment="1">
      <alignment horizontal="centerContinuous"/>
    </xf>
    <xf numFmtId="164" fontId="4" fillId="0" borderId="0" xfId="0" applyFont="1" applyBorder="1" applyAlignment="1" applyProtection="1">
      <alignment horizontal="left"/>
    </xf>
    <xf numFmtId="166" fontId="4" fillId="0" borderId="0" xfId="0" applyNumberFormat="1" applyFont="1" applyBorder="1" applyProtection="1"/>
    <xf numFmtId="165" fontId="4" fillId="0" borderId="0" xfId="0" applyNumberFormat="1" applyFont="1" applyBorder="1" applyProtection="1"/>
    <xf numFmtId="164" fontId="1" fillId="0" borderId="0" xfId="0" applyFont="1" applyBorder="1"/>
    <xf numFmtId="164" fontId="4" fillId="0" borderId="2" xfId="0" applyFont="1" applyBorder="1" applyAlignment="1" applyProtection="1">
      <alignment horizontal="left"/>
    </xf>
    <xf numFmtId="164" fontId="4" fillId="0" borderId="2" xfId="0" applyFont="1" applyBorder="1"/>
    <xf numFmtId="166" fontId="4" fillId="0" borderId="2" xfId="0" applyNumberFormat="1" applyFont="1" applyBorder="1" applyProtection="1"/>
    <xf numFmtId="165" fontId="4" fillId="0" borderId="2" xfId="0" applyNumberFormat="1" applyFont="1" applyBorder="1" applyProtection="1"/>
    <xf numFmtId="164" fontId="3" fillId="0" borderId="0" xfId="0" quotePrefix="1" applyNumberFormat="1" applyFont="1" applyBorder="1" applyAlignment="1" applyProtection="1">
      <alignment horizontal="left" vertical="center"/>
    </xf>
    <xf numFmtId="164" fontId="3" fillId="0" borderId="0" xfId="0" applyFont="1" applyAlignment="1" applyProtection="1">
      <alignment horizontal="left" vertical="center"/>
    </xf>
    <xf numFmtId="164" fontId="3" fillId="0" borderId="0" xfId="0" quotePrefix="1" applyFont="1" applyAlignment="1" applyProtection="1">
      <alignment horizontal="left" vertical="center"/>
    </xf>
    <xf numFmtId="164" fontId="3" fillId="0" borderId="0" xfId="0" applyFont="1" applyAlignment="1">
      <alignment horizontal="left" vertical="center"/>
    </xf>
    <xf numFmtId="164" fontId="3" fillId="0" borderId="0" xfId="0" quotePrefix="1" applyFont="1" applyAlignment="1">
      <alignment horizontal="left" vertical="center"/>
    </xf>
    <xf numFmtId="164" fontId="2" fillId="0" borderId="0" xfId="0" applyFont="1" applyAlignment="1" applyProtection="1">
      <alignment horizontal="center" vertical="top"/>
    </xf>
    <xf numFmtId="164" fontId="2" fillId="0" borderId="3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Z113"/>
  <sheetViews>
    <sheetView showGridLines="0" tabSelected="1" zoomScale="110" zoomScaleNormal="110" zoomScaleSheetLayoutView="75" workbookViewId="0">
      <selection sqref="A1:W1"/>
    </sheetView>
  </sheetViews>
  <sheetFormatPr defaultColWidth="9.796875" defaultRowHeight="9" x14ac:dyDescent="0.15"/>
  <cols>
    <col min="1" max="1" width="8" style="8" customWidth="1"/>
    <col min="2" max="2" width="3" style="8" customWidth="1"/>
    <col min="3" max="3" width="9.796875" style="8" customWidth="1"/>
    <col min="4" max="4" width="3" style="8" customWidth="1"/>
    <col min="5" max="5" width="11.19921875" style="8" customWidth="1"/>
    <col min="6" max="6" width="3" style="8" customWidth="1"/>
    <col min="7" max="7" width="8.796875" style="8" customWidth="1"/>
    <col min="8" max="8" width="4" style="8" customWidth="1"/>
    <col min="9" max="9" width="10.796875" style="8" hidden="1" customWidth="1"/>
    <col min="10" max="10" width="1.796875" style="8" hidden="1" customWidth="1"/>
    <col min="11" max="11" width="10.796875" style="8" hidden="1" customWidth="1"/>
    <col min="12" max="12" width="0.19921875" style="8" hidden="1" customWidth="1"/>
    <col min="13" max="13" width="9.796875" style="8" customWidth="1"/>
    <col min="14" max="14" width="3" style="8" customWidth="1"/>
    <col min="15" max="15" width="8.796875" style="8" customWidth="1"/>
    <col min="16" max="16" width="3.59765625" style="8" customWidth="1"/>
    <col min="17" max="17" width="11" style="8" customWidth="1"/>
    <col min="18" max="18" width="3.59765625" style="8" customWidth="1"/>
    <col min="19" max="19" width="8.796875" style="8" customWidth="1"/>
    <col min="20" max="20" width="3.59765625" style="8" customWidth="1"/>
    <col min="21" max="21" width="9" style="8" customWidth="1"/>
    <col min="22" max="22" width="3.59765625" style="8" customWidth="1"/>
    <col min="23" max="23" width="9.19921875" style="8" customWidth="1"/>
    <col min="24" max="24" width="7.59765625" style="8" customWidth="1"/>
    <col min="28" max="29" width="0" hidden="1" customWidth="1"/>
    <col min="31" max="32" width="10.796875" customWidth="1"/>
    <col min="34" max="34" width="11.796875" customWidth="1"/>
    <col min="36" max="36" width="6.796875" customWidth="1"/>
    <col min="40" max="41" width="0" hidden="1" customWidth="1"/>
    <col min="48" max="48" width="6.796875" customWidth="1"/>
    <col min="52" max="53" width="0" hidden="1" customWidth="1"/>
    <col min="60" max="60" width="5.796875" customWidth="1"/>
    <col min="64" max="65" width="0" hidden="1" customWidth="1"/>
    <col min="66" max="66" width="13.796875" customWidth="1"/>
    <col min="68" max="68" width="11.796875" customWidth="1"/>
    <col min="70" max="70" width="14.796875" customWidth="1"/>
  </cols>
  <sheetData>
    <row r="1" spans="1:24" s="2" customFormat="1" ht="15" customHeight="1" x14ac:dyDescent="0.15">
      <c r="A1" s="44" t="s">
        <v>51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6"/>
    </row>
    <row r="2" spans="1:24" s="3" customFormat="1" ht="15" customHeight="1" x14ac:dyDescent="0.15">
      <c r="A2" s="45" t="s">
        <v>57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7"/>
    </row>
    <row r="3" spans="1:24" s="1" customFormat="1" ht="10.7" customHeight="1" x14ac:dyDescent="0.2">
      <c r="A3" s="15"/>
      <c r="B3" s="15"/>
      <c r="C3" s="15"/>
      <c r="D3" s="15"/>
      <c r="E3" s="16" t="s">
        <v>0</v>
      </c>
      <c r="F3" s="15"/>
      <c r="G3" s="15"/>
      <c r="H3" s="15"/>
      <c r="I3" s="15"/>
      <c r="J3" s="15"/>
      <c r="K3" s="16" t="s">
        <v>1</v>
      </c>
      <c r="L3" s="15"/>
      <c r="M3" s="17" t="s">
        <v>2</v>
      </c>
      <c r="N3" s="15"/>
      <c r="O3" s="15"/>
      <c r="P3" s="15"/>
      <c r="Q3" s="16" t="s">
        <v>3</v>
      </c>
      <c r="R3" s="15"/>
      <c r="S3" s="16" t="s">
        <v>4</v>
      </c>
      <c r="T3" s="15"/>
      <c r="U3" s="16" t="s">
        <v>5</v>
      </c>
      <c r="V3" s="15"/>
      <c r="W3" s="15"/>
      <c r="X3" s="9"/>
    </row>
    <row r="4" spans="1:24" s="1" customFormat="1" ht="12" customHeight="1" x14ac:dyDescent="0.2">
      <c r="A4" s="18" t="s">
        <v>6</v>
      </c>
      <c r="B4" s="9"/>
      <c r="C4" s="18" t="s">
        <v>54</v>
      </c>
      <c r="D4" s="9"/>
      <c r="E4" s="19" t="s">
        <v>7</v>
      </c>
      <c r="F4" s="9"/>
      <c r="G4" s="18" t="s">
        <v>8</v>
      </c>
      <c r="H4" s="9"/>
      <c r="I4" s="19" t="s">
        <v>9</v>
      </c>
      <c r="J4" s="9"/>
      <c r="K4" s="19" t="s">
        <v>10</v>
      </c>
      <c r="L4" s="9"/>
      <c r="M4" s="18" t="s">
        <v>55</v>
      </c>
      <c r="N4" s="9"/>
      <c r="O4" s="19" t="s">
        <v>11</v>
      </c>
      <c r="P4" s="9"/>
      <c r="Q4" s="19" t="s">
        <v>7</v>
      </c>
      <c r="R4" s="9"/>
      <c r="S4" s="19" t="s">
        <v>12</v>
      </c>
      <c r="T4" s="9"/>
      <c r="U4" s="19" t="s">
        <v>13</v>
      </c>
      <c r="V4" s="9"/>
      <c r="W4" s="19" t="s">
        <v>9</v>
      </c>
      <c r="X4" s="20"/>
    </row>
    <row r="5" spans="1:24" s="1" customFormat="1" ht="3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9"/>
    </row>
    <row r="6" spans="1:24" s="1" customFormat="1" ht="10.7" customHeight="1" x14ac:dyDescent="0.2">
      <c r="A6" s="18" t="s">
        <v>14</v>
      </c>
      <c r="B6" s="9"/>
      <c r="C6" s="21" t="s">
        <v>15</v>
      </c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9"/>
    </row>
    <row r="7" spans="1:24" s="1" customFormat="1" ht="10.7" customHeight="1" x14ac:dyDescent="0.2">
      <c r="A7" s="23" t="s">
        <v>16</v>
      </c>
      <c r="B7" s="9"/>
      <c r="C7" s="24">
        <v>4358</v>
      </c>
      <c r="D7" s="9"/>
      <c r="E7" s="24">
        <v>205</v>
      </c>
      <c r="F7" s="9"/>
      <c r="G7" s="24">
        <v>20</v>
      </c>
      <c r="H7" s="9"/>
      <c r="I7" s="24">
        <v>1431</v>
      </c>
      <c r="J7" s="9"/>
      <c r="K7" s="24">
        <v>1894</v>
      </c>
      <c r="L7" s="9"/>
      <c r="M7" s="24">
        <f t="shared" ref="M7:M23" si="0">I7+K7</f>
        <v>3325</v>
      </c>
      <c r="N7" s="9"/>
      <c r="O7" s="24">
        <v>133</v>
      </c>
      <c r="P7" s="9"/>
      <c r="Q7" s="24">
        <v>25</v>
      </c>
      <c r="R7" s="9"/>
      <c r="S7" s="24">
        <v>27</v>
      </c>
      <c r="T7" s="9"/>
      <c r="U7" s="24">
        <v>297</v>
      </c>
      <c r="V7" s="9"/>
      <c r="W7" s="24">
        <f t="shared" ref="W7:W24" si="1">C7-(+E7+G7+M7+O7+Q7+S7+U7)</f>
        <v>326</v>
      </c>
      <c r="X7" s="9"/>
    </row>
    <row r="8" spans="1:24" s="1" customFormat="1" ht="10.7" customHeight="1" x14ac:dyDescent="0.2">
      <c r="A8" s="25" t="s">
        <v>17</v>
      </c>
      <c r="B8" s="9"/>
      <c r="C8" s="26">
        <v>4910</v>
      </c>
      <c r="D8" s="9"/>
      <c r="E8" s="26">
        <v>244</v>
      </c>
      <c r="F8" s="9"/>
      <c r="G8" s="26">
        <v>18</v>
      </c>
      <c r="H8" s="9"/>
      <c r="I8" s="26">
        <v>1693</v>
      </c>
      <c r="J8" s="9"/>
      <c r="K8" s="26">
        <v>1901</v>
      </c>
      <c r="L8" s="9"/>
      <c r="M8" s="26">
        <f t="shared" si="0"/>
        <v>3594</v>
      </c>
      <c r="N8" s="9"/>
      <c r="O8" s="26">
        <v>147</v>
      </c>
      <c r="P8" s="9"/>
      <c r="Q8" s="26">
        <v>34</v>
      </c>
      <c r="R8" s="9"/>
      <c r="S8" s="26">
        <v>56</v>
      </c>
      <c r="T8" s="9"/>
      <c r="U8" s="26">
        <v>364</v>
      </c>
      <c r="V8" s="9"/>
      <c r="W8" s="26">
        <f t="shared" si="1"/>
        <v>453</v>
      </c>
      <c r="X8" s="9"/>
    </row>
    <row r="9" spans="1:24" s="1" customFormat="1" ht="10.7" customHeight="1" x14ac:dyDescent="0.2">
      <c r="A9" s="25" t="s">
        <v>18</v>
      </c>
      <c r="B9" s="9"/>
      <c r="C9" s="26">
        <v>5499</v>
      </c>
      <c r="D9" s="9"/>
      <c r="E9" s="26">
        <v>300</v>
      </c>
      <c r="F9" s="9"/>
      <c r="G9" s="26">
        <v>18</v>
      </c>
      <c r="H9" s="9"/>
      <c r="I9" s="26">
        <v>2028</v>
      </c>
      <c r="J9" s="9"/>
      <c r="K9" s="26">
        <v>2063</v>
      </c>
      <c r="L9" s="9"/>
      <c r="M9" s="26">
        <f t="shared" si="0"/>
        <v>4091</v>
      </c>
      <c r="N9" s="9"/>
      <c r="O9" s="26">
        <v>166</v>
      </c>
      <c r="P9" s="9"/>
      <c r="Q9" s="26">
        <v>44</v>
      </c>
      <c r="R9" s="9"/>
      <c r="S9" s="26">
        <v>72</v>
      </c>
      <c r="T9" s="9"/>
      <c r="U9" s="26">
        <v>387</v>
      </c>
      <c r="V9" s="9"/>
      <c r="W9" s="26">
        <f t="shared" si="1"/>
        <v>421</v>
      </c>
      <c r="X9" s="9"/>
    </row>
    <row r="10" spans="1:24" s="1" customFormat="1" ht="10.7" customHeight="1" x14ac:dyDescent="0.2">
      <c r="A10" s="25" t="s">
        <v>19</v>
      </c>
      <c r="B10" s="9"/>
      <c r="C10" s="26">
        <v>6308</v>
      </c>
      <c r="D10" s="9"/>
      <c r="E10" s="26">
        <v>382</v>
      </c>
      <c r="F10" s="9"/>
      <c r="G10" s="26">
        <v>29</v>
      </c>
      <c r="H10" s="9"/>
      <c r="I10" s="26">
        <v>2327</v>
      </c>
      <c r="J10" s="9"/>
      <c r="K10" s="26">
        <v>2428</v>
      </c>
      <c r="L10" s="9"/>
      <c r="M10" s="26">
        <f t="shared" si="0"/>
        <v>4755</v>
      </c>
      <c r="N10" s="9"/>
      <c r="O10" s="26">
        <v>174</v>
      </c>
      <c r="P10" s="9"/>
      <c r="Q10" s="26">
        <v>44</v>
      </c>
      <c r="R10" s="9"/>
      <c r="S10" s="26">
        <v>85</v>
      </c>
      <c r="T10" s="9"/>
      <c r="U10" s="26">
        <v>410</v>
      </c>
      <c r="V10" s="9"/>
      <c r="W10" s="26">
        <f t="shared" si="1"/>
        <v>429</v>
      </c>
      <c r="X10" s="9"/>
    </row>
    <row r="11" spans="1:24" s="1" customFormat="1" ht="10.7" customHeight="1" x14ac:dyDescent="0.2">
      <c r="A11" s="25" t="s">
        <v>20</v>
      </c>
      <c r="B11" s="9"/>
      <c r="C11" s="26">
        <v>7046</v>
      </c>
      <c r="D11" s="9"/>
      <c r="E11" s="26">
        <v>454</v>
      </c>
      <c r="F11" s="9"/>
      <c r="G11" s="26">
        <v>33</v>
      </c>
      <c r="H11" s="9"/>
      <c r="I11" s="26">
        <v>2805</v>
      </c>
      <c r="J11" s="9"/>
      <c r="K11" s="26">
        <v>2565</v>
      </c>
      <c r="L11" s="9"/>
      <c r="M11" s="26">
        <f t="shared" si="0"/>
        <v>5370</v>
      </c>
      <c r="N11" s="9"/>
      <c r="O11" s="26">
        <v>184</v>
      </c>
      <c r="P11" s="9"/>
      <c r="Q11" s="26">
        <v>58</v>
      </c>
      <c r="R11" s="9"/>
      <c r="S11" s="26">
        <v>78</v>
      </c>
      <c r="T11" s="9"/>
      <c r="U11" s="26">
        <v>449</v>
      </c>
      <c r="V11" s="9"/>
      <c r="W11" s="26">
        <f t="shared" si="1"/>
        <v>420</v>
      </c>
      <c r="X11" s="9"/>
    </row>
    <row r="12" spans="1:24" s="1" customFormat="1" ht="10.7" customHeight="1" x14ac:dyDescent="0.2">
      <c r="A12" s="25" t="s">
        <v>21</v>
      </c>
      <c r="B12" s="9"/>
      <c r="C12" s="26">
        <v>8739</v>
      </c>
      <c r="D12" s="9"/>
      <c r="E12" s="26">
        <v>806</v>
      </c>
      <c r="F12" s="9"/>
      <c r="G12" s="26">
        <v>199</v>
      </c>
      <c r="H12" s="9"/>
      <c r="I12" s="26">
        <v>3281</v>
      </c>
      <c r="J12" s="9"/>
      <c r="K12" s="26">
        <v>3007</v>
      </c>
      <c r="L12" s="9"/>
      <c r="M12" s="26">
        <f t="shared" si="0"/>
        <v>6288</v>
      </c>
      <c r="N12" s="9"/>
      <c r="O12" s="26">
        <v>225</v>
      </c>
      <c r="P12" s="9"/>
      <c r="Q12" s="26">
        <v>67</v>
      </c>
      <c r="R12" s="9"/>
      <c r="S12" s="26">
        <v>202</v>
      </c>
      <c r="T12" s="9"/>
      <c r="U12" s="26">
        <v>519</v>
      </c>
      <c r="V12" s="9"/>
      <c r="W12" s="26">
        <f t="shared" si="1"/>
        <v>433</v>
      </c>
      <c r="X12" s="9"/>
    </row>
    <row r="13" spans="1:24" s="1" customFormat="1" ht="10.7" customHeight="1" x14ac:dyDescent="0.2">
      <c r="A13" s="25" t="s">
        <v>22</v>
      </c>
      <c r="B13" s="9"/>
      <c r="C13" s="26">
        <v>9926</v>
      </c>
      <c r="D13" s="9"/>
      <c r="E13" s="26">
        <v>941</v>
      </c>
      <c r="F13" s="9"/>
      <c r="G13" s="26">
        <v>167</v>
      </c>
      <c r="H13" s="9"/>
      <c r="I13" s="26">
        <v>3609</v>
      </c>
      <c r="J13" s="9"/>
      <c r="K13" s="26">
        <v>3350</v>
      </c>
      <c r="L13" s="9"/>
      <c r="M13" s="26">
        <f t="shared" si="0"/>
        <v>6959</v>
      </c>
      <c r="N13" s="9"/>
      <c r="O13" s="26">
        <v>259</v>
      </c>
      <c r="P13" s="9"/>
      <c r="Q13" s="26">
        <v>81</v>
      </c>
      <c r="R13" s="9"/>
      <c r="S13" s="26">
        <v>267</v>
      </c>
      <c r="T13" s="9"/>
      <c r="U13" s="26">
        <v>611</v>
      </c>
      <c r="V13" s="9"/>
      <c r="W13" s="26">
        <f t="shared" si="1"/>
        <v>641</v>
      </c>
      <c r="X13" s="9"/>
    </row>
    <row r="14" spans="1:24" s="1" customFormat="1" ht="10.7" customHeight="1" x14ac:dyDescent="0.2">
      <c r="A14" s="25" t="s">
        <v>23</v>
      </c>
      <c r="B14" s="9"/>
      <c r="C14" s="26">
        <v>10739</v>
      </c>
      <c r="D14" s="9"/>
      <c r="E14" s="26">
        <v>1006</v>
      </c>
      <c r="F14" s="9"/>
      <c r="G14" s="26">
        <v>95</v>
      </c>
      <c r="H14" s="9"/>
      <c r="I14" s="26">
        <v>3996</v>
      </c>
      <c r="J14" s="9"/>
      <c r="K14" s="26">
        <v>3678</v>
      </c>
      <c r="L14" s="9"/>
      <c r="M14" s="26">
        <f t="shared" si="0"/>
        <v>7674</v>
      </c>
      <c r="N14" s="9"/>
      <c r="O14" s="26">
        <v>247</v>
      </c>
      <c r="P14" s="9"/>
      <c r="Q14" s="26">
        <v>90</v>
      </c>
      <c r="R14" s="9"/>
      <c r="S14" s="26">
        <v>310</v>
      </c>
      <c r="T14" s="9"/>
      <c r="U14" s="26">
        <v>629</v>
      </c>
      <c r="V14" s="9"/>
      <c r="W14" s="26">
        <f t="shared" si="1"/>
        <v>688</v>
      </c>
      <c r="X14" s="9"/>
    </row>
    <row r="15" spans="1:24" s="1" customFormat="1" ht="10.7" customHeight="1" x14ac:dyDescent="0.2">
      <c r="A15" s="25" t="s">
        <v>24</v>
      </c>
      <c r="B15" s="9"/>
      <c r="C15" s="26">
        <v>11954</v>
      </c>
      <c r="D15" s="9"/>
      <c r="E15" s="26">
        <v>1482</v>
      </c>
      <c r="F15" s="9"/>
      <c r="G15" s="26">
        <v>161</v>
      </c>
      <c r="H15" s="9"/>
      <c r="I15" s="26">
        <v>4385</v>
      </c>
      <c r="J15" s="9"/>
      <c r="K15" s="26">
        <v>3848</v>
      </c>
      <c r="L15" s="9"/>
      <c r="M15" s="26">
        <f t="shared" si="0"/>
        <v>8233</v>
      </c>
      <c r="N15" s="9"/>
      <c r="O15" s="26">
        <v>257</v>
      </c>
      <c r="P15" s="9"/>
      <c r="Q15" s="26">
        <v>106</v>
      </c>
      <c r="R15" s="9"/>
      <c r="S15" s="26">
        <v>378</v>
      </c>
      <c r="T15" s="9"/>
      <c r="U15" s="26">
        <v>692</v>
      </c>
      <c r="V15" s="9"/>
      <c r="W15" s="26">
        <f t="shared" si="1"/>
        <v>645</v>
      </c>
      <c r="X15" s="9"/>
    </row>
    <row r="16" spans="1:24" s="1" customFormat="1" ht="10.7" customHeight="1" x14ac:dyDescent="0.2">
      <c r="A16" s="25" t="s">
        <v>25</v>
      </c>
      <c r="B16" s="9"/>
      <c r="C16" s="26">
        <v>12815</v>
      </c>
      <c r="D16" s="9"/>
      <c r="E16" s="26">
        <v>1396</v>
      </c>
      <c r="F16" s="9"/>
      <c r="G16" s="26">
        <v>106</v>
      </c>
      <c r="H16" s="9"/>
      <c r="I16" s="26">
        <v>4759</v>
      </c>
      <c r="J16" s="9"/>
      <c r="K16" s="26">
        <v>3890</v>
      </c>
      <c r="L16" s="9"/>
      <c r="M16" s="26">
        <f t="shared" si="0"/>
        <v>8649</v>
      </c>
      <c r="N16" s="9"/>
      <c r="O16" s="26">
        <v>255</v>
      </c>
      <c r="P16" s="9"/>
      <c r="Q16" s="26">
        <v>110</v>
      </c>
      <c r="R16" s="9"/>
      <c r="S16" s="26">
        <v>451</v>
      </c>
      <c r="T16" s="9"/>
      <c r="U16" s="26">
        <v>763</v>
      </c>
      <c r="V16" s="9"/>
      <c r="W16" s="26">
        <f t="shared" si="1"/>
        <v>1085</v>
      </c>
      <c r="X16" s="9"/>
    </row>
    <row r="17" spans="1:26" s="1" customFormat="1" ht="10.7" customHeight="1" x14ac:dyDescent="0.2">
      <c r="A17" s="25" t="s">
        <v>26</v>
      </c>
      <c r="B17" s="9"/>
      <c r="C17" s="26">
        <v>14096</v>
      </c>
      <c r="D17" s="9"/>
      <c r="E17" s="26">
        <v>1450</v>
      </c>
      <c r="F17" s="9"/>
      <c r="G17" s="26">
        <v>175</v>
      </c>
      <c r="H17" s="9"/>
      <c r="I17" s="26">
        <v>5341</v>
      </c>
      <c r="J17" s="9"/>
      <c r="K17" s="26">
        <v>4068</v>
      </c>
      <c r="L17" s="9"/>
      <c r="M17" s="26">
        <f t="shared" si="0"/>
        <v>9409</v>
      </c>
      <c r="N17" s="9"/>
      <c r="O17" s="26">
        <v>264</v>
      </c>
      <c r="P17" s="9"/>
      <c r="Q17" s="26">
        <v>105</v>
      </c>
      <c r="R17" s="9"/>
      <c r="S17" s="26">
        <v>639</v>
      </c>
      <c r="T17" s="9"/>
      <c r="U17" s="26">
        <v>883</v>
      </c>
      <c r="V17" s="9"/>
      <c r="W17" s="26">
        <f t="shared" si="1"/>
        <v>1171</v>
      </c>
      <c r="X17" s="9"/>
    </row>
    <row r="18" spans="1:26" s="1" customFormat="1" ht="10.7" customHeight="1" x14ac:dyDescent="0.2">
      <c r="A18" s="25" t="s">
        <v>27</v>
      </c>
      <c r="B18" s="9"/>
      <c r="C18" s="26">
        <v>15097</v>
      </c>
      <c r="D18" s="9"/>
      <c r="E18" s="26">
        <v>1603</v>
      </c>
      <c r="F18" s="9"/>
      <c r="G18" s="26">
        <v>179</v>
      </c>
      <c r="H18" s="9"/>
      <c r="I18" s="26">
        <v>5577</v>
      </c>
      <c r="J18" s="9"/>
      <c r="K18" s="26">
        <v>4480</v>
      </c>
      <c r="L18" s="9"/>
      <c r="M18" s="26">
        <f t="shared" si="0"/>
        <v>10057</v>
      </c>
      <c r="N18" s="9"/>
      <c r="O18" s="26">
        <v>264</v>
      </c>
      <c r="P18" s="9"/>
      <c r="Q18" s="26">
        <v>126</v>
      </c>
      <c r="R18" s="9"/>
      <c r="S18" s="26">
        <v>766</v>
      </c>
      <c r="T18" s="9"/>
      <c r="U18" s="26">
        <v>973</v>
      </c>
      <c r="V18" s="9"/>
      <c r="W18" s="26">
        <f t="shared" si="1"/>
        <v>1129</v>
      </c>
      <c r="X18" s="9"/>
    </row>
    <row r="19" spans="1:26" s="1" customFormat="1" ht="10.7" customHeight="1" x14ac:dyDescent="0.2">
      <c r="A19" s="25" t="s">
        <v>28</v>
      </c>
      <c r="B19" s="9"/>
      <c r="C19" s="26">
        <v>16037</v>
      </c>
      <c r="D19" s="9"/>
      <c r="E19" s="26">
        <v>1375</v>
      </c>
      <c r="F19" s="9"/>
      <c r="G19" s="26">
        <v>226</v>
      </c>
      <c r="H19" s="9"/>
      <c r="I19" s="26">
        <v>5988</v>
      </c>
      <c r="J19" s="9"/>
      <c r="K19" s="26">
        <v>4699</v>
      </c>
      <c r="L19" s="9"/>
      <c r="M19" s="26">
        <f t="shared" si="0"/>
        <v>10687</v>
      </c>
      <c r="N19" s="9"/>
      <c r="O19" s="26">
        <v>249</v>
      </c>
      <c r="P19" s="9"/>
      <c r="Q19" s="26">
        <v>145</v>
      </c>
      <c r="R19" s="9"/>
      <c r="S19" s="26">
        <v>982</v>
      </c>
      <c r="T19" s="9"/>
      <c r="U19" s="26">
        <v>1075</v>
      </c>
      <c r="V19" s="9"/>
      <c r="W19" s="26">
        <f t="shared" si="1"/>
        <v>1298</v>
      </c>
      <c r="X19" s="9"/>
    </row>
    <row r="20" spans="1:26" s="1" customFormat="1" ht="10.7" customHeight="1" x14ac:dyDescent="0.2">
      <c r="A20" s="25" t="s">
        <v>29</v>
      </c>
      <c r="B20" s="9"/>
      <c r="C20" s="26">
        <v>17135</v>
      </c>
      <c r="D20" s="9"/>
      <c r="E20" s="26">
        <v>1411</v>
      </c>
      <c r="F20" s="9"/>
      <c r="G20" s="26">
        <v>216</v>
      </c>
      <c r="H20" s="9"/>
      <c r="I20" s="26">
        <v>6593</v>
      </c>
      <c r="J20" s="9"/>
      <c r="K20" s="26">
        <v>5025</v>
      </c>
      <c r="L20" s="9"/>
      <c r="M20" s="26">
        <f t="shared" si="0"/>
        <v>11618</v>
      </c>
      <c r="N20" s="9"/>
      <c r="O20" s="26">
        <v>240</v>
      </c>
      <c r="P20" s="9"/>
      <c r="Q20" s="26">
        <v>161</v>
      </c>
      <c r="R20" s="9"/>
      <c r="S20" s="26">
        <v>1143</v>
      </c>
      <c r="T20" s="9"/>
      <c r="U20" s="26">
        <v>1186</v>
      </c>
      <c r="V20" s="9"/>
      <c r="W20" s="26">
        <f t="shared" si="1"/>
        <v>1160</v>
      </c>
      <c r="X20" s="9"/>
    </row>
    <row r="21" spans="1:26" s="1" customFormat="1" ht="10.7" customHeight="1" x14ac:dyDescent="0.2">
      <c r="A21" s="25" t="s">
        <v>30</v>
      </c>
      <c r="B21" s="9"/>
      <c r="C21" s="26">
        <v>18558</v>
      </c>
      <c r="D21" s="9"/>
      <c r="E21" s="26">
        <v>1263</v>
      </c>
      <c r="F21" s="9"/>
      <c r="G21" s="26">
        <v>264</v>
      </c>
      <c r="H21" s="9"/>
      <c r="I21" s="26">
        <v>7377</v>
      </c>
      <c r="J21" s="9"/>
      <c r="K21" s="26">
        <v>5182</v>
      </c>
      <c r="L21" s="9"/>
      <c r="M21" s="26">
        <f t="shared" si="0"/>
        <v>12559</v>
      </c>
      <c r="N21" s="9"/>
      <c r="O21" s="26">
        <v>272</v>
      </c>
      <c r="P21" s="9"/>
      <c r="Q21" s="26">
        <v>181</v>
      </c>
      <c r="R21" s="9"/>
      <c r="S21" s="26">
        <v>1441</v>
      </c>
      <c r="T21" s="9"/>
      <c r="U21" s="26">
        <v>1282</v>
      </c>
      <c r="V21" s="9"/>
      <c r="W21" s="26">
        <f t="shared" si="1"/>
        <v>1296</v>
      </c>
      <c r="X21" s="9"/>
    </row>
    <row r="22" spans="1:26" s="1" customFormat="1" ht="10.7" customHeight="1" x14ac:dyDescent="0.2">
      <c r="A22" s="25" t="s">
        <v>31</v>
      </c>
      <c r="B22" s="9"/>
      <c r="C22" s="26">
        <v>21508.078280000002</v>
      </c>
      <c r="D22" s="9"/>
      <c r="E22" s="26">
        <v>1314.5539900000001</v>
      </c>
      <c r="F22" s="9"/>
      <c r="G22" s="26">
        <v>371.55204600000002</v>
      </c>
      <c r="H22" s="9"/>
      <c r="I22" s="26">
        <v>8096.747507</v>
      </c>
      <c r="J22" s="9"/>
      <c r="K22" s="26">
        <v>6438.8090309999998</v>
      </c>
      <c r="L22" s="9"/>
      <c r="M22" s="26">
        <f t="shared" si="0"/>
        <v>14535.556538000001</v>
      </c>
      <c r="N22" s="9"/>
      <c r="O22" s="26">
        <v>286.40873199999999</v>
      </c>
      <c r="P22" s="9"/>
      <c r="Q22" s="26">
        <v>194.140693</v>
      </c>
      <c r="R22" s="9"/>
      <c r="S22" s="26">
        <v>1733.2053579999999</v>
      </c>
      <c r="T22" s="9"/>
      <c r="U22" s="26">
        <v>1506.5938470000001</v>
      </c>
      <c r="V22" s="9"/>
      <c r="W22" s="26">
        <f t="shared" si="1"/>
        <v>1566.0670759999994</v>
      </c>
      <c r="X22" s="9"/>
    </row>
    <row r="23" spans="1:26" s="1" customFormat="1" ht="10.7" customHeight="1" x14ac:dyDescent="0.2">
      <c r="A23" s="25" t="s">
        <v>32</v>
      </c>
      <c r="B23" s="9"/>
      <c r="C23" s="26">
        <v>25443.788809999998</v>
      </c>
      <c r="D23" s="9"/>
      <c r="E23" s="26">
        <v>1633.7683340000001</v>
      </c>
      <c r="F23" s="9"/>
      <c r="G23" s="26">
        <v>429.71011800000002</v>
      </c>
      <c r="H23" s="9"/>
      <c r="I23" s="26">
        <v>2036.0031140000001</v>
      </c>
      <c r="J23" s="9"/>
      <c r="K23" s="26">
        <v>15084.826045</v>
      </c>
      <c r="L23" s="9"/>
      <c r="M23" s="26">
        <f t="shared" si="0"/>
        <v>17120.829159000001</v>
      </c>
      <c r="N23" s="9"/>
      <c r="O23" s="26">
        <v>343.46896500000003</v>
      </c>
      <c r="P23" s="9"/>
      <c r="Q23" s="26">
        <v>254.63622599999999</v>
      </c>
      <c r="R23" s="9"/>
      <c r="S23" s="26">
        <v>2026.151998</v>
      </c>
      <c r="T23" s="9"/>
      <c r="U23" s="26">
        <v>1822.8764020000001</v>
      </c>
      <c r="V23" s="9"/>
      <c r="W23" s="26">
        <f t="shared" si="1"/>
        <v>1812.3476079999964</v>
      </c>
      <c r="X23" s="9"/>
    </row>
    <row r="24" spans="1:26" s="1" customFormat="1" ht="10.7" customHeight="1" x14ac:dyDescent="0.2">
      <c r="A24" s="25" t="s">
        <v>33</v>
      </c>
      <c r="B24" s="9"/>
      <c r="C24" s="26">
        <v>29089</v>
      </c>
      <c r="D24" s="9"/>
      <c r="E24" s="26">
        <v>1872</v>
      </c>
      <c r="F24" s="9"/>
      <c r="G24" s="26">
        <v>517</v>
      </c>
      <c r="H24" s="9"/>
      <c r="I24" s="26">
        <v>1580</v>
      </c>
      <c r="J24" s="9"/>
      <c r="K24" s="26">
        <v>18016</v>
      </c>
      <c r="L24" s="9"/>
      <c r="M24" s="26">
        <v>19589</v>
      </c>
      <c r="N24" s="9"/>
      <c r="O24" s="26">
        <v>400</v>
      </c>
      <c r="P24" s="9"/>
      <c r="Q24" s="26">
        <v>311</v>
      </c>
      <c r="R24" s="9"/>
      <c r="S24" s="26">
        <v>2250</v>
      </c>
      <c r="T24" s="9"/>
      <c r="U24" s="26">
        <v>2190</v>
      </c>
      <c r="V24" s="9"/>
      <c r="W24" s="26">
        <f t="shared" si="1"/>
        <v>1960</v>
      </c>
      <c r="X24" s="9"/>
    </row>
    <row r="25" spans="1:26" s="1" customFormat="1" ht="10.7" customHeight="1" x14ac:dyDescent="0.2">
      <c r="A25" s="18" t="s">
        <v>34</v>
      </c>
      <c r="B25" s="9"/>
      <c r="C25" s="26">
        <v>31554</v>
      </c>
      <c r="D25" s="26"/>
      <c r="E25" s="26">
        <v>2023</v>
      </c>
      <c r="F25" s="26"/>
      <c r="G25" s="26">
        <v>590</v>
      </c>
      <c r="H25" s="26"/>
      <c r="I25" s="26"/>
      <c r="J25" s="26"/>
      <c r="K25" s="26"/>
      <c r="L25" s="26"/>
      <c r="M25" s="26">
        <v>21191</v>
      </c>
      <c r="N25" s="26"/>
      <c r="O25" s="26">
        <v>489</v>
      </c>
      <c r="P25" s="26"/>
      <c r="Q25" s="26">
        <v>406</v>
      </c>
      <c r="R25" s="26"/>
      <c r="S25" s="26">
        <v>2370</v>
      </c>
      <c r="T25" s="26"/>
      <c r="U25" s="26">
        <v>2441</v>
      </c>
      <c r="V25" s="26"/>
      <c r="W25" s="26">
        <v>2046</v>
      </c>
      <c r="X25" s="26"/>
    </row>
    <row r="26" spans="1:26" s="1" customFormat="1" ht="10.7" customHeight="1" x14ac:dyDescent="0.2">
      <c r="A26" s="18" t="s">
        <v>35</v>
      </c>
      <c r="B26" s="9"/>
      <c r="C26" s="26">
        <v>33618</v>
      </c>
      <c r="D26" s="26"/>
      <c r="E26" s="26">
        <v>1964</v>
      </c>
      <c r="F26" s="26"/>
      <c r="G26" s="26">
        <v>585</v>
      </c>
      <c r="H26" s="26"/>
      <c r="I26" s="26"/>
      <c r="J26" s="26"/>
      <c r="K26" s="26"/>
      <c r="L26" s="26"/>
      <c r="M26" s="26">
        <v>22660</v>
      </c>
      <c r="N26" s="26"/>
      <c r="O26" s="26">
        <v>544</v>
      </c>
      <c r="P26" s="26"/>
      <c r="Q26" s="26">
        <v>454</v>
      </c>
      <c r="R26" s="26"/>
      <c r="S26" s="26">
        <v>2663</v>
      </c>
      <c r="T26" s="26"/>
      <c r="U26" s="26">
        <v>2651</v>
      </c>
      <c r="V26" s="26"/>
      <c r="W26" s="26">
        <v>2097</v>
      </c>
      <c r="X26" s="26"/>
      <c r="Y26" s="27"/>
      <c r="Z26" s="27"/>
    </row>
    <row r="27" spans="1:26" s="1" customFormat="1" ht="10.7" customHeight="1" x14ac:dyDescent="0.2">
      <c r="A27" s="18">
        <v>1995</v>
      </c>
      <c r="B27" s="9"/>
      <c r="C27" s="26">
        <v>36527</v>
      </c>
      <c r="D27" s="26"/>
      <c r="E27" s="26">
        <v>2050</v>
      </c>
      <c r="F27" s="26"/>
      <c r="G27" s="26">
        <v>637</v>
      </c>
      <c r="H27" s="26"/>
      <c r="I27" s="26"/>
      <c r="J27" s="26"/>
      <c r="K27" s="26"/>
      <c r="L27" s="26"/>
      <c r="M27" s="26">
        <v>24148</v>
      </c>
      <c r="N27" s="26"/>
      <c r="O27" s="26">
        <v>617</v>
      </c>
      <c r="P27" s="26"/>
      <c r="Q27" s="26">
        <v>534</v>
      </c>
      <c r="R27" s="9"/>
      <c r="S27" s="26">
        <v>2990</v>
      </c>
      <c r="T27" s="26"/>
      <c r="U27" s="26">
        <v>2861</v>
      </c>
      <c r="V27" s="26"/>
      <c r="W27" s="26">
        <v>2690</v>
      </c>
      <c r="X27" s="26"/>
      <c r="Y27" s="27"/>
      <c r="Z27" s="27"/>
    </row>
    <row r="28" spans="1:26" s="1" customFormat="1" ht="10.7" customHeight="1" x14ac:dyDescent="0.2">
      <c r="A28" s="18">
        <v>1996</v>
      </c>
      <c r="B28" s="9"/>
      <c r="C28" s="26">
        <v>36947</v>
      </c>
      <c r="D28" s="26"/>
      <c r="E28" s="26">
        <v>2044</v>
      </c>
      <c r="F28" s="26"/>
      <c r="G28" s="26">
        <v>564</v>
      </c>
      <c r="H28" s="26"/>
      <c r="I28" s="26"/>
      <c r="J28" s="26"/>
      <c r="K28" s="26"/>
      <c r="L28" s="26"/>
      <c r="M28" s="26">
        <v>24388</v>
      </c>
      <c r="N28" s="26"/>
      <c r="O28" s="26">
        <v>694</v>
      </c>
      <c r="P28" s="26"/>
      <c r="Q28" s="26">
        <v>628</v>
      </c>
      <c r="R28" s="26"/>
      <c r="S28" s="26">
        <v>3049</v>
      </c>
      <c r="T28" s="26"/>
      <c r="U28" s="26">
        <v>3078</v>
      </c>
      <c r="V28" s="26"/>
      <c r="W28" s="26">
        <v>2502</v>
      </c>
      <c r="X28" s="26"/>
      <c r="Y28" s="27"/>
      <c r="Z28" s="27"/>
    </row>
    <row r="29" spans="1:26" s="1" customFormat="1" ht="10.7" customHeight="1" x14ac:dyDescent="0.2">
      <c r="A29" s="18">
        <v>1997</v>
      </c>
      <c r="B29" s="9"/>
      <c r="C29" s="26">
        <v>37721</v>
      </c>
      <c r="D29" s="26"/>
      <c r="E29" s="26">
        <v>1931</v>
      </c>
      <c r="F29" s="26"/>
      <c r="G29" s="26">
        <v>637</v>
      </c>
      <c r="H29" s="26"/>
      <c r="I29" s="26"/>
      <c r="J29" s="26"/>
      <c r="K29" s="26"/>
      <c r="L29" s="26"/>
      <c r="M29" s="26">
        <v>24691</v>
      </c>
      <c r="N29" s="26"/>
      <c r="O29" s="26">
        <v>791</v>
      </c>
      <c r="P29" s="26"/>
      <c r="Q29" s="26">
        <v>605</v>
      </c>
      <c r="R29" s="26"/>
      <c r="S29" s="26">
        <v>3351</v>
      </c>
      <c r="T29" s="26"/>
      <c r="U29" s="26">
        <v>3343</v>
      </c>
      <c r="V29" s="26"/>
      <c r="W29" s="26">
        <f t="shared" ref="W29:W34" si="2">C29-(U29+S29+Q29+O29+M29+G29+E29)</f>
        <v>2372</v>
      </c>
      <c r="X29" s="26"/>
      <c r="Y29" s="27"/>
      <c r="Z29" s="27"/>
    </row>
    <row r="30" spans="1:26" s="1" customFormat="1" ht="10.7" customHeight="1" x14ac:dyDescent="0.2">
      <c r="A30" s="18">
        <v>1998</v>
      </c>
      <c r="B30" s="9"/>
      <c r="C30" s="26">
        <v>40601</v>
      </c>
      <c r="D30" s="26"/>
      <c r="E30" s="26">
        <v>1871</v>
      </c>
      <c r="F30" s="26"/>
      <c r="G30" s="26">
        <v>692</v>
      </c>
      <c r="H30" s="26"/>
      <c r="I30" s="26"/>
      <c r="J30" s="26"/>
      <c r="K30" s="26"/>
      <c r="L30" s="26"/>
      <c r="M30" s="26">
        <v>25529</v>
      </c>
      <c r="N30" s="26"/>
      <c r="O30" s="26">
        <v>695</v>
      </c>
      <c r="P30" s="26"/>
      <c r="Q30" s="26">
        <v>585</v>
      </c>
      <c r="R30" s="26"/>
      <c r="S30" s="26">
        <v>798</v>
      </c>
      <c r="T30" s="26"/>
      <c r="U30" s="26">
        <v>3806</v>
      </c>
      <c r="V30" s="26"/>
      <c r="W30" s="26">
        <f t="shared" si="2"/>
        <v>6625</v>
      </c>
      <c r="X30" s="26"/>
      <c r="Y30" s="27"/>
      <c r="Z30" s="27"/>
    </row>
    <row r="31" spans="1:26" s="1" customFormat="1" ht="10.7" customHeight="1" x14ac:dyDescent="0.2">
      <c r="A31" s="18">
        <v>1999</v>
      </c>
      <c r="B31" s="9"/>
      <c r="C31" s="26">
        <v>42522</v>
      </c>
      <c r="D31" s="26"/>
      <c r="E31" s="26">
        <v>1655</v>
      </c>
      <c r="F31" s="26"/>
      <c r="G31" s="26">
        <v>742</v>
      </c>
      <c r="H31" s="26"/>
      <c r="I31" s="26"/>
      <c r="J31" s="26"/>
      <c r="K31" s="26"/>
      <c r="L31" s="26"/>
      <c r="M31" s="26">
        <v>26578</v>
      </c>
      <c r="N31" s="26"/>
      <c r="O31" s="26">
        <v>635</v>
      </c>
      <c r="P31" s="26"/>
      <c r="Q31" s="26">
        <v>585</v>
      </c>
      <c r="R31" s="26"/>
      <c r="S31" s="26">
        <v>667</v>
      </c>
      <c r="T31" s="26"/>
      <c r="U31" s="26">
        <v>4572</v>
      </c>
      <c r="V31" s="26"/>
      <c r="W31" s="26">
        <f t="shared" si="2"/>
        <v>7088</v>
      </c>
      <c r="X31" s="26"/>
      <c r="Y31" s="27"/>
      <c r="Z31" s="27"/>
    </row>
    <row r="32" spans="1:26" s="1" customFormat="1" ht="10.7" customHeight="1" x14ac:dyDescent="0.2">
      <c r="A32" s="18">
        <v>2000</v>
      </c>
      <c r="B32" s="9"/>
      <c r="C32" s="26">
        <v>44503</v>
      </c>
      <c r="D32" s="26"/>
      <c r="E32" s="26">
        <v>1630</v>
      </c>
      <c r="F32" s="26"/>
      <c r="G32" s="26">
        <v>708</v>
      </c>
      <c r="H32" s="26"/>
      <c r="I32" s="26"/>
      <c r="J32" s="26"/>
      <c r="K32" s="26"/>
      <c r="L32" s="26"/>
      <c r="M32" s="26">
        <v>27058</v>
      </c>
      <c r="N32" s="26"/>
      <c r="O32" s="26">
        <v>633</v>
      </c>
      <c r="P32" s="26"/>
      <c r="Q32" s="26">
        <v>667</v>
      </c>
      <c r="R32" s="26"/>
      <c r="S32" s="26">
        <v>718</v>
      </c>
      <c r="T32" s="26"/>
      <c r="U32" s="26">
        <v>5355</v>
      </c>
      <c r="V32" s="26"/>
      <c r="W32" s="26">
        <f t="shared" si="2"/>
        <v>7734</v>
      </c>
      <c r="X32" s="26"/>
      <c r="Y32" s="27"/>
      <c r="Z32" s="27"/>
    </row>
    <row r="33" spans="1:26" s="1" customFormat="1" ht="10.7" customHeight="1" x14ac:dyDescent="0.2">
      <c r="A33" s="18">
        <v>2001</v>
      </c>
      <c r="B33" s="9"/>
      <c r="C33" s="26">
        <v>48356</v>
      </c>
      <c r="D33" s="26"/>
      <c r="E33" s="26">
        <v>1739</v>
      </c>
      <c r="F33" s="26"/>
      <c r="G33" s="26">
        <v>717</v>
      </c>
      <c r="H33" s="26"/>
      <c r="I33" s="26"/>
      <c r="J33" s="26"/>
      <c r="K33" s="26"/>
      <c r="L33" s="26"/>
      <c r="M33" s="26">
        <v>29104</v>
      </c>
      <c r="N33" s="26"/>
      <c r="O33" s="26">
        <v>612</v>
      </c>
      <c r="P33" s="26"/>
      <c r="Q33" s="26">
        <v>584</v>
      </c>
      <c r="R33" s="26"/>
      <c r="S33" s="26">
        <v>820</v>
      </c>
      <c r="T33" s="26"/>
      <c r="U33" s="26">
        <v>6227</v>
      </c>
      <c r="V33" s="26"/>
      <c r="W33" s="26">
        <f t="shared" si="2"/>
        <v>8553</v>
      </c>
      <c r="X33" s="26"/>
      <c r="Y33" s="27"/>
      <c r="Z33" s="27"/>
    </row>
    <row r="34" spans="1:26" s="1" customFormat="1" ht="10.7" customHeight="1" x14ac:dyDescent="0.2">
      <c r="A34" s="18">
        <v>2002</v>
      </c>
      <c r="B34" s="9"/>
      <c r="C34" s="26">
        <v>51924</v>
      </c>
      <c r="D34" s="26"/>
      <c r="E34" s="26">
        <v>1946</v>
      </c>
      <c r="F34" s="26"/>
      <c r="G34" s="26">
        <v>738</v>
      </c>
      <c r="H34" s="26"/>
      <c r="I34" s="26"/>
      <c r="J34" s="26"/>
      <c r="K34" s="26"/>
      <c r="L34" s="26"/>
      <c r="M34" s="26">
        <v>30097</v>
      </c>
      <c r="N34" s="26"/>
      <c r="O34" s="26">
        <v>571</v>
      </c>
      <c r="P34" s="26"/>
      <c r="Q34" s="26">
        <v>570</v>
      </c>
      <c r="R34" s="26"/>
      <c r="S34" s="26">
        <v>997</v>
      </c>
      <c r="T34" s="26"/>
      <c r="U34" s="26">
        <v>7150</v>
      </c>
      <c r="V34" s="26"/>
      <c r="W34" s="26">
        <f t="shared" si="2"/>
        <v>9855</v>
      </c>
      <c r="X34" s="26"/>
      <c r="Y34" s="27"/>
      <c r="Z34" s="27"/>
    </row>
    <row r="35" spans="1:26" s="1" customFormat="1" ht="10.7" customHeight="1" x14ac:dyDescent="0.2">
      <c r="A35" s="18">
        <v>2003</v>
      </c>
      <c r="B35" s="9"/>
      <c r="C35" s="26">
        <v>55271</v>
      </c>
      <c r="D35" s="26"/>
      <c r="E35" s="26">
        <v>2040</v>
      </c>
      <c r="F35" s="26"/>
      <c r="G35" s="26">
        <v>753</v>
      </c>
      <c r="H35" s="26"/>
      <c r="I35" s="26"/>
      <c r="J35" s="26"/>
      <c r="K35" s="26"/>
      <c r="L35" s="26"/>
      <c r="M35" s="26">
        <v>30947</v>
      </c>
      <c r="N35" s="26"/>
      <c r="O35" s="26">
        <v>567</v>
      </c>
      <c r="P35" s="26"/>
      <c r="Q35" s="26">
        <v>554</v>
      </c>
      <c r="R35" s="26"/>
      <c r="S35" s="26">
        <v>991</v>
      </c>
      <c r="T35" s="26"/>
      <c r="U35" s="26">
        <v>8284</v>
      </c>
      <c r="V35" s="26"/>
      <c r="W35" s="26">
        <f t="shared" ref="W35:W40" si="3">C35-(U35+S35+Q35+O35+M35+G35+E35)</f>
        <v>11135</v>
      </c>
      <c r="X35" s="26"/>
      <c r="Y35" s="27"/>
      <c r="Z35" s="27"/>
    </row>
    <row r="36" spans="1:26" s="1" customFormat="1" ht="10.7" customHeight="1" x14ac:dyDescent="0.2">
      <c r="A36" s="18">
        <v>2004</v>
      </c>
      <c r="B36" s="9"/>
      <c r="C36" s="26">
        <v>59541.456809000003</v>
      </c>
      <c r="D36" s="26"/>
      <c r="E36" s="26">
        <v>2087.4284739999998</v>
      </c>
      <c r="F36" s="26"/>
      <c r="G36" s="26">
        <v>734.46719700000006</v>
      </c>
      <c r="H36" s="26"/>
      <c r="I36" s="26"/>
      <c r="J36" s="26"/>
      <c r="K36" s="26"/>
      <c r="L36" s="26"/>
      <c r="M36" s="26">
        <v>32140.453337999999</v>
      </c>
      <c r="N36" s="26"/>
      <c r="O36" s="26">
        <v>569.69992000000002</v>
      </c>
      <c r="P36" s="26"/>
      <c r="Q36" s="26">
        <v>623.61236499999995</v>
      </c>
      <c r="R36" s="26"/>
      <c r="S36" s="26">
        <v>1057.975038</v>
      </c>
      <c r="T36" s="26"/>
      <c r="U36" s="26">
        <v>9703.25749</v>
      </c>
      <c r="V36" s="26"/>
      <c r="W36" s="26">
        <f t="shared" si="3"/>
        <v>12624.562987000005</v>
      </c>
      <c r="X36" s="26"/>
      <c r="Y36" s="27"/>
      <c r="Z36" s="27"/>
    </row>
    <row r="37" spans="1:26" s="1" customFormat="1" ht="10.7" customHeight="1" x14ac:dyDescent="0.2">
      <c r="A37" s="18">
        <v>2005</v>
      </c>
      <c r="B37" s="9"/>
      <c r="C37" s="26">
        <v>62929.039209000002</v>
      </c>
      <c r="D37" s="26"/>
      <c r="E37" s="26">
        <v>1751.057225</v>
      </c>
      <c r="F37" s="26"/>
      <c r="G37" s="26">
        <v>794.85322799999994</v>
      </c>
      <c r="H37" s="26"/>
      <c r="I37" s="26"/>
      <c r="J37" s="26"/>
      <c r="K37" s="26"/>
      <c r="L37" s="26"/>
      <c r="M37" s="26">
        <v>33778.000144999998</v>
      </c>
      <c r="N37" s="26"/>
      <c r="O37" s="26">
        <v>610.97079900000006</v>
      </c>
      <c r="P37" s="26"/>
      <c r="Q37" s="26">
        <v>577.78818699999999</v>
      </c>
      <c r="R37" s="26"/>
      <c r="S37" s="26">
        <v>1215.541714</v>
      </c>
      <c r="T37" s="26"/>
      <c r="U37" s="26">
        <v>10576.409421</v>
      </c>
      <c r="V37" s="26"/>
      <c r="W37" s="26">
        <f t="shared" si="3"/>
        <v>13624.418490000011</v>
      </c>
      <c r="X37" s="26"/>
      <c r="Y37" s="27"/>
      <c r="Z37" s="27"/>
    </row>
    <row r="38" spans="1:26" s="1" customFormat="1" ht="10.7" customHeight="1" x14ac:dyDescent="0.2">
      <c r="A38" s="18">
        <v>2006</v>
      </c>
      <c r="B38" s="9"/>
      <c r="C38" s="26">
        <v>57456.964053000003</v>
      </c>
      <c r="D38" s="26"/>
      <c r="E38" s="26">
        <v>1762.0312570000001</v>
      </c>
      <c r="F38" s="26"/>
      <c r="G38" s="26">
        <v>823.96612500000003</v>
      </c>
      <c r="H38" s="26"/>
      <c r="I38" s="26"/>
      <c r="J38" s="26"/>
      <c r="K38" s="26"/>
      <c r="L38" s="26"/>
      <c r="M38" s="26">
        <v>34283.601103000001</v>
      </c>
      <c r="N38" s="26"/>
      <c r="O38" s="26">
        <v>584.663006</v>
      </c>
      <c r="P38" s="26"/>
      <c r="Q38" s="26">
        <v>556.54843800000003</v>
      </c>
      <c r="R38" s="26"/>
      <c r="S38" s="26">
        <v>1433.554261</v>
      </c>
      <c r="T38" s="26"/>
      <c r="U38" s="26">
        <v>3974.980607</v>
      </c>
      <c r="V38" s="26"/>
      <c r="W38" s="26">
        <f t="shared" si="3"/>
        <v>14037.619256000005</v>
      </c>
      <c r="X38" s="26"/>
      <c r="Y38" s="27"/>
      <c r="Z38" s="27"/>
    </row>
    <row r="39" spans="1:26" s="1" customFormat="1" ht="10.7" customHeight="1" x14ac:dyDescent="0.2">
      <c r="A39" s="18">
        <v>2007</v>
      </c>
      <c r="B39" s="9"/>
      <c r="C39" s="26">
        <v>57179.292163999999</v>
      </c>
      <c r="D39" s="26"/>
      <c r="E39" s="26">
        <v>1798.87853</v>
      </c>
      <c r="F39" s="26"/>
      <c r="G39" s="26">
        <v>851.04653499999995</v>
      </c>
      <c r="H39" s="26"/>
      <c r="I39" s="26"/>
      <c r="J39" s="26"/>
      <c r="K39" s="26"/>
      <c r="L39" s="26"/>
      <c r="M39" s="26">
        <v>34980.238796999998</v>
      </c>
      <c r="N39" s="26"/>
      <c r="O39" s="26">
        <v>605.86773600000004</v>
      </c>
      <c r="P39" s="26"/>
      <c r="Q39" s="26">
        <v>624.54369299999996</v>
      </c>
      <c r="R39" s="26"/>
      <c r="S39" s="26">
        <v>1580.925968</v>
      </c>
      <c r="T39" s="26"/>
      <c r="U39" s="26">
        <v>853.08426099999997</v>
      </c>
      <c r="V39" s="26"/>
      <c r="W39" s="26">
        <f t="shared" si="3"/>
        <v>15884.706643999998</v>
      </c>
      <c r="X39" s="26"/>
      <c r="Y39" s="27"/>
      <c r="Z39" s="27"/>
    </row>
    <row r="40" spans="1:26" s="1" customFormat="1" ht="10.7" customHeight="1" x14ac:dyDescent="0.2">
      <c r="A40" s="18">
        <v>2008</v>
      </c>
      <c r="B40" s="9"/>
      <c r="C40" s="26">
        <v>61130.792853999999</v>
      </c>
      <c r="D40" s="26"/>
      <c r="E40" s="26">
        <v>1897.8277820000001</v>
      </c>
      <c r="F40" s="26"/>
      <c r="G40" s="26">
        <v>931.24433399999998</v>
      </c>
      <c r="H40" s="26"/>
      <c r="I40" s="26"/>
      <c r="J40" s="26"/>
      <c r="K40" s="26"/>
      <c r="L40" s="26"/>
      <c r="M40" s="26">
        <v>35744.236690999998</v>
      </c>
      <c r="N40" s="26"/>
      <c r="O40" s="26">
        <v>637.88584300000002</v>
      </c>
      <c r="P40" s="26"/>
      <c r="Q40" s="26">
        <v>765.34077400000001</v>
      </c>
      <c r="R40" s="26"/>
      <c r="S40" s="26">
        <v>1677.4701419999999</v>
      </c>
      <c r="T40" s="26"/>
      <c r="U40" s="26">
        <v>813.99849099999994</v>
      </c>
      <c r="V40" s="26"/>
      <c r="W40" s="26">
        <f t="shared" si="3"/>
        <v>18662.788797000001</v>
      </c>
      <c r="X40" s="26"/>
      <c r="Y40" s="27"/>
      <c r="Z40" s="27"/>
    </row>
    <row r="41" spans="1:26" s="1" customFormat="1" ht="10.7" customHeight="1" x14ac:dyDescent="0.2">
      <c r="A41" s="18">
        <v>2009</v>
      </c>
      <c r="B41" s="9"/>
      <c r="C41" s="26">
        <v>64331.858655999997</v>
      </c>
      <c r="D41" s="26"/>
      <c r="E41" s="26">
        <v>2010.6364100000001</v>
      </c>
      <c r="F41" s="26"/>
      <c r="G41" s="26">
        <v>1049.713332</v>
      </c>
      <c r="H41" s="26"/>
      <c r="I41" s="26"/>
      <c r="J41" s="26"/>
      <c r="K41" s="26"/>
      <c r="L41" s="26"/>
      <c r="M41" s="26">
        <v>36065.866906000003</v>
      </c>
      <c r="N41" s="26"/>
      <c r="O41" s="26">
        <v>707.29826400000002</v>
      </c>
      <c r="P41" s="26"/>
      <c r="Q41" s="26">
        <v>760.71475299999997</v>
      </c>
      <c r="R41" s="26"/>
      <c r="S41" s="26">
        <v>1884.995803</v>
      </c>
      <c r="T41" s="26"/>
      <c r="U41" s="26">
        <v>861.67634299999997</v>
      </c>
      <c r="V41" s="26"/>
      <c r="W41" s="26">
        <f t="shared" ref="W41" si="4">C41-(U41+S41+Q41+O41+M41+G41+E41)</f>
        <v>20990.956844999993</v>
      </c>
      <c r="X41" s="9"/>
    </row>
    <row r="42" spans="1:26" s="1" customFormat="1" ht="11.25" x14ac:dyDescent="0.2">
      <c r="A42" s="18">
        <v>2010</v>
      </c>
      <c r="B42" s="9"/>
      <c r="C42" s="26">
        <v>65717.011301999999</v>
      </c>
      <c r="D42" s="26"/>
      <c r="E42" s="26">
        <v>1558.594797</v>
      </c>
      <c r="F42" s="26"/>
      <c r="G42" s="26">
        <v>1012.755773</v>
      </c>
      <c r="H42" s="26"/>
      <c r="I42" s="26"/>
      <c r="J42" s="26"/>
      <c r="K42" s="26"/>
      <c r="L42" s="26"/>
      <c r="M42" s="26">
        <v>36362.254415000003</v>
      </c>
      <c r="N42" s="26"/>
      <c r="O42" s="26">
        <v>705.16006000000004</v>
      </c>
      <c r="P42" s="26"/>
      <c r="Q42" s="26">
        <v>796.45685200000003</v>
      </c>
      <c r="R42" s="26"/>
      <c r="S42" s="26">
        <v>2105.24161</v>
      </c>
      <c r="T42" s="26"/>
      <c r="U42" s="26">
        <v>865.47831599999995</v>
      </c>
      <c r="V42" s="26"/>
      <c r="W42" s="26">
        <f t="shared" ref="W42" si="5">C42-(U42+S42+Q42+O42+M42+G42+E42)</f>
        <v>22311.069478999998</v>
      </c>
      <c r="X42" s="9"/>
    </row>
    <row r="43" spans="1:26" s="1" customFormat="1" ht="11.25" x14ac:dyDescent="0.2">
      <c r="A43" s="18" t="s">
        <v>36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6" s="1" customFormat="1" ht="11.2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6" s="1" customFormat="1" ht="11.2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1:26" s="1" customFormat="1" ht="11.2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</row>
    <row r="47" spans="1:26" s="1" customFormat="1" ht="11.2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</row>
    <row r="48" spans="1:26" s="1" customFormat="1" ht="11.2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</row>
    <row r="49" spans="1:24" s="1" customFormat="1" ht="11.2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</row>
    <row r="50" spans="1:24" s="1" customFormat="1" ht="11.2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</row>
    <row r="51" spans="1:24" s="1" customFormat="1" ht="11.2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</row>
    <row r="52" spans="1:24" s="1" customFormat="1" ht="11.2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</row>
    <row r="53" spans="1:24" s="1" customFormat="1" ht="11.2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</row>
    <row r="54" spans="1:24" s="1" customFormat="1" ht="11.2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</row>
    <row r="55" spans="1:24" s="1" customFormat="1" ht="11.2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</row>
    <row r="56" spans="1:24" s="1" customFormat="1" ht="11.2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</row>
    <row r="57" spans="1:24" s="1" customFormat="1" ht="11.2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</row>
    <row r="58" spans="1:24" s="1" customFormat="1" ht="11.2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</row>
    <row r="59" spans="1:24" s="2" customFormat="1" ht="15" customHeight="1" x14ac:dyDescent="0.15">
      <c r="A59" s="44" t="s">
        <v>56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6"/>
    </row>
    <row r="60" spans="1:24" s="3" customFormat="1" ht="15" customHeight="1" x14ac:dyDescent="0.15">
      <c r="A60" s="45" t="s">
        <v>57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7"/>
    </row>
    <row r="61" spans="1:24" s="1" customFormat="1" ht="11.1" customHeight="1" x14ac:dyDescent="0.2">
      <c r="A61" s="29" t="s">
        <v>14</v>
      </c>
      <c r="B61" s="15"/>
      <c r="C61" s="15"/>
      <c r="D61" s="15"/>
      <c r="E61" s="16" t="s">
        <v>0</v>
      </c>
      <c r="F61" s="15"/>
      <c r="G61" s="15"/>
      <c r="H61" s="15"/>
      <c r="I61" s="15"/>
      <c r="J61" s="15"/>
      <c r="K61" s="16" t="s">
        <v>1</v>
      </c>
      <c r="L61" s="15"/>
      <c r="M61" s="29" t="s">
        <v>2</v>
      </c>
      <c r="N61" s="15"/>
      <c r="O61" s="15"/>
      <c r="P61" s="15"/>
      <c r="Q61" s="16" t="s">
        <v>3</v>
      </c>
      <c r="R61" s="15"/>
      <c r="S61" s="16" t="s">
        <v>4</v>
      </c>
      <c r="T61" s="15"/>
      <c r="U61" s="16" t="s">
        <v>5</v>
      </c>
      <c r="V61" s="15"/>
      <c r="W61" s="15"/>
      <c r="X61" s="9"/>
    </row>
    <row r="62" spans="1:24" s="1" customFormat="1" ht="12.95" customHeight="1" x14ac:dyDescent="0.2">
      <c r="A62" s="18" t="s">
        <v>6</v>
      </c>
      <c r="B62" s="9"/>
      <c r="C62" s="18" t="s">
        <v>54</v>
      </c>
      <c r="D62" s="9"/>
      <c r="E62" s="19" t="s">
        <v>7</v>
      </c>
      <c r="F62" s="9"/>
      <c r="G62" s="18" t="s">
        <v>8</v>
      </c>
      <c r="H62" s="9"/>
      <c r="I62" s="19" t="s">
        <v>9</v>
      </c>
      <c r="J62" s="9"/>
      <c r="K62" s="19" t="s">
        <v>10</v>
      </c>
      <c r="L62" s="9"/>
      <c r="M62" s="18" t="s">
        <v>55</v>
      </c>
      <c r="N62" s="9"/>
      <c r="O62" s="19" t="s">
        <v>11</v>
      </c>
      <c r="P62" s="9"/>
      <c r="Q62" s="19" t="s">
        <v>7</v>
      </c>
      <c r="R62" s="9"/>
      <c r="S62" s="19" t="s">
        <v>12</v>
      </c>
      <c r="T62" s="9"/>
      <c r="U62" s="19" t="s">
        <v>13</v>
      </c>
      <c r="V62" s="9"/>
      <c r="W62" s="19" t="s">
        <v>9</v>
      </c>
      <c r="X62" s="20"/>
    </row>
    <row r="63" spans="1:24" s="1" customFormat="1" ht="10.15" customHeight="1" x14ac:dyDescent="0.2">
      <c r="A63" s="29" t="s">
        <v>14</v>
      </c>
      <c r="B63" s="15"/>
      <c r="C63" s="17" t="s">
        <v>37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17"/>
      <c r="O63" s="30"/>
      <c r="P63" s="30"/>
      <c r="Q63" s="30"/>
      <c r="R63" s="30"/>
      <c r="S63" s="30"/>
      <c r="T63" s="30"/>
      <c r="U63" s="30"/>
      <c r="V63" s="30"/>
      <c r="W63" s="30"/>
      <c r="X63" s="9"/>
    </row>
    <row r="64" spans="1:24" s="1" customFormat="1" ht="10.7" customHeight="1" x14ac:dyDescent="0.2">
      <c r="A64" s="18" t="s">
        <v>16</v>
      </c>
      <c r="B64" s="9"/>
      <c r="C64" s="28">
        <f t="shared" ref="C64:C81" si="6">C7/$C7*100</f>
        <v>100</v>
      </c>
      <c r="D64" s="9"/>
      <c r="E64" s="28">
        <f t="shared" ref="E64:E91" si="7">E7/$C7*100</f>
        <v>4.7039926571821944</v>
      </c>
      <c r="F64" s="9"/>
      <c r="G64" s="28">
        <f t="shared" ref="G64:G91" si="8">G7/$C7*100</f>
        <v>0.4589261128958238</v>
      </c>
      <c r="H64" s="9"/>
      <c r="I64" s="28">
        <f t="shared" ref="I64:I91" si="9">I7/$C7*100</f>
        <v>32.836163377696195</v>
      </c>
      <c r="J64" s="9"/>
      <c r="K64" s="28">
        <f t="shared" ref="K64:K91" si="10">K7/$C7*100</f>
        <v>43.460302891234512</v>
      </c>
      <c r="L64" s="9"/>
      <c r="M64" s="28">
        <f t="shared" ref="M64:M91" si="11">M7/$C7*100</f>
        <v>76.2964662689307</v>
      </c>
      <c r="N64" s="9"/>
      <c r="O64" s="28">
        <f t="shared" ref="O64:O91" si="12">O7/$C7*100</f>
        <v>3.0518586507572278</v>
      </c>
      <c r="P64" s="9"/>
      <c r="Q64" s="28">
        <f t="shared" ref="Q64:Q91" si="13">Q7/$C7*100</f>
        <v>0.57365764111977968</v>
      </c>
      <c r="R64" s="9"/>
      <c r="S64" s="28">
        <f t="shared" ref="S64:S91" si="14">S7/$C7*100</f>
        <v>0.61955025240936212</v>
      </c>
      <c r="T64" s="9"/>
      <c r="U64" s="28">
        <f t="shared" ref="U64:U91" si="15">U7/$C7*100</f>
        <v>6.8150527765029834</v>
      </c>
      <c r="V64" s="9"/>
      <c r="W64" s="28">
        <f t="shared" ref="W64:W91" si="16">W7/$C7*100</f>
        <v>7.4804956402019274</v>
      </c>
      <c r="X64" s="9"/>
    </row>
    <row r="65" spans="1:24" s="1" customFormat="1" ht="10.7" customHeight="1" x14ac:dyDescent="0.2">
      <c r="A65" s="18" t="s">
        <v>17</v>
      </c>
      <c r="B65" s="9"/>
      <c r="C65" s="28">
        <f t="shared" si="6"/>
        <v>100</v>
      </c>
      <c r="D65" s="9"/>
      <c r="E65" s="28">
        <f t="shared" si="7"/>
        <v>4.9694501018329937</v>
      </c>
      <c r="F65" s="9"/>
      <c r="G65" s="28">
        <f t="shared" si="8"/>
        <v>0.36659877800407331</v>
      </c>
      <c r="H65" s="9"/>
      <c r="I65" s="28">
        <f t="shared" si="9"/>
        <v>34.480651731160897</v>
      </c>
      <c r="J65" s="9"/>
      <c r="K65" s="28">
        <f t="shared" si="10"/>
        <v>38.716904276985744</v>
      </c>
      <c r="L65" s="9"/>
      <c r="M65" s="28">
        <f t="shared" si="11"/>
        <v>73.197556008146634</v>
      </c>
      <c r="N65" s="9"/>
      <c r="O65" s="28">
        <f t="shared" si="12"/>
        <v>2.9938900203665986</v>
      </c>
      <c r="P65" s="9"/>
      <c r="Q65" s="28">
        <f t="shared" si="13"/>
        <v>0.6924643584521385</v>
      </c>
      <c r="R65" s="9"/>
      <c r="S65" s="28">
        <f t="shared" si="14"/>
        <v>1.1405295315682282</v>
      </c>
      <c r="T65" s="9"/>
      <c r="U65" s="28">
        <f t="shared" si="15"/>
        <v>7.4134419551934823</v>
      </c>
      <c r="V65" s="9"/>
      <c r="W65" s="28">
        <f t="shared" si="16"/>
        <v>9.2260692464358449</v>
      </c>
      <c r="X65" s="9"/>
    </row>
    <row r="66" spans="1:24" s="1" customFormat="1" ht="10.7" customHeight="1" x14ac:dyDescent="0.2">
      <c r="A66" s="18" t="s">
        <v>18</v>
      </c>
      <c r="B66" s="9"/>
      <c r="C66" s="28">
        <f t="shared" si="6"/>
        <v>100</v>
      </c>
      <c r="D66" s="9"/>
      <c r="E66" s="28">
        <f t="shared" si="7"/>
        <v>5.4555373704309869</v>
      </c>
      <c r="F66" s="9"/>
      <c r="G66" s="28">
        <f t="shared" si="8"/>
        <v>0.32733224222585927</v>
      </c>
      <c r="H66" s="9"/>
      <c r="I66" s="28">
        <f t="shared" si="9"/>
        <v>36.87943262411347</v>
      </c>
      <c r="J66" s="9"/>
      <c r="K66" s="28">
        <f t="shared" si="10"/>
        <v>37.515911983997093</v>
      </c>
      <c r="L66" s="9"/>
      <c r="M66" s="28">
        <f t="shared" si="11"/>
        <v>74.395344608110577</v>
      </c>
      <c r="N66" s="9"/>
      <c r="O66" s="28">
        <f t="shared" si="12"/>
        <v>3.0187306783051464</v>
      </c>
      <c r="P66" s="9"/>
      <c r="Q66" s="28">
        <f t="shared" si="13"/>
        <v>0.80014548099654492</v>
      </c>
      <c r="R66" s="9"/>
      <c r="S66" s="28">
        <f t="shared" si="14"/>
        <v>1.3093289689034371</v>
      </c>
      <c r="T66" s="9"/>
      <c r="U66" s="28">
        <f t="shared" si="15"/>
        <v>7.0376432078559743</v>
      </c>
      <c r="V66" s="9"/>
      <c r="W66" s="28">
        <f t="shared" si="16"/>
        <v>7.6559374431714859</v>
      </c>
      <c r="X66" s="9"/>
    </row>
    <row r="67" spans="1:24" s="1" customFormat="1" ht="10.7" customHeight="1" x14ac:dyDescent="0.2">
      <c r="A67" s="18" t="s">
        <v>19</v>
      </c>
      <c r="B67" s="9"/>
      <c r="C67" s="28">
        <f t="shared" si="6"/>
        <v>100</v>
      </c>
      <c r="D67" s="9"/>
      <c r="E67" s="28">
        <f t="shared" si="7"/>
        <v>6.0558021559923914</v>
      </c>
      <c r="F67" s="9"/>
      <c r="G67" s="28">
        <f t="shared" si="8"/>
        <v>0.45973367152821809</v>
      </c>
      <c r="H67" s="9"/>
      <c r="I67" s="28">
        <f t="shared" si="9"/>
        <v>36.889663918833229</v>
      </c>
      <c r="J67" s="9"/>
      <c r="K67" s="28">
        <f t="shared" si="10"/>
        <v>38.490805326569436</v>
      </c>
      <c r="L67" s="9"/>
      <c r="M67" s="28">
        <f t="shared" si="11"/>
        <v>75.380469245402665</v>
      </c>
      <c r="N67" s="9"/>
      <c r="O67" s="28">
        <f t="shared" si="12"/>
        <v>2.7584020291693085</v>
      </c>
      <c r="P67" s="9"/>
      <c r="Q67" s="28">
        <f t="shared" si="13"/>
        <v>0.69752694990488262</v>
      </c>
      <c r="R67" s="9"/>
      <c r="S67" s="28">
        <f t="shared" si="14"/>
        <v>1.3474952441344323</v>
      </c>
      <c r="T67" s="9"/>
      <c r="U67" s="28">
        <f t="shared" si="15"/>
        <v>6.4996829422954985</v>
      </c>
      <c r="V67" s="9"/>
      <c r="W67" s="28">
        <f t="shared" si="16"/>
        <v>6.8008877615726062</v>
      </c>
      <c r="X67" s="9"/>
    </row>
    <row r="68" spans="1:24" s="1" customFormat="1" ht="10.7" customHeight="1" x14ac:dyDescent="0.2">
      <c r="A68" s="18" t="s">
        <v>20</v>
      </c>
      <c r="B68" s="9"/>
      <c r="C68" s="28">
        <f t="shared" si="6"/>
        <v>100</v>
      </c>
      <c r="D68" s="9"/>
      <c r="E68" s="28">
        <f t="shared" si="7"/>
        <v>6.4433721260289527</v>
      </c>
      <c r="F68" s="9"/>
      <c r="G68" s="28">
        <f t="shared" si="8"/>
        <v>0.46835083735452743</v>
      </c>
      <c r="H68" s="9"/>
      <c r="I68" s="28">
        <f t="shared" si="9"/>
        <v>39.809821175134829</v>
      </c>
      <c r="J68" s="9"/>
      <c r="K68" s="28">
        <f t="shared" si="10"/>
        <v>36.403633267101903</v>
      </c>
      <c r="L68" s="9"/>
      <c r="M68" s="28">
        <f t="shared" si="11"/>
        <v>76.213454442236724</v>
      </c>
      <c r="N68" s="9"/>
      <c r="O68" s="28">
        <f t="shared" si="12"/>
        <v>2.6114107294919102</v>
      </c>
      <c r="P68" s="9"/>
      <c r="Q68" s="28">
        <f t="shared" si="13"/>
        <v>0.82316207777462391</v>
      </c>
      <c r="R68" s="9"/>
      <c r="S68" s="28">
        <f t="shared" si="14"/>
        <v>1.107011070110701</v>
      </c>
      <c r="T68" s="9"/>
      <c r="U68" s="28">
        <f t="shared" si="15"/>
        <v>6.372409877944933</v>
      </c>
      <c r="V68" s="9"/>
      <c r="W68" s="28">
        <f t="shared" si="16"/>
        <v>5.960828839057621</v>
      </c>
      <c r="X68" s="9"/>
    </row>
    <row r="69" spans="1:24" s="1" customFormat="1" ht="10.7" customHeight="1" x14ac:dyDescent="0.2">
      <c r="A69" s="18" t="s">
        <v>21</v>
      </c>
      <c r="B69" s="9"/>
      <c r="C69" s="28">
        <f t="shared" si="6"/>
        <v>100</v>
      </c>
      <c r="D69" s="9"/>
      <c r="E69" s="28">
        <f t="shared" si="7"/>
        <v>9.2230232292024255</v>
      </c>
      <c r="F69" s="9"/>
      <c r="G69" s="28">
        <f t="shared" si="8"/>
        <v>2.2771484151504748</v>
      </c>
      <c r="H69" s="9"/>
      <c r="I69" s="28">
        <f t="shared" si="9"/>
        <v>37.544341457832701</v>
      </c>
      <c r="J69" s="9"/>
      <c r="K69" s="28">
        <f t="shared" si="10"/>
        <v>34.408971278178278</v>
      </c>
      <c r="L69" s="9"/>
      <c r="M69" s="28">
        <f t="shared" si="11"/>
        <v>71.953312736010986</v>
      </c>
      <c r="N69" s="9"/>
      <c r="O69" s="28">
        <f t="shared" si="12"/>
        <v>2.5746652935118437</v>
      </c>
      <c r="P69" s="9"/>
      <c r="Q69" s="28">
        <f t="shared" si="13"/>
        <v>0.76667810962352667</v>
      </c>
      <c r="R69" s="9"/>
      <c r="S69" s="28">
        <f t="shared" si="14"/>
        <v>2.3114772857306329</v>
      </c>
      <c r="T69" s="9"/>
      <c r="U69" s="28">
        <f t="shared" si="15"/>
        <v>5.9388946103673188</v>
      </c>
      <c r="V69" s="9"/>
      <c r="W69" s="28">
        <f t="shared" si="16"/>
        <v>4.9548003204027919</v>
      </c>
      <c r="X69" s="9"/>
    </row>
    <row r="70" spans="1:24" s="1" customFormat="1" ht="10.7" customHeight="1" x14ac:dyDescent="0.2">
      <c r="A70" s="18" t="s">
        <v>22</v>
      </c>
      <c r="B70" s="9"/>
      <c r="C70" s="28">
        <f t="shared" si="6"/>
        <v>100</v>
      </c>
      <c r="D70" s="9"/>
      <c r="E70" s="28">
        <f t="shared" si="7"/>
        <v>9.4801531331855724</v>
      </c>
      <c r="F70" s="9"/>
      <c r="G70" s="28">
        <f t="shared" si="8"/>
        <v>1.682450130969172</v>
      </c>
      <c r="H70" s="9"/>
      <c r="I70" s="28">
        <f t="shared" si="9"/>
        <v>36.359057021962521</v>
      </c>
      <c r="J70" s="9"/>
      <c r="K70" s="28">
        <f t="shared" si="10"/>
        <v>33.749748136207941</v>
      </c>
      <c r="L70" s="9"/>
      <c r="M70" s="28">
        <f t="shared" si="11"/>
        <v>70.108805158170469</v>
      </c>
      <c r="N70" s="9"/>
      <c r="O70" s="28">
        <f t="shared" si="12"/>
        <v>2.6093088857545839</v>
      </c>
      <c r="P70" s="9"/>
      <c r="Q70" s="28">
        <f t="shared" si="13"/>
        <v>0.81603868627846066</v>
      </c>
      <c r="R70" s="9"/>
      <c r="S70" s="28">
        <f t="shared" si="14"/>
        <v>2.689905299214185</v>
      </c>
      <c r="T70" s="9"/>
      <c r="U70" s="28">
        <f t="shared" si="15"/>
        <v>6.1555510779770302</v>
      </c>
      <c r="V70" s="9"/>
      <c r="W70" s="28">
        <f t="shared" si="16"/>
        <v>6.457787628450534</v>
      </c>
      <c r="X70" s="9"/>
    </row>
    <row r="71" spans="1:24" s="1" customFormat="1" ht="10.7" customHeight="1" x14ac:dyDescent="0.2">
      <c r="A71" s="18" t="s">
        <v>23</v>
      </c>
      <c r="B71" s="9"/>
      <c r="C71" s="28">
        <f t="shared" si="6"/>
        <v>100</v>
      </c>
      <c r="D71" s="9"/>
      <c r="E71" s="28">
        <f t="shared" si="7"/>
        <v>9.3677251140702111</v>
      </c>
      <c r="F71" s="9"/>
      <c r="G71" s="28">
        <f t="shared" si="8"/>
        <v>0.88462612906229621</v>
      </c>
      <c r="H71" s="9"/>
      <c r="I71" s="28">
        <f t="shared" si="9"/>
        <v>37.21016854455722</v>
      </c>
      <c r="J71" s="9"/>
      <c r="K71" s="28">
        <f t="shared" si="10"/>
        <v>34.248998975696061</v>
      </c>
      <c r="L71" s="9"/>
      <c r="M71" s="28">
        <f t="shared" si="11"/>
        <v>71.459167520253288</v>
      </c>
      <c r="N71" s="9"/>
      <c r="O71" s="28">
        <f t="shared" si="12"/>
        <v>2.3000279355619702</v>
      </c>
      <c r="P71" s="9"/>
      <c r="Q71" s="28">
        <f t="shared" si="13"/>
        <v>0.83806685911164913</v>
      </c>
      <c r="R71" s="9"/>
      <c r="S71" s="28">
        <f t="shared" si="14"/>
        <v>2.8866747369401247</v>
      </c>
      <c r="T71" s="9"/>
      <c r="U71" s="28">
        <f t="shared" si="15"/>
        <v>5.8571561597914146</v>
      </c>
      <c r="V71" s="9"/>
      <c r="W71" s="28">
        <f t="shared" si="16"/>
        <v>6.4065555452090512</v>
      </c>
      <c r="X71" s="9"/>
    </row>
    <row r="72" spans="1:24" s="1" customFormat="1" ht="10.7" customHeight="1" x14ac:dyDescent="0.2">
      <c r="A72" s="18" t="s">
        <v>24</v>
      </c>
      <c r="B72" s="9"/>
      <c r="C72" s="28">
        <f t="shared" si="6"/>
        <v>100</v>
      </c>
      <c r="D72" s="9"/>
      <c r="E72" s="28">
        <f t="shared" si="7"/>
        <v>12.397523841392003</v>
      </c>
      <c r="F72" s="9"/>
      <c r="G72" s="28">
        <f t="shared" si="8"/>
        <v>1.3468295131336789</v>
      </c>
      <c r="H72" s="9"/>
      <c r="I72" s="28">
        <f t="shared" si="9"/>
        <v>36.682282081311698</v>
      </c>
      <c r="J72" s="9"/>
      <c r="K72" s="28">
        <f t="shared" si="10"/>
        <v>32.190061903965201</v>
      </c>
      <c r="L72" s="9"/>
      <c r="M72" s="28">
        <f t="shared" si="11"/>
        <v>68.872343985276899</v>
      </c>
      <c r="N72" s="9"/>
      <c r="O72" s="28">
        <f t="shared" si="12"/>
        <v>2.1499079805922703</v>
      </c>
      <c r="P72" s="9"/>
      <c r="Q72" s="28">
        <f t="shared" si="13"/>
        <v>0.88673247448552794</v>
      </c>
      <c r="R72" s="9"/>
      <c r="S72" s="28">
        <f t="shared" si="14"/>
        <v>3.1621214656182035</v>
      </c>
      <c r="T72" s="9"/>
      <c r="U72" s="28">
        <f t="shared" si="15"/>
        <v>5.7888572862640117</v>
      </c>
      <c r="V72" s="9"/>
      <c r="W72" s="28">
        <f t="shared" si="16"/>
        <v>5.3956834532374103</v>
      </c>
      <c r="X72" s="9"/>
    </row>
    <row r="73" spans="1:24" s="1" customFormat="1" ht="10.7" customHeight="1" x14ac:dyDescent="0.2">
      <c r="A73" s="18" t="s">
        <v>25</v>
      </c>
      <c r="B73" s="9"/>
      <c r="C73" s="28">
        <f t="shared" si="6"/>
        <v>100</v>
      </c>
      <c r="D73" s="9"/>
      <c r="E73" s="28">
        <f t="shared" si="7"/>
        <v>10.893484198205227</v>
      </c>
      <c r="F73" s="9"/>
      <c r="G73" s="28">
        <f t="shared" si="8"/>
        <v>0.82715567694108472</v>
      </c>
      <c r="H73" s="9"/>
      <c r="I73" s="28">
        <f t="shared" si="9"/>
        <v>37.136168552477564</v>
      </c>
      <c r="J73" s="9"/>
      <c r="K73" s="28">
        <f t="shared" si="10"/>
        <v>30.35505267264924</v>
      </c>
      <c r="L73" s="9"/>
      <c r="M73" s="28">
        <f t="shared" si="11"/>
        <v>67.491221225126807</v>
      </c>
      <c r="N73" s="9"/>
      <c r="O73" s="28">
        <f t="shared" si="12"/>
        <v>1.9898556379243075</v>
      </c>
      <c r="P73" s="9"/>
      <c r="Q73" s="28">
        <f t="shared" si="13"/>
        <v>0.85836909871244638</v>
      </c>
      <c r="R73" s="9"/>
      <c r="S73" s="28">
        <f t="shared" si="14"/>
        <v>3.5193133047210301</v>
      </c>
      <c r="T73" s="9"/>
      <c r="U73" s="28">
        <f t="shared" si="15"/>
        <v>5.9539602028872416</v>
      </c>
      <c r="V73" s="9"/>
      <c r="W73" s="28">
        <f t="shared" si="16"/>
        <v>8.4666406554818572</v>
      </c>
      <c r="X73" s="9"/>
    </row>
    <row r="74" spans="1:24" s="1" customFormat="1" ht="10.7" customHeight="1" x14ac:dyDescent="0.2">
      <c r="A74" s="18" t="s">
        <v>26</v>
      </c>
      <c r="B74" s="9"/>
      <c r="C74" s="28">
        <f t="shared" si="6"/>
        <v>100</v>
      </c>
      <c r="D74" s="9"/>
      <c r="E74" s="28">
        <f t="shared" si="7"/>
        <v>10.286606129398411</v>
      </c>
      <c r="F74" s="9"/>
      <c r="G74" s="28">
        <f t="shared" si="8"/>
        <v>1.2414869466515324</v>
      </c>
      <c r="H74" s="9"/>
      <c r="I74" s="28">
        <f t="shared" si="9"/>
        <v>37.890181611804771</v>
      </c>
      <c r="J74" s="9"/>
      <c r="K74" s="28">
        <f t="shared" si="10"/>
        <v>28.859250851305333</v>
      </c>
      <c r="L74" s="9"/>
      <c r="M74" s="28">
        <f t="shared" si="11"/>
        <v>66.749432463110097</v>
      </c>
      <c r="N74" s="9"/>
      <c r="O74" s="28">
        <f t="shared" si="12"/>
        <v>1.8728717366628831</v>
      </c>
      <c r="P74" s="9"/>
      <c r="Q74" s="28">
        <f t="shared" si="13"/>
        <v>0.7448921679909194</v>
      </c>
      <c r="R74" s="9"/>
      <c r="S74" s="28">
        <f t="shared" si="14"/>
        <v>4.5332009080590234</v>
      </c>
      <c r="T74" s="9"/>
      <c r="U74" s="28">
        <f t="shared" si="15"/>
        <v>6.2641884222474467</v>
      </c>
      <c r="V74" s="9"/>
      <c r="W74" s="28">
        <f t="shared" si="16"/>
        <v>8.3073212258796829</v>
      </c>
      <c r="X74" s="9"/>
    </row>
    <row r="75" spans="1:24" s="1" customFormat="1" ht="10.7" customHeight="1" x14ac:dyDescent="0.2">
      <c r="A75" s="18" t="s">
        <v>27</v>
      </c>
      <c r="B75" s="9"/>
      <c r="C75" s="28">
        <f t="shared" si="6"/>
        <v>100</v>
      </c>
      <c r="D75" s="9"/>
      <c r="E75" s="28">
        <f t="shared" si="7"/>
        <v>10.618003576869576</v>
      </c>
      <c r="F75" s="9"/>
      <c r="G75" s="28">
        <f t="shared" si="8"/>
        <v>1.1856660263628536</v>
      </c>
      <c r="H75" s="9"/>
      <c r="I75" s="28">
        <f t="shared" si="9"/>
        <v>36.94111412863483</v>
      </c>
      <c r="J75" s="9"/>
      <c r="K75" s="28">
        <f t="shared" si="10"/>
        <v>29.674769821818902</v>
      </c>
      <c r="L75" s="9"/>
      <c r="M75" s="28">
        <f t="shared" si="11"/>
        <v>66.615883950453735</v>
      </c>
      <c r="N75" s="9"/>
      <c r="O75" s="28">
        <f t="shared" si="12"/>
        <v>1.7486917930714712</v>
      </c>
      <c r="P75" s="9"/>
      <c r="Q75" s="28">
        <f t="shared" si="13"/>
        <v>0.83460290123865666</v>
      </c>
      <c r="R75" s="9"/>
      <c r="S75" s="28">
        <f t="shared" si="14"/>
        <v>5.0738557329270719</v>
      </c>
      <c r="T75" s="9"/>
      <c r="U75" s="28">
        <f t="shared" si="15"/>
        <v>6.4449890706762938</v>
      </c>
      <c r="V75" s="9"/>
      <c r="W75" s="28">
        <f t="shared" si="16"/>
        <v>7.4783069484003439</v>
      </c>
      <c r="X75" s="9"/>
    </row>
    <row r="76" spans="1:24" s="1" customFormat="1" ht="10.7" customHeight="1" x14ac:dyDescent="0.2">
      <c r="A76" s="18" t="s">
        <v>28</v>
      </c>
      <c r="B76" s="9"/>
      <c r="C76" s="28">
        <f t="shared" si="6"/>
        <v>100</v>
      </c>
      <c r="D76" s="9"/>
      <c r="E76" s="28">
        <f t="shared" si="7"/>
        <v>8.5739228035168669</v>
      </c>
      <c r="F76" s="9"/>
      <c r="G76" s="28">
        <f t="shared" si="8"/>
        <v>1.4092411298871361</v>
      </c>
      <c r="H76" s="9"/>
      <c r="I76" s="28">
        <f t="shared" si="9"/>
        <v>37.338654361788365</v>
      </c>
      <c r="J76" s="9"/>
      <c r="K76" s="28">
        <f t="shared" si="10"/>
        <v>29.300991457255098</v>
      </c>
      <c r="L76" s="9"/>
      <c r="M76" s="28">
        <f t="shared" si="11"/>
        <v>66.639645819043452</v>
      </c>
      <c r="N76" s="9"/>
      <c r="O76" s="28">
        <f t="shared" si="12"/>
        <v>1.5526594749641454</v>
      </c>
      <c r="P76" s="9"/>
      <c r="Q76" s="28">
        <f t="shared" si="13"/>
        <v>0.9041591320072333</v>
      </c>
      <c r="R76" s="9"/>
      <c r="S76" s="28">
        <f t="shared" si="14"/>
        <v>6.1233397767662279</v>
      </c>
      <c r="T76" s="9"/>
      <c r="U76" s="28">
        <f t="shared" si="15"/>
        <v>6.7032487372950049</v>
      </c>
      <c r="V76" s="9"/>
      <c r="W76" s="28">
        <f t="shared" si="16"/>
        <v>8.0937831265199218</v>
      </c>
      <c r="X76" s="9"/>
    </row>
    <row r="77" spans="1:24" s="1" customFormat="1" ht="10.7" customHeight="1" x14ac:dyDescent="0.2">
      <c r="A77" s="18" t="s">
        <v>29</v>
      </c>
      <c r="B77" s="9"/>
      <c r="C77" s="28">
        <f t="shared" si="6"/>
        <v>100</v>
      </c>
      <c r="D77" s="9"/>
      <c r="E77" s="28">
        <f t="shared" si="7"/>
        <v>8.2346075284505389</v>
      </c>
      <c r="F77" s="9"/>
      <c r="G77" s="28">
        <f t="shared" si="8"/>
        <v>1.2605777648088707</v>
      </c>
      <c r="H77" s="9"/>
      <c r="I77" s="28">
        <f t="shared" si="9"/>
        <v>38.476801867522617</v>
      </c>
      <c r="J77" s="9"/>
      <c r="K77" s="28">
        <f t="shared" si="10"/>
        <v>29.325941056317479</v>
      </c>
      <c r="L77" s="9"/>
      <c r="M77" s="28">
        <f t="shared" si="11"/>
        <v>67.8027429238401</v>
      </c>
      <c r="N77" s="9"/>
      <c r="O77" s="28">
        <f t="shared" si="12"/>
        <v>1.4006419608987453</v>
      </c>
      <c r="P77" s="9"/>
      <c r="Q77" s="28">
        <f t="shared" si="13"/>
        <v>0.93959731543624159</v>
      </c>
      <c r="R77" s="9"/>
      <c r="S77" s="28">
        <f t="shared" si="14"/>
        <v>6.6705573387802737</v>
      </c>
      <c r="T77" s="9"/>
      <c r="U77" s="28">
        <f t="shared" si="15"/>
        <v>6.921505690107967</v>
      </c>
      <c r="V77" s="9"/>
      <c r="W77" s="28">
        <f t="shared" si="16"/>
        <v>6.7697694776772694</v>
      </c>
      <c r="X77" s="9"/>
    </row>
    <row r="78" spans="1:24" s="1" customFormat="1" ht="10.7" customHeight="1" x14ac:dyDescent="0.2">
      <c r="A78" s="18" t="s">
        <v>30</v>
      </c>
      <c r="B78" s="9"/>
      <c r="C78" s="28">
        <f t="shared" si="6"/>
        <v>100</v>
      </c>
      <c r="D78" s="9"/>
      <c r="E78" s="28">
        <f t="shared" si="7"/>
        <v>6.8056902683478819</v>
      </c>
      <c r="F78" s="9"/>
      <c r="G78" s="28">
        <f t="shared" si="8"/>
        <v>1.4225670869705787</v>
      </c>
      <c r="H78" s="9"/>
      <c r="I78" s="28">
        <f t="shared" si="9"/>
        <v>39.751050759780149</v>
      </c>
      <c r="J78" s="9"/>
      <c r="K78" s="28">
        <f t="shared" si="10"/>
        <v>27.923267593490682</v>
      </c>
      <c r="L78" s="9"/>
      <c r="M78" s="28">
        <f t="shared" si="11"/>
        <v>67.67431835327082</v>
      </c>
      <c r="N78" s="9"/>
      <c r="O78" s="28">
        <f t="shared" si="12"/>
        <v>1.4656751805151418</v>
      </c>
      <c r="P78" s="9"/>
      <c r="Q78" s="28">
        <f t="shared" si="13"/>
        <v>0.97532061644573764</v>
      </c>
      <c r="R78" s="9"/>
      <c r="S78" s="28">
        <f t="shared" si="14"/>
        <v>7.7648453497144079</v>
      </c>
      <c r="T78" s="9"/>
      <c r="U78" s="28">
        <f t="shared" si="15"/>
        <v>6.9080719905162198</v>
      </c>
      <c r="V78" s="9"/>
      <c r="W78" s="28">
        <f t="shared" si="16"/>
        <v>6.9835111542192045</v>
      </c>
      <c r="X78" s="9"/>
    </row>
    <row r="79" spans="1:24" s="1" customFormat="1" ht="10.7" customHeight="1" x14ac:dyDescent="0.2">
      <c r="A79" s="18" t="s">
        <v>31</v>
      </c>
      <c r="B79" s="9"/>
      <c r="C79" s="28">
        <f t="shared" si="6"/>
        <v>100</v>
      </c>
      <c r="D79" s="9"/>
      <c r="E79" s="28">
        <f t="shared" si="7"/>
        <v>6.1119081532373896</v>
      </c>
      <c r="F79" s="9"/>
      <c r="G79" s="28">
        <f t="shared" si="8"/>
        <v>1.7274999707691223</v>
      </c>
      <c r="H79" s="9"/>
      <c r="I79" s="28">
        <f t="shared" si="9"/>
        <v>37.645146170632216</v>
      </c>
      <c r="J79" s="9"/>
      <c r="K79" s="28">
        <f t="shared" si="10"/>
        <v>29.936700746469473</v>
      </c>
      <c r="L79" s="9"/>
      <c r="M79" s="28">
        <f t="shared" si="11"/>
        <v>67.5818469171017</v>
      </c>
      <c r="N79" s="9"/>
      <c r="O79" s="28">
        <f t="shared" si="12"/>
        <v>1.3316332973658862</v>
      </c>
      <c r="P79" s="9"/>
      <c r="Q79" s="28">
        <f t="shared" si="13"/>
        <v>0.90264081463999579</v>
      </c>
      <c r="R79" s="9"/>
      <c r="S79" s="28">
        <f t="shared" si="14"/>
        <v>8.0583924581103936</v>
      </c>
      <c r="T79" s="9"/>
      <c r="U79" s="28">
        <f t="shared" si="15"/>
        <v>7.0047813076864074</v>
      </c>
      <c r="V79" s="9"/>
      <c r="W79" s="28">
        <f t="shared" si="16"/>
        <v>7.2812970810891029</v>
      </c>
      <c r="X79" s="9"/>
    </row>
    <row r="80" spans="1:24" s="1" customFormat="1" ht="10.7" customHeight="1" x14ac:dyDescent="0.2">
      <c r="A80" s="18" t="s">
        <v>32</v>
      </c>
      <c r="B80" s="9"/>
      <c r="C80" s="28">
        <f t="shared" si="6"/>
        <v>100</v>
      </c>
      <c r="D80" s="9"/>
      <c r="E80" s="28">
        <f t="shared" si="7"/>
        <v>6.4210890374860021</v>
      </c>
      <c r="F80" s="9"/>
      <c r="G80" s="28">
        <f t="shared" si="8"/>
        <v>1.6888605750064785</v>
      </c>
      <c r="H80" s="9"/>
      <c r="I80" s="28">
        <f t="shared" si="9"/>
        <v>8.0019651522960444</v>
      </c>
      <c r="J80" s="9"/>
      <c r="K80" s="28">
        <f t="shared" si="10"/>
        <v>59.286870197064815</v>
      </c>
      <c r="L80" s="9"/>
      <c r="M80" s="28">
        <f t="shared" si="11"/>
        <v>67.288835349360852</v>
      </c>
      <c r="N80" s="9"/>
      <c r="O80" s="28">
        <f t="shared" si="12"/>
        <v>1.3499128119826587</v>
      </c>
      <c r="P80" s="9"/>
      <c r="Q80" s="28">
        <f t="shared" si="13"/>
        <v>1.0007795140160969</v>
      </c>
      <c r="R80" s="9"/>
      <c r="S80" s="28">
        <f t="shared" si="14"/>
        <v>7.9632479782400774</v>
      </c>
      <c r="T80" s="9"/>
      <c r="U80" s="28">
        <f t="shared" si="15"/>
        <v>7.1643276699560072</v>
      </c>
      <c r="V80" s="9"/>
      <c r="W80" s="28">
        <f t="shared" si="16"/>
        <v>7.1229470639518189</v>
      </c>
      <c r="X80" s="9"/>
    </row>
    <row r="81" spans="1:24" s="1" customFormat="1" ht="10.7" customHeight="1" x14ac:dyDescent="0.2">
      <c r="A81" s="18" t="s">
        <v>33</v>
      </c>
      <c r="B81" s="9"/>
      <c r="C81" s="28">
        <f t="shared" si="6"/>
        <v>100</v>
      </c>
      <c r="D81" s="9"/>
      <c r="E81" s="28">
        <f t="shared" si="7"/>
        <v>6.4354223245900508</v>
      </c>
      <c r="F81" s="9"/>
      <c r="G81" s="28">
        <f t="shared" si="8"/>
        <v>1.7773041355838977</v>
      </c>
      <c r="H81" s="9"/>
      <c r="I81" s="28">
        <f t="shared" si="9"/>
        <v>5.431606449173227</v>
      </c>
      <c r="J81" s="9"/>
      <c r="K81" s="28">
        <f t="shared" si="10"/>
        <v>61.934064422977755</v>
      </c>
      <c r="L81" s="9"/>
      <c r="M81" s="28">
        <f t="shared" si="11"/>
        <v>67.341606792945782</v>
      </c>
      <c r="N81" s="9"/>
      <c r="O81" s="28">
        <f t="shared" si="12"/>
        <v>1.3750902402970193</v>
      </c>
      <c r="P81" s="9"/>
      <c r="Q81" s="28">
        <f t="shared" si="13"/>
        <v>1.0691326618309327</v>
      </c>
      <c r="R81" s="9"/>
      <c r="S81" s="28">
        <f t="shared" si="14"/>
        <v>7.7348826016707353</v>
      </c>
      <c r="T81" s="9"/>
      <c r="U81" s="28">
        <f t="shared" si="15"/>
        <v>7.5286190656261809</v>
      </c>
      <c r="V81" s="9"/>
      <c r="W81" s="28">
        <f t="shared" si="16"/>
        <v>6.7379421774553956</v>
      </c>
      <c r="X81" s="9"/>
    </row>
    <row r="82" spans="1:24" s="1" customFormat="1" ht="10.7" customHeight="1" x14ac:dyDescent="0.2">
      <c r="A82" s="31" t="s">
        <v>34</v>
      </c>
      <c r="B82" s="20"/>
      <c r="C82" s="32">
        <v>100</v>
      </c>
      <c r="D82" s="20"/>
      <c r="E82" s="33">
        <f t="shared" si="7"/>
        <v>6.4112315395829373</v>
      </c>
      <c r="F82" s="20"/>
      <c r="G82" s="33">
        <f t="shared" si="8"/>
        <v>1.8698104836153897</v>
      </c>
      <c r="H82" s="20"/>
      <c r="I82" s="33">
        <f t="shared" si="9"/>
        <v>0</v>
      </c>
      <c r="J82" s="20"/>
      <c r="K82" s="33">
        <f t="shared" si="10"/>
        <v>0</v>
      </c>
      <c r="L82" s="20"/>
      <c r="M82" s="33">
        <f t="shared" si="11"/>
        <v>67.157888064904597</v>
      </c>
      <c r="N82" s="20"/>
      <c r="O82" s="33">
        <f t="shared" si="12"/>
        <v>1.5497242821829245</v>
      </c>
      <c r="P82" s="20"/>
      <c r="Q82" s="33">
        <f t="shared" si="13"/>
        <v>1.286683146352285</v>
      </c>
      <c r="R82" s="20"/>
      <c r="S82" s="33">
        <f t="shared" si="14"/>
        <v>7.5109336375736833</v>
      </c>
      <c r="T82" s="20"/>
      <c r="U82" s="33">
        <f t="shared" si="15"/>
        <v>7.7359447296697716</v>
      </c>
      <c r="V82" s="20"/>
      <c r="W82" s="33">
        <f t="shared" si="16"/>
        <v>6.4841224567408249</v>
      </c>
      <c r="X82" s="9"/>
    </row>
    <row r="83" spans="1:24" s="1" customFormat="1" ht="10.7" customHeight="1" x14ac:dyDescent="0.2">
      <c r="A83" s="31" t="s">
        <v>35</v>
      </c>
      <c r="B83" s="20"/>
      <c r="C83" s="32">
        <v>100</v>
      </c>
      <c r="D83" s="20"/>
      <c r="E83" s="33">
        <f t="shared" si="7"/>
        <v>5.8421083943125707</v>
      </c>
      <c r="F83" s="20"/>
      <c r="G83" s="33">
        <f t="shared" si="8"/>
        <v>1.740139211136891</v>
      </c>
      <c r="H83" s="20"/>
      <c r="I83" s="33">
        <f t="shared" si="9"/>
        <v>0</v>
      </c>
      <c r="J83" s="20"/>
      <c r="K83" s="33">
        <f t="shared" si="10"/>
        <v>0</v>
      </c>
      <c r="L83" s="20"/>
      <c r="M83" s="33">
        <f t="shared" si="11"/>
        <v>67.404366708311031</v>
      </c>
      <c r="N83" s="20"/>
      <c r="O83" s="33">
        <f t="shared" si="12"/>
        <v>1.6181807365102028</v>
      </c>
      <c r="P83" s="20"/>
      <c r="Q83" s="33">
        <f t="shared" si="13"/>
        <v>1.350467011719912</v>
      </c>
      <c r="R83" s="20"/>
      <c r="S83" s="33">
        <f t="shared" si="14"/>
        <v>7.9213516568504962</v>
      </c>
      <c r="T83" s="20"/>
      <c r="U83" s="33">
        <f t="shared" si="15"/>
        <v>7.8856564935451248</v>
      </c>
      <c r="V83" s="20"/>
      <c r="W83" s="33">
        <f t="shared" si="16"/>
        <v>6.2377297876137785</v>
      </c>
      <c r="X83" s="9"/>
    </row>
    <row r="84" spans="1:24" s="1" customFormat="1" ht="10.7" customHeight="1" x14ac:dyDescent="0.2">
      <c r="A84" s="31" t="s">
        <v>39</v>
      </c>
      <c r="B84" s="20"/>
      <c r="C84" s="32">
        <v>100</v>
      </c>
      <c r="D84" s="20"/>
      <c r="E84" s="33">
        <f t="shared" si="7"/>
        <v>5.6122868015440632</v>
      </c>
      <c r="F84" s="20"/>
      <c r="G84" s="33">
        <f t="shared" si="8"/>
        <v>1.7439154597968625</v>
      </c>
      <c r="H84" s="20"/>
      <c r="I84" s="33">
        <f t="shared" si="9"/>
        <v>0</v>
      </c>
      <c r="J84" s="20"/>
      <c r="K84" s="33">
        <f t="shared" si="10"/>
        <v>0</v>
      </c>
      <c r="L84" s="20"/>
      <c r="M84" s="33">
        <f t="shared" si="11"/>
        <v>66.110000821310265</v>
      </c>
      <c r="N84" s="20"/>
      <c r="O84" s="33">
        <f t="shared" si="12"/>
        <v>1.689161442220823</v>
      </c>
      <c r="P84" s="20"/>
      <c r="Q84" s="33">
        <f t="shared" si="13"/>
        <v>1.4619322692802585</v>
      </c>
      <c r="R84" s="20"/>
      <c r="S84" s="33">
        <f t="shared" si="14"/>
        <v>8.1857256276179271</v>
      </c>
      <c r="T84" s="20"/>
      <c r="U84" s="33">
        <f t="shared" si="15"/>
        <v>7.8325622142524711</v>
      </c>
      <c r="V84" s="20"/>
      <c r="W84" s="33">
        <f t="shared" si="16"/>
        <v>7.364415363977332</v>
      </c>
      <c r="X84" s="9"/>
    </row>
    <row r="85" spans="1:24" s="1" customFormat="1" ht="10.7" customHeight="1" x14ac:dyDescent="0.2">
      <c r="A85" s="31" t="s">
        <v>40</v>
      </c>
      <c r="B85" s="20"/>
      <c r="C85" s="32">
        <v>100</v>
      </c>
      <c r="D85" s="20"/>
      <c r="E85" s="33">
        <f t="shared" si="7"/>
        <v>5.532248897068774</v>
      </c>
      <c r="F85" s="20"/>
      <c r="G85" s="33">
        <f t="shared" si="8"/>
        <v>1.5265109481148671</v>
      </c>
      <c r="H85" s="20"/>
      <c r="I85" s="33">
        <f t="shared" si="9"/>
        <v>0</v>
      </c>
      <c r="J85" s="20"/>
      <c r="K85" s="33">
        <f t="shared" si="10"/>
        <v>0</v>
      </c>
      <c r="L85" s="20"/>
      <c r="M85" s="33">
        <f t="shared" si="11"/>
        <v>66.008065607491815</v>
      </c>
      <c r="N85" s="20"/>
      <c r="O85" s="33">
        <f t="shared" si="12"/>
        <v>1.8783663084959534</v>
      </c>
      <c r="P85" s="20"/>
      <c r="Q85" s="33">
        <f t="shared" si="13"/>
        <v>1.6997320486101715</v>
      </c>
      <c r="R85" s="20"/>
      <c r="S85" s="33">
        <f t="shared" si="14"/>
        <v>8.2523614907840965</v>
      </c>
      <c r="T85" s="20"/>
      <c r="U85" s="33">
        <f t="shared" si="15"/>
        <v>8.330852301946031</v>
      </c>
      <c r="V85" s="20"/>
      <c r="W85" s="33">
        <f t="shared" si="16"/>
        <v>6.7718623974882943</v>
      </c>
      <c r="X85" s="9"/>
    </row>
    <row r="86" spans="1:24" s="1" customFormat="1" ht="10.7" customHeight="1" x14ac:dyDescent="0.2">
      <c r="A86" s="31" t="s">
        <v>41</v>
      </c>
      <c r="B86" s="20"/>
      <c r="C86" s="32">
        <v>100</v>
      </c>
      <c r="D86" s="20"/>
      <c r="E86" s="33">
        <f t="shared" si="7"/>
        <v>5.1191643911879323</v>
      </c>
      <c r="F86" s="20"/>
      <c r="G86" s="33">
        <f t="shared" si="8"/>
        <v>1.6887145091593541</v>
      </c>
      <c r="H86" s="20"/>
      <c r="I86" s="33">
        <f t="shared" si="9"/>
        <v>0</v>
      </c>
      <c r="J86" s="20"/>
      <c r="K86" s="33">
        <f t="shared" si="10"/>
        <v>0</v>
      </c>
      <c r="L86" s="20"/>
      <c r="M86" s="33">
        <f t="shared" si="11"/>
        <v>65.45690729301981</v>
      </c>
      <c r="N86" s="20"/>
      <c r="O86" s="33">
        <f t="shared" si="12"/>
        <v>2.0969751597253521</v>
      </c>
      <c r="P86" s="20"/>
      <c r="Q86" s="33">
        <f t="shared" si="13"/>
        <v>1.6038811272235627</v>
      </c>
      <c r="R86" s="20"/>
      <c r="S86" s="33">
        <f t="shared" si="14"/>
        <v>8.88364571458869</v>
      </c>
      <c r="T86" s="20"/>
      <c r="U86" s="33">
        <f t="shared" si="15"/>
        <v>8.8624373691047431</v>
      </c>
      <c r="V86" s="20"/>
      <c r="W86" s="33">
        <f t="shared" si="16"/>
        <v>6.2882744359905622</v>
      </c>
      <c r="X86" s="9"/>
    </row>
    <row r="87" spans="1:24" s="1" customFormat="1" ht="10.7" customHeight="1" x14ac:dyDescent="0.2">
      <c r="A87" s="31" t="s">
        <v>42</v>
      </c>
      <c r="B87" s="20"/>
      <c r="C87" s="32">
        <v>100</v>
      </c>
      <c r="D87" s="20"/>
      <c r="E87" s="33">
        <f t="shared" si="7"/>
        <v>4.6082608802738854</v>
      </c>
      <c r="F87" s="20"/>
      <c r="G87" s="33">
        <f t="shared" si="8"/>
        <v>1.7043915174503093</v>
      </c>
      <c r="H87" s="20"/>
      <c r="I87" s="33">
        <f t="shared" si="9"/>
        <v>0</v>
      </c>
      <c r="J87" s="20"/>
      <c r="K87" s="33">
        <f t="shared" si="10"/>
        <v>0</v>
      </c>
      <c r="L87" s="20"/>
      <c r="M87" s="33">
        <f t="shared" si="11"/>
        <v>62.877761631486905</v>
      </c>
      <c r="N87" s="20"/>
      <c r="O87" s="33">
        <f t="shared" si="12"/>
        <v>1.7117804980172902</v>
      </c>
      <c r="P87" s="20"/>
      <c r="Q87" s="33">
        <f t="shared" si="13"/>
        <v>1.4408512105613163</v>
      </c>
      <c r="R87" s="20"/>
      <c r="S87" s="33">
        <f t="shared" si="14"/>
        <v>1.965468830816975</v>
      </c>
      <c r="T87" s="20"/>
      <c r="U87" s="33">
        <f t="shared" si="15"/>
        <v>9.3741533459767012</v>
      </c>
      <c r="V87" s="20"/>
      <c r="W87" s="33">
        <f t="shared" si="16"/>
        <v>16.317332085416616</v>
      </c>
      <c r="X87" s="9"/>
    </row>
    <row r="88" spans="1:24" s="1" customFormat="1" ht="10.7" customHeight="1" x14ac:dyDescent="0.2">
      <c r="A88" s="31" t="s">
        <v>43</v>
      </c>
      <c r="B88" s="20"/>
      <c r="C88" s="32">
        <v>100</v>
      </c>
      <c r="D88" s="20"/>
      <c r="E88" s="33">
        <f t="shared" si="7"/>
        <v>3.892102911434081</v>
      </c>
      <c r="F88" s="20"/>
      <c r="G88" s="33">
        <f t="shared" si="8"/>
        <v>1.7449790696580596</v>
      </c>
      <c r="H88" s="20"/>
      <c r="I88" s="33">
        <f t="shared" si="9"/>
        <v>0</v>
      </c>
      <c r="J88" s="20"/>
      <c r="K88" s="33">
        <f t="shared" si="10"/>
        <v>0</v>
      </c>
      <c r="L88" s="20"/>
      <c r="M88" s="33">
        <f t="shared" si="11"/>
        <v>62.504115516673721</v>
      </c>
      <c r="N88" s="20"/>
      <c r="O88" s="33">
        <f t="shared" si="12"/>
        <v>1.4933446216076385</v>
      </c>
      <c r="P88" s="20"/>
      <c r="Q88" s="33">
        <f t="shared" si="13"/>
        <v>1.3757584309298716</v>
      </c>
      <c r="R88" s="20"/>
      <c r="S88" s="33">
        <f t="shared" si="14"/>
        <v>1.5685997836414092</v>
      </c>
      <c r="T88" s="20"/>
      <c r="U88" s="33">
        <f t="shared" si="15"/>
        <v>10.752081275574996</v>
      </c>
      <c r="V88" s="20"/>
      <c r="W88" s="33">
        <f t="shared" si="16"/>
        <v>16.669018390480222</v>
      </c>
      <c r="X88" s="9"/>
    </row>
    <row r="89" spans="1:24" s="34" customFormat="1" ht="10.7" customHeight="1" x14ac:dyDescent="0.2">
      <c r="A89" s="31" t="s">
        <v>44</v>
      </c>
      <c r="B89" s="20"/>
      <c r="C89" s="32">
        <v>100</v>
      </c>
      <c r="D89" s="20"/>
      <c r="E89" s="33">
        <f t="shared" si="7"/>
        <v>3.6626744264431612</v>
      </c>
      <c r="F89" s="20"/>
      <c r="G89" s="33">
        <f t="shared" si="8"/>
        <v>1.5909039840010786</v>
      </c>
      <c r="H89" s="20"/>
      <c r="I89" s="33">
        <f t="shared" si="9"/>
        <v>0</v>
      </c>
      <c r="J89" s="20"/>
      <c r="K89" s="33">
        <f t="shared" si="10"/>
        <v>0</v>
      </c>
      <c r="L89" s="20"/>
      <c r="M89" s="33">
        <f t="shared" si="11"/>
        <v>60.800395478956467</v>
      </c>
      <c r="N89" s="20"/>
      <c r="O89" s="33">
        <f t="shared" si="12"/>
        <v>1.4223760195941846</v>
      </c>
      <c r="P89" s="20"/>
      <c r="Q89" s="33">
        <f t="shared" si="13"/>
        <v>1.4987753634586434</v>
      </c>
      <c r="R89" s="20"/>
      <c r="S89" s="33">
        <f t="shared" si="14"/>
        <v>1.613374379255331</v>
      </c>
      <c r="T89" s="20"/>
      <c r="U89" s="33">
        <f t="shared" si="15"/>
        <v>12.032896658652225</v>
      </c>
      <c r="V89" s="20"/>
      <c r="W89" s="33">
        <f t="shared" si="16"/>
        <v>17.378603689638901</v>
      </c>
      <c r="X89" s="20"/>
    </row>
    <row r="90" spans="1:24" s="1" customFormat="1" ht="10.7" customHeight="1" x14ac:dyDescent="0.2">
      <c r="A90" s="31">
        <v>2001</v>
      </c>
      <c r="B90" s="20"/>
      <c r="C90" s="32">
        <v>100</v>
      </c>
      <c r="D90" s="20"/>
      <c r="E90" s="33">
        <f t="shared" si="7"/>
        <v>3.5962445198113988</v>
      </c>
      <c r="F90" s="20"/>
      <c r="G90" s="33">
        <f t="shared" si="8"/>
        <v>1.482752915873935</v>
      </c>
      <c r="H90" s="20"/>
      <c r="I90" s="33">
        <f t="shared" si="9"/>
        <v>0</v>
      </c>
      <c r="J90" s="20"/>
      <c r="K90" s="33">
        <f t="shared" si="10"/>
        <v>0</v>
      </c>
      <c r="L90" s="20"/>
      <c r="M90" s="33">
        <f t="shared" si="11"/>
        <v>60.186946811150634</v>
      </c>
      <c r="N90" s="20"/>
      <c r="O90" s="33">
        <f t="shared" si="12"/>
        <v>1.2656133675241956</v>
      </c>
      <c r="P90" s="20"/>
      <c r="Q90" s="33">
        <f t="shared" si="13"/>
        <v>1.2077094879642651</v>
      </c>
      <c r="R90" s="20"/>
      <c r="S90" s="33">
        <f t="shared" si="14"/>
        <v>1.6957564728265366</v>
      </c>
      <c r="T90" s="20"/>
      <c r="U90" s="33">
        <f t="shared" si="15"/>
        <v>12.877409214988834</v>
      </c>
      <c r="V90" s="20"/>
      <c r="W90" s="33">
        <f t="shared" si="16"/>
        <v>17.687567209860202</v>
      </c>
      <c r="X90" s="20"/>
    </row>
    <row r="91" spans="1:24" s="1" customFormat="1" ht="10.7" customHeight="1" x14ac:dyDescent="0.2">
      <c r="A91" s="31">
        <v>2002</v>
      </c>
      <c r="B91" s="20"/>
      <c r="C91" s="32">
        <v>100</v>
      </c>
      <c r="D91" s="20"/>
      <c r="E91" s="33">
        <f t="shared" si="7"/>
        <v>3.7477852245589709</v>
      </c>
      <c r="F91" s="20"/>
      <c r="G91" s="33">
        <f t="shared" si="8"/>
        <v>1.4213080656343886</v>
      </c>
      <c r="H91" s="20"/>
      <c r="I91" s="33">
        <f t="shared" si="9"/>
        <v>0</v>
      </c>
      <c r="J91" s="20"/>
      <c r="K91" s="33">
        <f t="shared" si="10"/>
        <v>0</v>
      </c>
      <c r="L91" s="20"/>
      <c r="M91" s="33">
        <f t="shared" si="11"/>
        <v>57.963562129265853</v>
      </c>
      <c r="N91" s="20"/>
      <c r="O91" s="33">
        <f t="shared" si="12"/>
        <v>1.0996841537631923</v>
      </c>
      <c r="P91" s="20"/>
      <c r="Q91" s="33">
        <f t="shared" si="13"/>
        <v>1.0977582620753408</v>
      </c>
      <c r="R91" s="20"/>
      <c r="S91" s="33">
        <f t="shared" si="14"/>
        <v>1.9201140127879208</v>
      </c>
      <c r="T91" s="20"/>
      <c r="U91" s="33">
        <f t="shared" si="15"/>
        <v>13.770125568138047</v>
      </c>
      <c r="V91" s="20"/>
      <c r="W91" s="33">
        <f t="shared" si="16"/>
        <v>18.979662583776289</v>
      </c>
      <c r="X91" s="20"/>
    </row>
    <row r="92" spans="1:24" s="1" customFormat="1" ht="10.7" customHeight="1" x14ac:dyDescent="0.2">
      <c r="A92" s="31">
        <v>2003</v>
      </c>
      <c r="B92" s="20"/>
      <c r="C92" s="32">
        <v>100</v>
      </c>
      <c r="D92" s="20"/>
      <c r="E92" s="33">
        <f t="shared" ref="E92:E99" si="17">E35/$C35*100</f>
        <v>3.6909048144596626</v>
      </c>
      <c r="F92" s="20"/>
      <c r="G92" s="33">
        <f t="shared" ref="G92:G99" si="18">G35/$C35*100</f>
        <v>1.3623781006314344</v>
      </c>
      <c r="H92" s="20"/>
      <c r="I92" s="33">
        <f t="shared" ref="I92:I99" si="19">I35/$C35*100</f>
        <v>0</v>
      </c>
      <c r="J92" s="20"/>
      <c r="K92" s="33">
        <f t="shared" ref="K92:K99" si="20">K35/$C35*100</f>
        <v>0</v>
      </c>
      <c r="L92" s="20"/>
      <c r="M92" s="33">
        <f t="shared" ref="M92:M99" si="21">M35/$C35*100</f>
        <v>55.991387888766262</v>
      </c>
      <c r="N92" s="20"/>
      <c r="O92" s="33">
        <f t="shared" ref="O92:O99" si="22">O35/$C35*100</f>
        <v>1.0258544263718767</v>
      </c>
      <c r="P92" s="20"/>
      <c r="Q92" s="33">
        <f t="shared" ref="Q92:Q99" si="23">Q35/$C35*100</f>
        <v>1.0023339545150258</v>
      </c>
      <c r="R92" s="20"/>
      <c r="S92" s="33">
        <f t="shared" ref="S92:S99" si="24">S35/$C35*100</f>
        <v>1.7929836623183946</v>
      </c>
      <c r="T92" s="20"/>
      <c r="U92" s="33">
        <f t="shared" ref="U92:U99" si="25">U35/$C35*100</f>
        <v>14.987968374011688</v>
      </c>
      <c r="V92" s="20"/>
      <c r="W92" s="33">
        <f t="shared" ref="W92:W99" si="26">W35/$C35*100</f>
        <v>20.146188778925659</v>
      </c>
      <c r="X92" s="20"/>
    </row>
    <row r="93" spans="1:24" s="34" customFormat="1" ht="10.7" customHeight="1" x14ac:dyDescent="0.2">
      <c r="A93" s="31">
        <v>2004</v>
      </c>
      <c r="B93" s="20"/>
      <c r="C93" s="32">
        <v>100</v>
      </c>
      <c r="D93" s="20"/>
      <c r="E93" s="33">
        <f t="shared" si="17"/>
        <v>3.5058404444085993</v>
      </c>
      <c r="F93" s="20"/>
      <c r="G93" s="33">
        <f t="shared" si="18"/>
        <v>1.2335391781831269</v>
      </c>
      <c r="H93" s="20"/>
      <c r="I93" s="33">
        <f t="shared" si="19"/>
        <v>0</v>
      </c>
      <c r="J93" s="20"/>
      <c r="K93" s="33">
        <f t="shared" si="20"/>
        <v>0</v>
      </c>
      <c r="L93" s="20"/>
      <c r="M93" s="33">
        <f t="shared" si="21"/>
        <v>53.979957932674907</v>
      </c>
      <c r="N93" s="20"/>
      <c r="O93" s="33">
        <f t="shared" si="22"/>
        <v>0.95681219528690953</v>
      </c>
      <c r="P93" s="20"/>
      <c r="Q93" s="33">
        <f t="shared" si="23"/>
        <v>1.0473582582980028</v>
      </c>
      <c r="R93" s="20"/>
      <c r="S93" s="33">
        <f t="shared" si="24"/>
        <v>1.7768712670128715</v>
      </c>
      <c r="T93" s="20"/>
      <c r="U93" s="33">
        <f t="shared" si="25"/>
        <v>16.296641046467141</v>
      </c>
      <c r="V93" s="20"/>
      <c r="W93" s="33">
        <f t="shared" si="26"/>
        <v>21.202979677668445</v>
      </c>
      <c r="X93" s="20"/>
    </row>
    <row r="94" spans="1:24" s="1" customFormat="1" ht="10.7" customHeight="1" x14ac:dyDescent="0.2">
      <c r="A94" s="31">
        <v>2005</v>
      </c>
      <c r="B94" s="20"/>
      <c r="C94" s="32">
        <v>100</v>
      </c>
      <c r="D94" s="20"/>
      <c r="E94" s="33">
        <f t="shared" si="17"/>
        <v>2.7825901158039081</v>
      </c>
      <c r="F94" s="20"/>
      <c r="G94" s="33">
        <f t="shared" si="18"/>
        <v>1.2630944918134415</v>
      </c>
      <c r="H94" s="20"/>
      <c r="I94" s="33">
        <f t="shared" si="19"/>
        <v>0</v>
      </c>
      <c r="J94" s="20"/>
      <c r="K94" s="33">
        <f t="shared" si="20"/>
        <v>0</v>
      </c>
      <c r="L94" s="20"/>
      <c r="M94" s="33">
        <f t="shared" si="21"/>
        <v>53.676332214157064</v>
      </c>
      <c r="N94" s="20"/>
      <c r="O94" s="33">
        <f t="shared" si="22"/>
        <v>0.97088849071863803</v>
      </c>
      <c r="P94" s="20"/>
      <c r="Q94" s="33">
        <f t="shared" si="23"/>
        <v>0.91815828473250516</v>
      </c>
      <c r="R94" s="20"/>
      <c r="S94" s="33">
        <f t="shared" si="24"/>
        <v>1.9316069803051359</v>
      </c>
      <c r="T94" s="20"/>
      <c r="U94" s="33">
        <f t="shared" si="25"/>
        <v>16.806882091229163</v>
      </c>
      <c r="V94" s="20"/>
      <c r="W94" s="33">
        <f t="shared" si="26"/>
        <v>21.650447331240152</v>
      </c>
      <c r="X94" s="20"/>
    </row>
    <row r="95" spans="1:24" s="1" customFormat="1" ht="10.7" customHeight="1" x14ac:dyDescent="0.2">
      <c r="A95" s="31">
        <v>2006</v>
      </c>
      <c r="B95" s="20"/>
      <c r="C95" s="32">
        <v>100</v>
      </c>
      <c r="D95" s="20"/>
      <c r="E95" s="33">
        <f t="shared" si="17"/>
        <v>3.0666974596406633</v>
      </c>
      <c r="F95" s="20"/>
      <c r="G95" s="33">
        <f t="shared" si="18"/>
        <v>1.4340578876390846</v>
      </c>
      <c r="H95" s="20"/>
      <c r="I95" s="33">
        <f t="shared" si="19"/>
        <v>0</v>
      </c>
      <c r="J95" s="20"/>
      <c r="K95" s="33">
        <f t="shared" si="20"/>
        <v>0</v>
      </c>
      <c r="L95" s="20"/>
      <c r="M95" s="33">
        <f t="shared" si="21"/>
        <v>59.66831291569077</v>
      </c>
      <c r="N95" s="20"/>
      <c r="O95" s="33">
        <f t="shared" si="22"/>
        <v>1.0175668269919198</v>
      </c>
      <c r="P95" s="20"/>
      <c r="Q95" s="33">
        <f t="shared" si="23"/>
        <v>0.9686353032621482</v>
      </c>
      <c r="R95" s="20"/>
      <c r="S95" s="33">
        <f t="shared" si="24"/>
        <v>2.4950052350097147</v>
      </c>
      <c r="T95" s="20"/>
      <c r="U95" s="33">
        <f t="shared" si="25"/>
        <v>6.9181876775343722</v>
      </c>
      <c r="V95" s="20"/>
      <c r="W95" s="33">
        <f t="shared" si="26"/>
        <v>24.431536694231337</v>
      </c>
      <c r="X95" s="20"/>
    </row>
    <row r="96" spans="1:24" s="34" customFormat="1" ht="10.7" customHeight="1" x14ac:dyDescent="0.2">
      <c r="A96" s="31">
        <v>2007</v>
      </c>
      <c r="B96" s="20"/>
      <c r="C96" s="32">
        <v>100</v>
      </c>
      <c r="D96" s="20"/>
      <c r="E96" s="33">
        <f t="shared" si="17"/>
        <v>3.1460314773406224</v>
      </c>
      <c r="F96" s="20"/>
      <c r="G96" s="33">
        <f t="shared" si="18"/>
        <v>1.488382424460682</v>
      </c>
      <c r="H96" s="20"/>
      <c r="I96" s="33">
        <f t="shared" si="19"/>
        <v>0</v>
      </c>
      <c r="J96" s="20"/>
      <c r="K96" s="33">
        <f t="shared" si="20"/>
        <v>0</v>
      </c>
      <c r="L96" s="20"/>
      <c r="M96" s="33">
        <f t="shared" si="21"/>
        <v>61.176411027738297</v>
      </c>
      <c r="N96" s="20"/>
      <c r="O96" s="33">
        <f t="shared" si="22"/>
        <v>1.0595929279122023</v>
      </c>
      <c r="P96" s="20"/>
      <c r="Q96" s="33">
        <f t="shared" si="23"/>
        <v>1.0922550268875344</v>
      </c>
      <c r="R96" s="20"/>
      <c r="S96" s="33">
        <f t="shared" si="24"/>
        <v>2.764857535251807</v>
      </c>
      <c r="T96" s="20"/>
      <c r="U96" s="33">
        <f t="shared" si="25"/>
        <v>1.4919461726689591</v>
      </c>
      <c r="V96" s="20"/>
      <c r="W96" s="33">
        <f t="shared" si="26"/>
        <v>27.780523407739889</v>
      </c>
      <c r="X96" s="20"/>
    </row>
    <row r="97" spans="1:25" s="34" customFormat="1" ht="10.7" customHeight="1" x14ac:dyDescent="0.2">
      <c r="A97" s="31">
        <v>2008</v>
      </c>
      <c r="B97" s="20"/>
      <c r="C97" s="32">
        <v>100</v>
      </c>
      <c r="D97" s="20"/>
      <c r="E97" s="33">
        <f t="shared" si="17"/>
        <v>3.104536508356146</v>
      </c>
      <c r="F97" s="20"/>
      <c r="G97" s="33">
        <f t="shared" si="18"/>
        <v>1.5233637427607245</v>
      </c>
      <c r="H97" s="20"/>
      <c r="I97" s="33">
        <f t="shared" si="19"/>
        <v>0</v>
      </c>
      <c r="J97" s="20"/>
      <c r="K97" s="33">
        <f t="shared" si="20"/>
        <v>0</v>
      </c>
      <c r="L97" s="20"/>
      <c r="M97" s="33">
        <f t="shared" si="21"/>
        <v>58.471737437413474</v>
      </c>
      <c r="N97" s="20"/>
      <c r="O97" s="33">
        <f t="shared" si="22"/>
        <v>1.0434771302958179</v>
      </c>
      <c r="P97" s="20"/>
      <c r="Q97" s="33">
        <f t="shared" si="23"/>
        <v>1.2519725955916847</v>
      </c>
      <c r="R97" s="20"/>
      <c r="S97" s="33">
        <f t="shared" si="24"/>
        <v>2.7440673737151395</v>
      </c>
      <c r="T97" s="20"/>
      <c r="U97" s="33">
        <f t="shared" si="25"/>
        <v>1.3315686792155472</v>
      </c>
      <c r="V97" s="20"/>
      <c r="W97" s="33">
        <f t="shared" si="26"/>
        <v>30.529276532651465</v>
      </c>
      <c r="X97" s="20"/>
    </row>
    <row r="98" spans="1:25" s="34" customFormat="1" ht="10.7" customHeight="1" x14ac:dyDescent="0.2">
      <c r="A98" s="31">
        <v>2009</v>
      </c>
      <c r="B98" s="20"/>
      <c r="C98" s="32">
        <v>100</v>
      </c>
      <c r="D98" s="20"/>
      <c r="E98" s="33">
        <f t="shared" si="17"/>
        <v>3.1254132120625049</v>
      </c>
      <c r="F98" s="20"/>
      <c r="G98" s="33">
        <f t="shared" si="18"/>
        <v>1.6317161573289896</v>
      </c>
      <c r="H98" s="20"/>
      <c r="I98" s="33">
        <f t="shared" si="19"/>
        <v>0</v>
      </c>
      <c r="J98" s="20"/>
      <c r="K98" s="33">
        <f t="shared" si="20"/>
        <v>0</v>
      </c>
      <c r="L98" s="20"/>
      <c r="M98" s="33">
        <f t="shared" si="21"/>
        <v>56.062218097652107</v>
      </c>
      <c r="N98" s="20"/>
      <c r="O98" s="33">
        <f t="shared" si="22"/>
        <v>1.0994525555092647</v>
      </c>
      <c r="P98" s="20"/>
      <c r="Q98" s="33">
        <f t="shared" si="23"/>
        <v>1.1824852707392606</v>
      </c>
      <c r="R98" s="20"/>
      <c r="S98" s="33">
        <f t="shared" si="24"/>
        <v>2.930112454980645</v>
      </c>
      <c r="T98" s="20"/>
      <c r="U98" s="33">
        <f t="shared" si="25"/>
        <v>1.3394239821479719</v>
      </c>
      <c r="V98" s="20"/>
      <c r="W98" s="33">
        <f t="shared" si="26"/>
        <v>32.629178269579256</v>
      </c>
      <c r="X98" s="20"/>
    </row>
    <row r="99" spans="1:25" s="1" customFormat="1" ht="10.7" customHeight="1" x14ac:dyDescent="0.2">
      <c r="A99" s="35">
        <v>2010</v>
      </c>
      <c r="B99" s="36"/>
      <c r="C99" s="37">
        <v>100</v>
      </c>
      <c r="D99" s="36"/>
      <c r="E99" s="38">
        <f t="shared" si="17"/>
        <v>2.3716763226458024</v>
      </c>
      <c r="F99" s="36"/>
      <c r="G99" s="38">
        <f t="shared" si="18"/>
        <v>1.5410861707418795</v>
      </c>
      <c r="H99" s="36"/>
      <c r="I99" s="38">
        <f t="shared" si="19"/>
        <v>0</v>
      </c>
      <c r="J99" s="36"/>
      <c r="K99" s="38">
        <f t="shared" si="20"/>
        <v>0</v>
      </c>
      <c r="L99" s="36"/>
      <c r="M99" s="38">
        <f t="shared" si="21"/>
        <v>55.331570463389859</v>
      </c>
      <c r="N99" s="36"/>
      <c r="O99" s="38">
        <f t="shared" si="22"/>
        <v>1.0730251513713307</v>
      </c>
      <c r="P99" s="36"/>
      <c r="Q99" s="38">
        <f t="shared" si="23"/>
        <v>1.2119492901768054</v>
      </c>
      <c r="R99" s="36"/>
      <c r="S99" s="38">
        <f t="shared" si="24"/>
        <v>3.2034956676977338</v>
      </c>
      <c r="T99" s="36"/>
      <c r="U99" s="38">
        <f t="shared" si="25"/>
        <v>1.3169775965963022</v>
      </c>
      <c r="V99" s="36"/>
      <c r="W99" s="38">
        <f t="shared" si="26"/>
        <v>33.950219337380297</v>
      </c>
      <c r="X99" s="20"/>
    </row>
    <row r="100" spans="1:25" ht="11.1" customHeight="1" x14ac:dyDescent="0.15">
      <c r="A100" s="10" t="s">
        <v>52</v>
      </c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</row>
    <row r="101" spans="1:25" ht="9.75" customHeight="1" x14ac:dyDescent="0.15">
      <c r="A101" s="39" t="s">
        <v>45</v>
      </c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</row>
    <row r="102" spans="1:25" ht="11.1" customHeight="1" x14ac:dyDescent="0.15">
      <c r="A102" s="12" t="s">
        <v>53</v>
      </c>
    </row>
    <row r="103" spans="1:25" ht="10.35" customHeight="1" x14ac:dyDescent="0.15">
      <c r="A103" s="40" t="s">
        <v>46</v>
      </c>
    </row>
    <row r="104" spans="1:25" ht="10.35" customHeight="1" x14ac:dyDescent="0.15">
      <c r="A104" s="40" t="s">
        <v>47</v>
      </c>
    </row>
    <row r="105" spans="1:25" ht="4.5" customHeight="1" x14ac:dyDescent="0.15">
      <c r="A105" s="13"/>
    </row>
    <row r="106" spans="1:25" ht="10.35" customHeight="1" x14ac:dyDescent="0.15">
      <c r="A106" s="41" t="s">
        <v>38</v>
      </c>
    </row>
    <row r="107" spans="1:25" ht="9.75" customHeight="1" x14ac:dyDescent="0.15">
      <c r="A107" s="41" t="s">
        <v>49</v>
      </c>
    </row>
    <row r="108" spans="1:25" ht="10.35" customHeight="1" x14ac:dyDescent="0.15">
      <c r="A108" s="40" t="s">
        <v>50</v>
      </c>
      <c r="I108" s="14"/>
      <c r="K108" s="14"/>
      <c r="M108" s="14"/>
    </row>
    <row r="109" spans="1:25" ht="10.35" customHeight="1" x14ac:dyDescent="0.15">
      <c r="A109" s="42" t="s">
        <v>48</v>
      </c>
      <c r="I109" s="14"/>
      <c r="K109" s="14"/>
      <c r="M109" s="14"/>
    </row>
    <row r="110" spans="1:25" ht="4.5" customHeight="1" x14ac:dyDescent="0.15">
      <c r="I110" s="14"/>
      <c r="K110" s="14"/>
      <c r="M110" s="14"/>
    </row>
    <row r="111" spans="1:25" s="4" customFormat="1" ht="9.1999999999999993" customHeight="1" x14ac:dyDescent="0.15">
      <c r="A111" s="43" t="s">
        <v>60</v>
      </c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5"/>
    </row>
    <row r="112" spans="1:25" s="4" customFormat="1" ht="9.1999999999999993" customHeight="1" x14ac:dyDescent="0.15">
      <c r="A112" s="40" t="s">
        <v>58</v>
      </c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5"/>
    </row>
    <row r="113" spans="1:25" s="4" customFormat="1" ht="9.1999999999999993" customHeight="1" x14ac:dyDescent="0.15">
      <c r="A113" s="40" t="s">
        <v>59</v>
      </c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5"/>
    </row>
  </sheetData>
  <mergeCells count="4">
    <mergeCell ref="A1:W1"/>
    <mergeCell ref="A2:W2"/>
    <mergeCell ref="A59:W59"/>
    <mergeCell ref="A60:W60"/>
  </mergeCells>
  <phoneticPr fontId="1" type="noConversion"/>
  <printOptions gridLinesSet="0"/>
  <pageMargins left="0.9" right="0.8" top="1" bottom="0.5" header="0.5" footer="0.5"/>
  <pageSetup firstPageNumber="244" orientation="portrait" horizontalDpi="300" verticalDpi="300" r:id="rId1"/>
  <headerFooter alignWithMargins="0">
    <oddFooter>&amp;L&amp;"Times New Roman,Bold"&amp;8MEDICARE &amp;&amp; MEDICAID RESEARCH REVIEW/&amp;"Times New Roman,Regular"&amp;6 2012 Statistical Supplement</oddFooter>
  </headerFooter>
  <rowBreaks count="1" manualBreakCount="1">
    <brk id="58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TABLE13.20</vt:lpstr>
      <vt:lpstr>TABLE13.20!Print_Area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2013-04-11T13:32:58Z</cp:lastPrinted>
  <dcterms:created xsi:type="dcterms:W3CDTF">1999-10-08T13:52:52Z</dcterms:created>
  <dcterms:modified xsi:type="dcterms:W3CDTF">2013-04-24T17:56:06Z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898671237</vt:i4>
  </property>
  <property fmtid="{D5CDD505-2E9C-101B-9397-08002B2CF9AE}" pid="3" name="_NewReviewCycle">
    <vt:lpwstr/>
  </property>
  <property fmtid="{D5CDD505-2E9C-101B-9397-08002B2CF9AE}" pid="4" name="_EmailSubject">
    <vt:lpwstr>Medicaid tables 13.11 - 13.20 (2012 Statistical Sipplement))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898671237</vt:i4>
  </property>
</Properties>
</file>