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%Office of Tax Analysis\Health\Waiver 1332 Reorganization\Pass-Through Estimates\2026\"/>
    </mc:Choice>
  </mc:AlternateContent>
  <xr:revisionPtr revIDLastSave="0" documentId="13_ncr:1_{AA36FF0A-F65B-4085-A053-B883A83EF7BD}" xr6:coauthVersionLast="47" xr6:coauthVersionMax="47" xr10:uidLastSave="{00000000-0000-0000-0000-000000000000}"/>
  <bookViews>
    <workbookView xWindow="-120" yWindow="-120" windowWidth="29040" windowHeight="15840" xr2:uid="{6D340071-224B-4CBF-8B95-4BA5A370AB80}"/>
  </bookViews>
  <sheets>
    <sheet name="Summary" sheetId="10" r:id="rId1"/>
    <sheet name="Part 1_200 to 250_Summary" sheetId="7" r:id="rId2"/>
    <sheet name="Part 2_BHP Payment_Summary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C8" i="7"/>
  <c r="C11" i="1"/>
  <c r="C9" i="1"/>
  <c r="C7" i="1"/>
  <c r="C5" i="10" l="1"/>
  <c r="C6" i="10" l="1"/>
  <c r="C7" i="10" s="1"/>
</calcChain>
</file>

<file path=xl/sharedStrings.xml><?xml version="1.0" encoding="utf-8"?>
<sst xmlns="http://schemas.openxmlformats.org/spreadsheetml/2006/main" count="41" uniqueCount="32">
  <si>
    <t>Key Components of PPACA Section 1332 Tentative Pass-through Payments</t>
  </si>
  <si>
    <t>Description of Data Item \  State</t>
  </si>
  <si>
    <t>NY</t>
  </si>
  <si>
    <t>Sources:</t>
  </si>
  <si>
    <t>1, 2</t>
  </si>
  <si>
    <t>Based on OACT calculations using state enrollment estimates and the BHP payment methodology.</t>
  </si>
  <si>
    <t>Based on OTA projections.</t>
  </si>
  <si>
    <r>
      <t xml:space="preserve">Projected total BHP payment savings that correspond to PTC </t>
    </r>
    <r>
      <rPr>
        <b/>
        <sz val="11"/>
        <color rgb="FFFF0000"/>
        <rFont val="Calibri"/>
        <family val="2"/>
        <scheme val="minor"/>
      </rPr>
      <t>[row (5) * row (6)]</t>
    </r>
  </si>
  <si>
    <t>2, 3</t>
  </si>
  <si>
    <t>OTA projections using state premiums. See [[INSERT LINK]] for details.</t>
  </si>
  <si>
    <t>OTA projection for subset of Exchange enrollees with estimated household incomes 200 to 250% of FPL.</t>
  </si>
  <si>
    <t>Part 1</t>
  </si>
  <si>
    <t>Projected total PTC subsidy savings associated with individuals with estimated household income 200 to 250% of FPL</t>
  </si>
  <si>
    <t>Part 2</t>
  </si>
  <si>
    <r>
      <t xml:space="preserve">Projected total PTC subsidy savings associated with individuals with estimated household income 200 to 250% of FPL </t>
    </r>
    <r>
      <rPr>
        <b/>
        <sz val="11"/>
        <color rgb="FFFF0000"/>
        <rFont val="Calibri"/>
        <family val="2"/>
        <scheme val="minor"/>
      </rPr>
      <t>[row (4) * row (5)]</t>
    </r>
  </si>
  <si>
    <t>Projected total BHP payment savings that correspond to PTC</t>
  </si>
  <si>
    <t>Projected total PTC subsidy savings</t>
  </si>
  <si>
    <t>APTC for 2025 comes from CMS.</t>
  </si>
  <si>
    <t>BHP Lookalike Waivers, January through June 2026</t>
  </si>
  <si>
    <r>
      <t xml:space="preserve">Projected January–June 2026 savings of prospective BHP payments </t>
    </r>
    <r>
      <rPr>
        <sz val="11"/>
        <color rgb="FFFF0000"/>
        <rFont val="Calibri"/>
        <family val="2"/>
        <scheme val="minor"/>
      </rPr>
      <t>[row (1) - row (2)]</t>
    </r>
  </si>
  <si>
    <r>
      <t xml:space="preserve">Projected January–June 2026 savings of BHP payments </t>
    </r>
    <r>
      <rPr>
        <sz val="11"/>
        <color rgb="FFFF0000"/>
        <rFont val="Calibri"/>
        <family val="2"/>
        <scheme val="minor"/>
      </rPr>
      <t>[row (3) * row (4)]</t>
    </r>
  </si>
  <si>
    <t>Impact of BHP payment reconciliation estimated based on the 2024 ratio of actual BHP enrollment to estimated BHP enrollment, by income bracket.</t>
  </si>
  <si>
    <t>2024 estimated BHP enrollment (as used for the calculation of the 2024 BHP prospective payment and the 2024 1332 pass-through estimate) and 2024 actual BHP enrollment were provided by the State.</t>
  </si>
  <si>
    <r>
      <t xml:space="preserve">Projected January–June 2026 APTC savings </t>
    </r>
    <r>
      <rPr>
        <sz val="11"/>
        <color rgb="FFFF0000"/>
        <rFont val="Calibri"/>
        <family val="2"/>
        <scheme val="minor"/>
      </rPr>
      <t>[row (2) - row (3)]</t>
    </r>
  </si>
  <si>
    <t>Actual 2025 APTC</t>
  </si>
  <si>
    <t>Projected January–June 2026 APTC without waiver</t>
  </si>
  <si>
    <t>Projected January–June 2026 APTC with waiver</t>
  </si>
  <si>
    <t>Total 2026 PTC subsidy/APTC</t>
  </si>
  <si>
    <t>Share January–June 2026 savings of BHP payments that correspond to PTC</t>
  </si>
  <si>
    <t>Impact of BHP payment reconciliation</t>
  </si>
  <si>
    <r>
      <t>Projected January</t>
    </r>
    <r>
      <rPr>
        <sz val="12"/>
        <color theme="1"/>
        <rFont val="Aptos Narrow"/>
      </rPr>
      <t>–</t>
    </r>
    <r>
      <rPr>
        <sz val="12"/>
        <color theme="1"/>
        <rFont val="Calibri"/>
        <family val="2"/>
        <scheme val="minor"/>
      </rPr>
      <t>June 2026 prospective BHP payments without waiver</t>
    </r>
  </si>
  <si>
    <t>Projected January–June 2026 prospective BHP payments with waiver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</si>
</sst>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38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6" fillId="2" borderId="2" xfId="3" applyFont="1" applyFill="1" applyBorder="1"/>
    <xf numFmtId="0" fontId="6" fillId="2" borderId="3" xfId="3" applyFont="1" applyFill="1" applyBorder="1" applyAlignment="1">
      <alignment wrapText="1"/>
    </xf>
    <xf numFmtId="0" fontId="7" fillId="0" borderId="4" xfId="3" applyFont="1" applyFill="1" applyBorder="1"/>
    <xf numFmtId="0" fontId="8" fillId="0" borderId="5" xfId="0" applyFont="1" applyBorder="1" applyAlignment="1">
      <alignment wrapText="1"/>
    </xf>
    <xf numFmtId="0" fontId="9" fillId="0" borderId="0" xfId="0" applyFont="1"/>
    <xf numFmtId="0" fontId="7" fillId="0" borderId="6" xfId="3" applyFont="1" applyFill="1" applyBorder="1"/>
    <xf numFmtId="0" fontId="7" fillId="0" borderId="8" xfId="3" applyFont="1" applyFill="1" applyBorder="1"/>
    <xf numFmtId="0" fontId="8" fillId="0" borderId="9" xfId="0" applyFont="1" applyBorder="1" applyAlignment="1">
      <alignment wrapText="1"/>
    </xf>
    <xf numFmtId="0" fontId="3" fillId="0" borderId="0" xfId="0" applyFont="1"/>
    <xf numFmtId="0" fontId="10" fillId="0" borderId="10" xfId="0" applyFont="1" applyBorder="1" applyAlignment="1">
      <alignment horizontal="right"/>
    </xf>
    <xf numFmtId="0" fontId="10" fillId="0" borderId="11" xfId="0" applyFont="1" applyBorder="1" applyAlignment="1">
      <alignment wrapText="1"/>
    </xf>
    <xf numFmtId="0" fontId="6" fillId="2" borderId="12" xfId="3" applyFont="1" applyFill="1" applyBorder="1"/>
    <xf numFmtId="164" fontId="7" fillId="0" borderId="13" xfId="1" applyNumberFormat="1" applyFont="1" applyFill="1" applyBorder="1"/>
    <xf numFmtId="164" fontId="7" fillId="0" borderId="14" xfId="1" applyNumberFormat="1" applyFont="1" applyFill="1" applyBorder="1"/>
    <xf numFmtId="165" fontId="7" fillId="0" borderId="15" xfId="2" applyNumberFormat="1" applyFont="1" applyFill="1" applyBorder="1"/>
    <xf numFmtId="164" fontId="12" fillId="0" borderId="16" xfId="3" applyNumberFormat="1" applyFont="1" applyFill="1" applyBorder="1"/>
    <xf numFmtId="0" fontId="8" fillId="0" borderId="7" xfId="0" applyFont="1" applyBorder="1" applyAlignment="1">
      <alignment wrapText="1"/>
    </xf>
    <xf numFmtId="165" fontId="7" fillId="0" borderId="14" xfId="2" applyNumberFormat="1" applyFont="1" applyFill="1" applyBorder="1"/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8" fillId="0" borderId="0" xfId="0" applyFont="1"/>
    <xf numFmtId="0" fontId="7" fillId="0" borderId="4" xfId="3" applyFont="1" applyFill="1" applyBorder="1" applyAlignment="1">
      <alignment horizontal="right" vertical="center"/>
    </xf>
    <xf numFmtId="164" fontId="7" fillId="0" borderId="13" xfId="1" applyNumberFormat="1" applyFont="1" applyFill="1" applyBorder="1" applyAlignment="1">
      <alignment vertical="center"/>
    </xf>
    <xf numFmtId="0" fontId="7" fillId="0" borderId="8" xfId="3" applyFont="1" applyFill="1" applyBorder="1" applyAlignment="1">
      <alignment horizontal="right" vertical="center"/>
    </xf>
    <xf numFmtId="164" fontId="7" fillId="0" borderId="15" xfId="1" applyNumberFormat="1" applyFont="1" applyFill="1" applyBorder="1" applyAlignment="1">
      <alignment vertical="center"/>
    </xf>
    <xf numFmtId="164" fontId="12" fillId="0" borderId="16" xfId="3" applyNumberFormat="1" applyFont="1" applyFill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</cellXfs>
  <cellStyles count="4">
    <cellStyle name="Currency" xfId="1" builtinId="4"/>
    <cellStyle name="Heading 3" xfId="3" builtinId="1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9A3B0-F477-44A1-9023-7AEE6C813454}">
  <sheetPr>
    <tabColor theme="9" tint="-0.499984740745262"/>
    <pageSetUpPr fitToPage="1"/>
  </sheetPr>
  <dimension ref="A1:C7"/>
  <sheetViews>
    <sheetView tabSelected="1" zoomScaleNormal="100" workbookViewId="0">
      <pane xSplit="2" ySplit="4" topLeftCell="C5" activePane="bottomRight" state="frozen"/>
      <selection activeCell="C21" sqref="C21"/>
      <selection pane="topRight" activeCell="C21" sqref="C21"/>
      <selection pane="bottomLeft" activeCell="C21" sqref="C21"/>
      <selection pane="bottomRight"/>
    </sheetView>
  </sheetViews>
  <sheetFormatPr defaultRowHeight="15" x14ac:dyDescent="0.25"/>
  <cols>
    <col min="1" max="1" width="8" customWidth="1"/>
    <col min="2" max="2" width="59.85546875" style="2" customWidth="1"/>
    <col min="3" max="3" width="21.28515625" customWidth="1"/>
  </cols>
  <sheetData>
    <row r="1" spans="1:3" ht="21" x14ac:dyDescent="0.35">
      <c r="A1" s="1" t="s">
        <v>0</v>
      </c>
    </row>
    <row r="2" spans="1:3" ht="18.75" x14ac:dyDescent="0.3">
      <c r="A2" s="3" t="s">
        <v>18</v>
      </c>
    </row>
    <row r="3" spans="1:3" ht="15.75" thickBot="1" x14ac:dyDescent="0.3"/>
    <row r="4" spans="1:3" ht="15.75" x14ac:dyDescent="0.25">
      <c r="A4" s="4" t="s">
        <v>1</v>
      </c>
      <c r="B4" s="5"/>
      <c r="C4" s="15" t="s">
        <v>2</v>
      </c>
    </row>
    <row r="5" spans="1:3" s="8" customFormat="1" ht="47.25" x14ac:dyDescent="0.25">
      <c r="A5" s="30" t="s">
        <v>11</v>
      </c>
      <c r="B5" s="35" t="s">
        <v>12</v>
      </c>
      <c r="C5" s="31">
        <f>'Part 1_200 to 250_Summary'!C10</f>
        <v>171110431.24069944</v>
      </c>
    </row>
    <row r="6" spans="1:3" s="8" customFormat="1" ht="25.5" customHeight="1" thickBot="1" x14ac:dyDescent="0.3">
      <c r="A6" s="32" t="s">
        <v>13</v>
      </c>
      <c r="B6" s="36" t="s">
        <v>15</v>
      </c>
      <c r="C6" s="33">
        <f>'Part 2_BHP Payment_Summary'!C11</f>
        <v>4067729978.0035024</v>
      </c>
    </row>
    <row r="7" spans="1:3" s="8" customFormat="1" ht="27.95" customHeight="1" thickTop="1" thickBot="1" x14ac:dyDescent="0.3">
      <c r="A7" s="13"/>
      <c r="B7" s="37" t="s">
        <v>16</v>
      </c>
      <c r="C7" s="34">
        <f>SUM(C5:C6)</f>
        <v>4238840409.2442017</v>
      </c>
    </row>
  </sheetData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EF2C2-B458-40F8-97F0-627CAC28C15A}">
  <sheetPr>
    <tabColor theme="5" tint="-0.249977111117893"/>
    <pageSetUpPr fitToPage="1"/>
  </sheetPr>
  <dimension ref="A1:C15"/>
  <sheetViews>
    <sheetView zoomScaleNormal="100" workbookViewId="0">
      <pane xSplit="2" ySplit="4" topLeftCell="C5" activePane="bottomRight" state="frozen"/>
      <selection activeCell="C21" sqref="C21"/>
      <selection pane="topRight" activeCell="C21" sqref="C21"/>
      <selection pane="bottomLeft" activeCell="C21" sqref="C21"/>
      <selection pane="bottomRight"/>
    </sheetView>
  </sheetViews>
  <sheetFormatPr defaultRowHeight="15" x14ac:dyDescent="0.25"/>
  <cols>
    <col min="1" max="1" width="4.5703125" customWidth="1"/>
    <col min="2" max="2" width="75.5703125" style="2" customWidth="1"/>
    <col min="3" max="3" width="17.5703125" customWidth="1"/>
  </cols>
  <sheetData>
    <row r="1" spans="1:3" ht="21" x14ac:dyDescent="0.35">
      <c r="A1" s="1" t="s">
        <v>0</v>
      </c>
    </row>
    <row r="2" spans="1:3" ht="18.75" x14ac:dyDescent="0.3">
      <c r="A2" s="3" t="s">
        <v>18</v>
      </c>
    </row>
    <row r="3" spans="1:3" ht="15.75" thickBot="1" x14ac:dyDescent="0.3"/>
    <row r="4" spans="1:3" ht="15.75" x14ac:dyDescent="0.25">
      <c r="A4" s="4" t="s">
        <v>1</v>
      </c>
      <c r="B4" s="5"/>
      <c r="C4" s="15" t="s">
        <v>2</v>
      </c>
    </row>
    <row r="5" spans="1:3" s="8" customFormat="1" ht="15.75" x14ac:dyDescent="0.25">
      <c r="A5" s="6">
        <v>1</v>
      </c>
      <c r="B5" s="7" t="s">
        <v>24</v>
      </c>
      <c r="C5" s="16">
        <v>671458057.96999991</v>
      </c>
    </row>
    <row r="6" spans="1:3" s="8" customFormat="1" ht="15.75" x14ac:dyDescent="0.25">
      <c r="A6" s="6">
        <v>2</v>
      </c>
      <c r="B6" s="7" t="s">
        <v>25</v>
      </c>
      <c r="C6" s="16">
        <v>400200738.58342761</v>
      </c>
    </row>
    <row r="7" spans="1:3" s="8" customFormat="1" ht="15.75" x14ac:dyDescent="0.25">
      <c r="A7" s="6">
        <v>3</v>
      </c>
      <c r="B7" s="7" t="s">
        <v>26</v>
      </c>
      <c r="C7" s="16">
        <v>215684211.32675943</v>
      </c>
    </row>
    <row r="8" spans="1:3" s="8" customFormat="1" ht="15.75" x14ac:dyDescent="0.25">
      <c r="A8" s="9">
        <v>4</v>
      </c>
      <c r="B8" s="7" t="s">
        <v>23</v>
      </c>
      <c r="C8" s="17">
        <f>C6-C7</f>
        <v>184516527.25666818</v>
      </c>
    </row>
    <row r="9" spans="1:3" s="8" customFormat="1" ht="16.5" thickBot="1" x14ac:dyDescent="0.3">
      <c r="A9" s="10">
        <v>5</v>
      </c>
      <c r="B9" s="11" t="s">
        <v>27</v>
      </c>
      <c r="C9" s="18">
        <v>0.92734474133408951</v>
      </c>
    </row>
    <row r="10" spans="1:3" s="8" customFormat="1" ht="33" thickTop="1" thickBot="1" x14ac:dyDescent="0.3">
      <c r="A10" s="13">
        <v>6</v>
      </c>
      <c r="B10" s="14" t="s">
        <v>14</v>
      </c>
      <c r="C10" s="19">
        <f>C8*C9</f>
        <v>171110431.24069944</v>
      </c>
    </row>
    <row r="12" spans="1:3" ht="15.75" x14ac:dyDescent="0.25">
      <c r="A12" s="26" t="s">
        <v>3</v>
      </c>
      <c r="B12" s="27"/>
    </row>
    <row r="13" spans="1:3" ht="15.75" x14ac:dyDescent="0.25">
      <c r="A13" s="28">
        <v>1</v>
      </c>
      <c r="B13" s="26" t="s">
        <v>17</v>
      </c>
    </row>
    <row r="14" spans="1:3" ht="15.75" x14ac:dyDescent="0.25">
      <c r="A14" s="28" t="s">
        <v>8</v>
      </c>
      <c r="B14" s="29" t="s">
        <v>9</v>
      </c>
    </row>
    <row r="15" spans="1:3" ht="15.75" x14ac:dyDescent="0.25">
      <c r="A15" s="28">
        <v>5</v>
      </c>
      <c r="B15" s="29" t="s">
        <v>10</v>
      </c>
    </row>
  </sheetData>
  <pageMargins left="0.7" right="0.7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FD2F-4E7F-464C-AF9E-458906B15A0B}">
  <sheetPr>
    <tabColor theme="4" tint="-0.249977111117893"/>
    <pageSetUpPr fitToPage="1"/>
  </sheetPr>
  <dimension ref="A1:E17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5.140625" customWidth="1"/>
    <col min="2" max="2" width="95.42578125" style="2" customWidth="1"/>
    <col min="3" max="3" width="21.28515625" customWidth="1"/>
    <col min="4" max="4" width="5.42578125" customWidth="1"/>
  </cols>
  <sheetData>
    <row r="1" spans="1:5" ht="21" x14ac:dyDescent="0.35">
      <c r="A1" s="1" t="s">
        <v>0</v>
      </c>
    </row>
    <row r="2" spans="1:5" ht="18.75" x14ac:dyDescent="0.3">
      <c r="A2" s="3" t="s">
        <v>18</v>
      </c>
    </row>
    <row r="3" spans="1:5" ht="15.75" thickBot="1" x14ac:dyDescent="0.3"/>
    <row r="4" spans="1:5" ht="15.75" x14ac:dyDescent="0.25">
      <c r="A4" s="4" t="s">
        <v>1</v>
      </c>
      <c r="B4" s="5"/>
      <c r="C4" s="15" t="s">
        <v>2</v>
      </c>
    </row>
    <row r="5" spans="1:5" s="8" customFormat="1" ht="15.75" x14ac:dyDescent="0.25">
      <c r="A5" s="6">
        <v>1</v>
      </c>
      <c r="B5" s="7" t="s">
        <v>30</v>
      </c>
      <c r="C5" s="16">
        <v>4125173682</v>
      </c>
      <c r="E5" s="12"/>
    </row>
    <row r="6" spans="1:5" s="8" customFormat="1" ht="15.75" x14ac:dyDescent="0.25">
      <c r="A6" s="6">
        <v>2</v>
      </c>
      <c r="B6" s="7" t="s">
        <v>31</v>
      </c>
      <c r="C6" s="16">
        <v>0</v>
      </c>
    </row>
    <row r="7" spans="1:5" s="8" customFormat="1" ht="15.75" x14ac:dyDescent="0.25">
      <c r="A7" s="6">
        <v>3</v>
      </c>
      <c r="B7" s="7" t="s">
        <v>19</v>
      </c>
      <c r="C7" s="16">
        <f>C5-C6</f>
        <v>4125173682</v>
      </c>
    </row>
    <row r="8" spans="1:5" s="8" customFormat="1" ht="15.75" x14ac:dyDescent="0.25">
      <c r="A8" s="9">
        <v>4</v>
      </c>
      <c r="B8" s="20" t="s">
        <v>29</v>
      </c>
      <c r="C8" s="21">
        <v>1.057384795471848</v>
      </c>
    </row>
    <row r="9" spans="1:5" s="8" customFormat="1" ht="15.75" x14ac:dyDescent="0.25">
      <c r="A9" s="9">
        <v>5</v>
      </c>
      <c r="B9" s="20" t="s">
        <v>20</v>
      </c>
      <c r="C9" s="17">
        <f>C7*C8</f>
        <v>4361895930.02742</v>
      </c>
    </row>
    <row r="10" spans="1:5" s="8" customFormat="1" ht="16.5" thickBot="1" x14ac:dyDescent="0.3">
      <c r="A10" s="10">
        <v>6</v>
      </c>
      <c r="B10" s="11" t="s">
        <v>28</v>
      </c>
      <c r="C10" s="18">
        <v>0.93256007095472626</v>
      </c>
    </row>
    <row r="11" spans="1:5" s="8" customFormat="1" ht="17.25" thickTop="1" thickBot="1" x14ac:dyDescent="0.3">
      <c r="A11" s="13">
        <v>7</v>
      </c>
      <c r="B11" s="14" t="s">
        <v>7</v>
      </c>
      <c r="C11" s="19">
        <f>C9*C10</f>
        <v>4067729978.0035024</v>
      </c>
    </row>
    <row r="13" spans="1:5" x14ac:dyDescent="0.25">
      <c r="A13" t="s">
        <v>3</v>
      </c>
    </row>
    <row r="14" spans="1:5" x14ac:dyDescent="0.25">
      <c r="A14" s="22" t="s">
        <v>4</v>
      </c>
      <c r="B14" s="8" t="s">
        <v>5</v>
      </c>
    </row>
    <row r="15" spans="1:5" x14ac:dyDescent="0.25">
      <c r="A15" s="23">
        <v>4</v>
      </c>
      <c r="B15" t="s">
        <v>21</v>
      </c>
    </row>
    <row r="16" spans="1:5" x14ac:dyDescent="0.25">
      <c r="A16" s="23"/>
      <c r="B16" t="s">
        <v>22</v>
      </c>
    </row>
    <row r="17" spans="1:2" x14ac:dyDescent="0.25">
      <c r="A17" s="24">
        <v>6</v>
      </c>
      <c r="B17" s="25" t="s">
        <v>6</v>
      </c>
    </row>
  </sheetData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Part 1_200 to 250_Summary</vt:lpstr>
      <vt:lpstr>Part 2_BHP Payment_Summary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Herzog-Vitto, Eda</dc:creator>
  <cp:lastModifiedBy>Herzog-Vitto, Eda</cp:lastModifiedBy>
  <dcterms:created xsi:type="dcterms:W3CDTF">2024-07-23T19:21:38Z</dcterms:created>
  <dcterms:modified xsi:type="dcterms:W3CDTF">2026-04-23T17:51:15Z</dcterms:modified>
</cp:coreProperties>
</file>