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2600" windowHeight="12345" tabRatio="752"/>
  </bookViews>
  <sheets>
    <sheet name="Pymt Summary DEC 2014 &amp; PTD " sheetId="44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PT'!$A$1:$A$238</definedName>
    <definedName name="_xlnm._FilterDatabase" localSheetId="2" hidden="1">'Public Payments by State Graph'!#REF!</definedName>
    <definedName name="_xlnm._FilterDatabase" localSheetId="5" hidden="1">'State Graph Data'!$E$1:$E$61</definedName>
    <definedName name="_xlnm._FilterDatabase" localSheetId="4" hidden="1">'Unique Providers by State'!$A$1:$A$2</definedName>
    <definedName name="_xlnm.Print_Area" localSheetId="1">'Public Payments by State'!$A$1:$G$61</definedName>
    <definedName name="_xlnm.Print_Area" localSheetId="3">'Public Payments by State and PT'!$A$1:$O$235</definedName>
    <definedName name="_xlnm.Print_Area" localSheetId="0">'Pymt Summary DEC 2014 &amp; PTD '!$A$1:$G$20</definedName>
    <definedName name="_xlnm.Print_Area" localSheetId="5">'State Graph Data'!$A$1:$G$60</definedName>
    <definedName name="_xlnm.Print_Area" localSheetId="4">'Unique Providers by State'!$A$1:$D$234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45621"/>
</workbook>
</file>

<file path=xl/calcChain.xml><?xml version="1.0" encoding="utf-8"?>
<calcChain xmlns="http://schemas.openxmlformats.org/spreadsheetml/2006/main">
  <c r="G15" i="44" l="1"/>
  <c r="G16" i="44" s="1"/>
  <c r="F15" i="44"/>
  <c r="F16" i="44" s="1"/>
  <c r="E15" i="44"/>
  <c r="E16" i="44" s="1"/>
  <c r="D15" i="44"/>
  <c r="D16" i="44" s="1"/>
  <c r="G14" i="44"/>
  <c r="F14" i="44"/>
  <c r="E14" i="44"/>
  <c r="D14" i="44"/>
  <c r="G12" i="44"/>
  <c r="F12" i="44"/>
  <c r="E12" i="44"/>
  <c r="D12" i="44"/>
  <c r="G8" i="44"/>
  <c r="G9" i="44" s="1"/>
  <c r="G17" i="44" s="1"/>
  <c r="F8" i="44"/>
  <c r="F9" i="44" s="1"/>
  <c r="F17" i="44" s="1"/>
  <c r="E8" i="44"/>
  <c r="E9" i="44" s="1"/>
  <c r="E17" i="44" s="1"/>
  <c r="D8" i="44"/>
  <c r="D9" i="44" s="1"/>
  <c r="D17" i="44" s="1"/>
  <c r="G7" i="44"/>
  <c r="F7" i="44"/>
  <c r="E7" i="44"/>
  <c r="D7" i="44"/>
  <c r="G5" i="44"/>
  <c r="F5" i="44"/>
  <c r="E5" i="44"/>
  <c r="D5" i="44"/>
  <c r="K234" i="5" l="1"/>
  <c r="J234" i="5"/>
  <c r="I234" i="5"/>
  <c r="H234" i="5"/>
  <c r="K230" i="5"/>
  <c r="J230" i="5"/>
  <c r="I230" i="5"/>
  <c r="H230" i="5"/>
  <c r="K226" i="5"/>
  <c r="J226" i="5"/>
  <c r="I226" i="5"/>
  <c r="H226" i="5"/>
  <c r="K222" i="5"/>
  <c r="J222" i="5"/>
  <c r="I222" i="5"/>
  <c r="H222" i="5"/>
  <c r="K218" i="5"/>
  <c r="J218" i="5"/>
  <c r="I218" i="5"/>
  <c r="H218" i="5"/>
  <c r="K214" i="5"/>
  <c r="J214" i="5"/>
  <c r="I214" i="5"/>
  <c r="H214" i="5"/>
  <c r="K210" i="5"/>
  <c r="J210" i="5"/>
  <c r="I210" i="5"/>
  <c r="H210" i="5"/>
  <c r="K206" i="5"/>
  <c r="J206" i="5"/>
  <c r="I206" i="5"/>
  <c r="H206" i="5"/>
  <c r="K202" i="5"/>
  <c r="J202" i="5"/>
  <c r="I202" i="5"/>
  <c r="H202" i="5"/>
  <c r="K198" i="5"/>
  <c r="J198" i="5"/>
  <c r="I198" i="5"/>
  <c r="H198" i="5"/>
  <c r="K194" i="5"/>
  <c r="J194" i="5"/>
  <c r="I194" i="5"/>
  <c r="H194" i="5"/>
  <c r="K190" i="5"/>
  <c r="J190" i="5"/>
  <c r="I190" i="5"/>
  <c r="H190" i="5"/>
  <c r="K182" i="5"/>
  <c r="J182" i="5"/>
  <c r="I182" i="5"/>
  <c r="H182" i="5"/>
  <c r="K178" i="5"/>
  <c r="J178" i="5"/>
  <c r="I178" i="5"/>
  <c r="H178" i="5"/>
  <c r="K174" i="5"/>
  <c r="J174" i="5"/>
  <c r="I174" i="5"/>
  <c r="H174" i="5"/>
  <c r="K170" i="5"/>
  <c r="J170" i="5"/>
  <c r="I170" i="5"/>
  <c r="H170" i="5"/>
  <c r="K166" i="5"/>
  <c r="J166" i="5"/>
  <c r="I166" i="5"/>
  <c r="H166" i="5"/>
  <c r="K162" i="5"/>
  <c r="J162" i="5"/>
  <c r="I162" i="5"/>
  <c r="H162" i="5"/>
  <c r="K158" i="5"/>
  <c r="J158" i="5"/>
  <c r="I158" i="5"/>
  <c r="H158" i="5"/>
  <c r="K154" i="5"/>
  <c r="J154" i="5"/>
  <c r="I154" i="5"/>
  <c r="H154" i="5"/>
  <c r="K150" i="5"/>
  <c r="J150" i="5"/>
  <c r="I150" i="5"/>
  <c r="H150" i="5"/>
  <c r="K146" i="5"/>
  <c r="J146" i="5"/>
  <c r="I146" i="5"/>
  <c r="H146" i="5"/>
  <c r="K142" i="5"/>
  <c r="J142" i="5"/>
  <c r="I142" i="5"/>
  <c r="H142" i="5"/>
  <c r="K138" i="5"/>
  <c r="J138" i="5"/>
  <c r="I138" i="5"/>
  <c r="H138" i="5"/>
  <c r="K134" i="5"/>
  <c r="J134" i="5"/>
  <c r="I134" i="5"/>
  <c r="H134" i="5"/>
  <c r="K130" i="5"/>
  <c r="J130" i="5"/>
  <c r="I130" i="5"/>
  <c r="H130" i="5"/>
  <c r="K126" i="5"/>
  <c r="J126" i="5"/>
  <c r="I126" i="5"/>
  <c r="H126" i="5"/>
  <c r="K122" i="5"/>
  <c r="J122" i="5"/>
  <c r="I122" i="5"/>
  <c r="H122" i="5"/>
  <c r="K118" i="5"/>
  <c r="J118" i="5"/>
  <c r="I118" i="5"/>
  <c r="H118" i="5"/>
  <c r="K114" i="5"/>
  <c r="J114" i="5"/>
  <c r="I114" i="5"/>
  <c r="H114" i="5"/>
  <c r="K110" i="5"/>
  <c r="J110" i="5"/>
  <c r="I110" i="5"/>
  <c r="H110" i="5"/>
  <c r="K106" i="5"/>
  <c r="J106" i="5"/>
  <c r="I106" i="5"/>
  <c r="H106" i="5"/>
  <c r="K102" i="5"/>
  <c r="J102" i="5"/>
  <c r="I102" i="5"/>
  <c r="H102" i="5"/>
  <c r="K98" i="5"/>
  <c r="J98" i="5"/>
  <c r="I98" i="5"/>
  <c r="H98" i="5"/>
  <c r="K94" i="5"/>
  <c r="J94" i="5"/>
  <c r="I94" i="5"/>
  <c r="H94" i="5"/>
  <c r="K90" i="5"/>
  <c r="J90" i="5"/>
  <c r="I90" i="5"/>
  <c r="H90" i="5"/>
  <c r="K86" i="5"/>
  <c r="J86" i="5"/>
  <c r="I86" i="5"/>
  <c r="H86" i="5"/>
  <c r="K82" i="5"/>
  <c r="J82" i="5"/>
  <c r="I82" i="5"/>
  <c r="H82" i="5"/>
  <c r="K78" i="5"/>
  <c r="J78" i="5"/>
  <c r="I78" i="5"/>
  <c r="H78" i="5"/>
  <c r="K74" i="5"/>
  <c r="J74" i="5"/>
  <c r="I74" i="5"/>
  <c r="H74" i="5"/>
  <c r="K70" i="5"/>
  <c r="J70" i="5"/>
  <c r="I70" i="5"/>
  <c r="H70" i="5"/>
  <c r="K66" i="5"/>
  <c r="J66" i="5"/>
  <c r="I66" i="5"/>
  <c r="H66" i="5"/>
  <c r="K62" i="5"/>
  <c r="J62" i="5"/>
  <c r="I62" i="5"/>
  <c r="H62" i="5"/>
  <c r="K58" i="5"/>
  <c r="J58" i="5"/>
  <c r="I58" i="5"/>
  <c r="H58" i="5"/>
  <c r="K54" i="5"/>
  <c r="J54" i="5"/>
  <c r="I54" i="5"/>
  <c r="H54" i="5"/>
  <c r="K50" i="5"/>
  <c r="J50" i="5"/>
  <c r="I50" i="5"/>
  <c r="H50" i="5"/>
  <c r="K46" i="5"/>
  <c r="J46" i="5"/>
  <c r="I46" i="5"/>
  <c r="H46" i="5"/>
  <c r="K42" i="5"/>
  <c r="J42" i="5"/>
  <c r="I42" i="5"/>
  <c r="H42" i="5"/>
  <c r="K38" i="5"/>
  <c r="J38" i="5"/>
  <c r="I38" i="5"/>
  <c r="H38" i="5"/>
  <c r="K34" i="5"/>
  <c r="J34" i="5"/>
  <c r="I34" i="5"/>
  <c r="H34" i="5"/>
  <c r="K30" i="5"/>
  <c r="J30" i="5"/>
  <c r="I30" i="5"/>
  <c r="H30" i="5"/>
  <c r="K26" i="5"/>
  <c r="J26" i="5"/>
  <c r="I26" i="5"/>
  <c r="H26" i="5"/>
  <c r="K22" i="5"/>
  <c r="J22" i="5"/>
  <c r="I22" i="5"/>
  <c r="H22" i="5"/>
  <c r="K18" i="5"/>
  <c r="J18" i="5"/>
  <c r="I18" i="5"/>
  <c r="H18" i="5"/>
  <c r="K14" i="5"/>
  <c r="J14" i="5"/>
  <c r="I14" i="5"/>
  <c r="H14" i="5"/>
  <c r="K10" i="5"/>
  <c r="J10" i="5"/>
  <c r="I10" i="5"/>
  <c r="H10" i="5"/>
  <c r="K6" i="5"/>
  <c r="J6" i="5"/>
  <c r="I6" i="5"/>
  <c r="H6" i="5"/>
  <c r="L63" i="5"/>
  <c r="L64" i="5"/>
  <c r="L65" i="5"/>
  <c r="H186" i="5" l="1"/>
  <c r="H235" i="5" s="1"/>
  <c r="I186" i="5"/>
  <c r="J186" i="5"/>
  <c r="K186" i="5"/>
  <c r="L9" i="5" l="1"/>
  <c r="L7" i="5"/>
  <c r="D233" i="19" l="1"/>
  <c r="C233" i="19"/>
  <c r="D229" i="19"/>
  <c r="C229" i="19"/>
  <c r="D225" i="19"/>
  <c r="C225" i="19"/>
  <c r="D221" i="19"/>
  <c r="C221" i="19"/>
  <c r="D217" i="19"/>
  <c r="C217" i="19"/>
  <c r="D213" i="19"/>
  <c r="C213" i="19"/>
  <c r="D209" i="19"/>
  <c r="C209" i="19"/>
  <c r="D205" i="19"/>
  <c r="C205" i="19"/>
  <c r="D201" i="19"/>
  <c r="C201" i="19"/>
  <c r="D197" i="19"/>
  <c r="C197" i="19"/>
  <c r="D193" i="19"/>
  <c r="C193" i="19"/>
  <c r="D189" i="19"/>
  <c r="C189" i="19"/>
  <c r="D185" i="19"/>
  <c r="C185" i="19"/>
  <c r="D181" i="19"/>
  <c r="C181" i="19"/>
  <c r="D177" i="19"/>
  <c r="C177" i="19"/>
  <c r="D173" i="19"/>
  <c r="C173" i="19"/>
  <c r="D169" i="19"/>
  <c r="C169" i="19"/>
  <c r="D165" i="19"/>
  <c r="C165" i="19"/>
  <c r="D161" i="19"/>
  <c r="C161" i="19"/>
  <c r="D157" i="19"/>
  <c r="C157" i="19"/>
  <c r="D153" i="19"/>
  <c r="C153" i="19"/>
  <c r="D149" i="19"/>
  <c r="C149" i="19"/>
  <c r="D145" i="19"/>
  <c r="C145" i="19"/>
  <c r="D141" i="19"/>
  <c r="C141" i="19"/>
  <c r="D137" i="19"/>
  <c r="C137" i="19"/>
  <c r="D133" i="19"/>
  <c r="C133" i="19"/>
  <c r="D129" i="19"/>
  <c r="C129" i="19"/>
  <c r="D125" i="19"/>
  <c r="C125" i="19"/>
  <c r="D121" i="19"/>
  <c r="C121" i="19"/>
  <c r="D117" i="19"/>
  <c r="C117" i="19"/>
  <c r="D113" i="19"/>
  <c r="C113" i="19"/>
  <c r="D109" i="19"/>
  <c r="C109" i="19"/>
  <c r="D105" i="19"/>
  <c r="C105" i="19"/>
  <c r="D101" i="19"/>
  <c r="C101" i="19"/>
  <c r="D97" i="19"/>
  <c r="C97" i="19"/>
  <c r="D93" i="19"/>
  <c r="C93" i="19"/>
  <c r="D89" i="19"/>
  <c r="C89" i="19"/>
  <c r="D85" i="19"/>
  <c r="C85" i="19"/>
  <c r="D81" i="19"/>
  <c r="C81" i="19"/>
  <c r="D77" i="19"/>
  <c r="C77" i="19"/>
  <c r="D73" i="19"/>
  <c r="C73" i="19"/>
  <c r="D69" i="19"/>
  <c r="C69" i="19"/>
  <c r="D65" i="19"/>
  <c r="C65" i="19"/>
  <c r="D61" i="19"/>
  <c r="C61" i="19"/>
  <c r="D57" i="19"/>
  <c r="C57" i="19"/>
  <c r="D53" i="19"/>
  <c r="C53" i="19"/>
  <c r="D49" i="19"/>
  <c r="C49" i="19"/>
  <c r="D45" i="19"/>
  <c r="C45" i="19"/>
  <c r="D41" i="19"/>
  <c r="C41" i="19"/>
  <c r="D37" i="19"/>
  <c r="C37" i="19"/>
  <c r="D33" i="19"/>
  <c r="C33" i="19"/>
  <c r="D29" i="19"/>
  <c r="C29" i="19"/>
  <c r="D25" i="19"/>
  <c r="C25" i="19"/>
  <c r="D21" i="19"/>
  <c r="C21" i="19"/>
  <c r="D17" i="19"/>
  <c r="C17" i="19"/>
  <c r="D13" i="19"/>
  <c r="C13" i="19"/>
  <c r="D9" i="19"/>
  <c r="C9" i="19"/>
  <c r="D5" i="19"/>
  <c r="C5" i="19"/>
  <c r="C234" i="19" l="1"/>
  <c r="D234" i="19"/>
  <c r="E158" i="5"/>
  <c r="D158" i="5"/>
  <c r="M157" i="5"/>
  <c r="O157" i="5" s="1"/>
  <c r="L157" i="5"/>
  <c r="N157" i="5" s="1"/>
  <c r="M156" i="5"/>
  <c r="O156" i="5" s="1"/>
  <c r="L156" i="5"/>
  <c r="N156" i="5" s="1"/>
  <c r="M155" i="5"/>
  <c r="L155" i="5"/>
  <c r="M158" i="5" l="1"/>
  <c r="O158" i="5" s="1"/>
  <c r="L158" i="5"/>
  <c r="N158" i="5" s="1"/>
  <c r="O155" i="5"/>
  <c r="N155" i="5"/>
  <c r="E234" i="5" l="1"/>
  <c r="D234" i="5"/>
  <c r="M233" i="5"/>
  <c r="O233" i="5" s="1"/>
  <c r="L233" i="5"/>
  <c r="N233" i="5" s="1"/>
  <c r="M232" i="5"/>
  <c r="O232" i="5" s="1"/>
  <c r="L232" i="5"/>
  <c r="N232" i="5" s="1"/>
  <c r="M231" i="5"/>
  <c r="L231" i="5"/>
  <c r="E230" i="5"/>
  <c r="D230" i="5"/>
  <c r="M229" i="5"/>
  <c r="O229" i="5" s="1"/>
  <c r="L229" i="5"/>
  <c r="N229" i="5" s="1"/>
  <c r="M228" i="5"/>
  <c r="O228" i="5" s="1"/>
  <c r="L228" i="5"/>
  <c r="N228" i="5" s="1"/>
  <c r="M227" i="5"/>
  <c r="L227" i="5"/>
  <c r="E226" i="5"/>
  <c r="D226" i="5"/>
  <c r="M225" i="5"/>
  <c r="O225" i="5" s="1"/>
  <c r="L225" i="5"/>
  <c r="N225" i="5" s="1"/>
  <c r="M224" i="5"/>
  <c r="O224" i="5" s="1"/>
  <c r="L224" i="5"/>
  <c r="N224" i="5" s="1"/>
  <c r="M223" i="5"/>
  <c r="L223" i="5"/>
  <c r="E222" i="5"/>
  <c r="D222" i="5"/>
  <c r="M221" i="5"/>
  <c r="O221" i="5" s="1"/>
  <c r="L221" i="5"/>
  <c r="N221" i="5" s="1"/>
  <c r="M220" i="5"/>
  <c r="O220" i="5" s="1"/>
  <c r="L220" i="5"/>
  <c r="N220" i="5" s="1"/>
  <c r="M219" i="5"/>
  <c r="L219" i="5"/>
  <c r="E218" i="5"/>
  <c r="D218" i="5"/>
  <c r="M217" i="5"/>
  <c r="O217" i="5" s="1"/>
  <c r="L217" i="5"/>
  <c r="N217" i="5" s="1"/>
  <c r="M216" i="5"/>
  <c r="O216" i="5" s="1"/>
  <c r="L216" i="5"/>
  <c r="N216" i="5" s="1"/>
  <c r="M215" i="5"/>
  <c r="L215" i="5"/>
  <c r="E214" i="5"/>
  <c r="D214" i="5"/>
  <c r="M213" i="5"/>
  <c r="O213" i="5" s="1"/>
  <c r="L213" i="5"/>
  <c r="N213" i="5" s="1"/>
  <c r="M212" i="5"/>
  <c r="O212" i="5" s="1"/>
  <c r="L212" i="5"/>
  <c r="M211" i="5"/>
  <c r="L211" i="5"/>
  <c r="N211" i="5" s="1"/>
  <c r="E210" i="5"/>
  <c r="D210" i="5"/>
  <c r="M209" i="5"/>
  <c r="O209" i="5" s="1"/>
  <c r="L209" i="5"/>
  <c r="N209" i="5" s="1"/>
  <c r="M208" i="5"/>
  <c r="O208" i="5" s="1"/>
  <c r="L208" i="5"/>
  <c r="N208" i="5" s="1"/>
  <c r="M207" i="5"/>
  <c r="L207" i="5"/>
  <c r="E206" i="5"/>
  <c r="D206" i="5"/>
  <c r="M205" i="5"/>
  <c r="O205" i="5" s="1"/>
  <c r="L205" i="5"/>
  <c r="N205" i="5" s="1"/>
  <c r="M204" i="5"/>
  <c r="O204" i="5" s="1"/>
  <c r="L204" i="5"/>
  <c r="M203" i="5"/>
  <c r="L203" i="5"/>
  <c r="N203" i="5" s="1"/>
  <c r="E202" i="5"/>
  <c r="D202" i="5"/>
  <c r="M201" i="5"/>
  <c r="O201" i="5" s="1"/>
  <c r="L201" i="5"/>
  <c r="N201" i="5" s="1"/>
  <c r="M200" i="5"/>
  <c r="O200" i="5" s="1"/>
  <c r="L200" i="5"/>
  <c r="N200" i="5" s="1"/>
  <c r="M199" i="5"/>
  <c r="L199" i="5"/>
  <c r="E198" i="5"/>
  <c r="D198" i="5"/>
  <c r="M197" i="5"/>
  <c r="O197" i="5" s="1"/>
  <c r="L197" i="5"/>
  <c r="N197" i="5" s="1"/>
  <c r="M196" i="5"/>
  <c r="O196" i="5" s="1"/>
  <c r="L196" i="5"/>
  <c r="M195" i="5"/>
  <c r="L195" i="5"/>
  <c r="N195" i="5" s="1"/>
  <c r="E194" i="5"/>
  <c r="D194" i="5"/>
  <c r="M193" i="5"/>
  <c r="O193" i="5" s="1"/>
  <c r="L193" i="5"/>
  <c r="N193" i="5" s="1"/>
  <c r="M192" i="5"/>
  <c r="O192" i="5" s="1"/>
  <c r="L192" i="5"/>
  <c r="N192" i="5" s="1"/>
  <c r="M191" i="5"/>
  <c r="L191" i="5"/>
  <c r="E190" i="5"/>
  <c r="D190" i="5"/>
  <c r="M189" i="5"/>
  <c r="O189" i="5" s="1"/>
  <c r="L189" i="5"/>
  <c r="N189" i="5" s="1"/>
  <c r="M188" i="5"/>
  <c r="O188" i="5" s="1"/>
  <c r="L188" i="5"/>
  <c r="M187" i="5"/>
  <c r="L187" i="5"/>
  <c r="N187" i="5" s="1"/>
  <c r="E186" i="5"/>
  <c r="D186" i="5"/>
  <c r="M185" i="5"/>
  <c r="O185" i="5" s="1"/>
  <c r="L185" i="5"/>
  <c r="N185" i="5" s="1"/>
  <c r="M184" i="5"/>
  <c r="O184" i="5" s="1"/>
  <c r="L184" i="5"/>
  <c r="N184" i="5" s="1"/>
  <c r="M183" i="5"/>
  <c r="L183" i="5"/>
  <c r="E182" i="5"/>
  <c r="D182" i="5"/>
  <c r="M181" i="5"/>
  <c r="O181" i="5" s="1"/>
  <c r="L181" i="5"/>
  <c r="N181" i="5" s="1"/>
  <c r="M180" i="5"/>
  <c r="O180" i="5" s="1"/>
  <c r="L180" i="5"/>
  <c r="M179" i="5"/>
  <c r="L179" i="5"/>
  <c r="N179" i="5" s="1"/>
  <c r="E178" i="5"/>
  <c r="D178" i="5"/>
  <c r="M177" i="5"/>
  <c r="O177" i="5" s="1"/>
  <c r="L177" i="5"/>
  <c r="N177" i="5" s="1"/>
  <c r="M176" i="5"/>
  <c r="O176" i="5" s="1"/>
  <c r="L176" i="5"/>
  <c r="N176" i="5" s="1"/>
  <c r="M175" i="5"/>
  <c r="L175" i="5"/>
  <c r="E174" i="5"/>
  <c r="D174" i="5"/>
  <c r="M173" i="5"/>
  <c r="O173" i="5" s="1"/>
  <c r="L173" i="5"/>
  <c r="N173" i="5" s="1"/>
  <c r="M172" i="5"/>
  <c r="O172" i="5" s="1"/>
  <c r="L172" i="5"/>
  <c r="M171" i="5"/>
  <c r="L171" i="5"/>
  <c r="N171" i="5" s="1"/>
  <c r="E170" i="5"/>
  <c r="D170" i="5"/>
  <c r="M169" i="5"/>
  <c r="O169" i="5" s="1"/>
  <c r="L169" i="5"/>
  <c r="N169" i="5" s="1"/>
  <c r="M168" i="5"/>
  <c r="O168" i="5" s="1"/>
  <c r="L168" i="5"/>
  <c r="N168" i="5" s="1"/>
  <c r="M167" i="5"/>
  <c r="L167" i="5"/>
  <c r="E166" i="5"/>
  <c r="D166" i="5"/>
  <c r="M165" i="5"/>
  <c r="O165" i="5" s="1"/>
  <c r="L165" i="5"/>
  <c r="N165" i="5" s="1"/>
  <c r="M164" i="5"/>
  <c r="O164" i="5" s="1"/>
  <c r="L164" i="5"/>
  <c r="M163" i="5"/>
  <c r="L163" i="5"/>
  <c r="N163" i="5" s="1"/>
  <c r="E162" i="5"/>
  <c r="D162" i="5"/>
  <c r="M161" i="5"/>
  <c r="O161" i="5" s="1"/>
  <c r="L161" i="5"/>
  <c r="N161" i="5" s="1"/>
  <c r="M160" i="5"/>
  <c r="O160" i="5" s="1"/>
  <c r="L160" i="5"/>
  <c r="N160" i="5" s="1"/>
  <c r="M159" i="5"/>
  <c r="L159" i="5"/>
  <c r="E154" i="5"/>
  <c r="D154" i="5"/>
  <c r="M153" i="5"/>
  <c r="O153" i="5" s="1"/>
  <c r="L153" i="5"/>
  <c r="N153" i="5" s="1"/>
  <c r="M152" i="5"/>
  <c r="O152" i="5" s="1"/>
  <c r="L152" i="5"/>
  <c r="M151" i="5"/>
  <c r="L151" i="5"/>
  <c r="N151" i="5" s="1"/>
  <c r="E150" i="5"/>
  <c r="D150" i="5"/>
  <c r="M149" i="5"/>
  <c r="O149" i="5" s="1"/>
  <c r="L149" i="5"/>
  <c r="N149" i="5" s="1"/>
  <c r="M148" i="5"/>
  <c r="O148" i="5" s="1"/>
  <c r="L148" i="5"/>
  <c r="N148" i="5" s="1"/>
  <c r="M147" i="5"/>
  <c r="L147" i="5"/>
  <c r="E146" i="5"/>
  <c r="D146" i="5"/>
  <c r="M145" i="5"/>
  <c r="O145" i="5" s="1"/>
  <c r="L145" i="5"/>
  <c r="N145" i="5" s="1"/>
  <c r="M144" i="5"/>
  <c r="O144" i="5" s="1"/>
  <c r="L144" i="5"/>
  <c r="M143" i="5"/>
  <c r="L143" i="5"/>
  <c r="N143" i="5" s="1"/>
  <c r="E142" i="5"/>
  <c r="D142" i="5"/>
  <c r="M141" i="5"/>
  <c r="O141" i="5" s="1"/>
  <c r="L141" i="5"/>
  <c r="N141" i="5" s="1"/>
  <c r="M140" i="5"/>
  <c r="O140" i="5" s="1"/>
  <c r="L140" i="5"/>
  <c r="N140" i="5" s="1"/>
  <c r="M139" i="5"/>
  <c r="L139" i="5"/>
  <c r="E138" i="5"/>
  <c r="D138" i="5"/>
  <c r="M137" i="5"/>
  <c r="O137" i="5" s="1"/>
  <c r="L137" i="5"/>
  <c r="N137" i="5" s="1"/>
  <c r="M136" i="5"/>
  <c r="O136" i="5" s="1"/>
  <c r="L136" i="5"/>
  <c r="M135" i="5"/>
  <c r="L135" i="5"/>
  <c r="N135" i="5" s="1"/>
  <c r="E134" i="5"/>
  <c r="D134" i="5"/>
  <c r="M133" i="5"/>
  <c r="O133" i="5" s="1"/>
  <c r="L133" i="5"/>
  <c r="N133" i="5" s="1"/>
  <c r="M132" i="5"/>
  <c r="O132" i="5" s="1"/>
  <c r="L132" i="5"/>
  <c r="N132" i="5" s="1"/>
  <c r="M131" i="5"/>
  <c r="L131" i="5"/>
  <c r="E130" i="5"/>
  <c r="D130" i="5"/>
  <c r="M129" i="5"/>
  <c r="O129" i="5" s="1"/>
  <c r="L129" i="5"/>
  <c r="N129" i="5" s="1"/>
  <c r="M128" i="5"/>
  <c r="O128" i="5" s="1"/>
  <c r="L128" i="5"/>
  <c r="M127" i="5"/>
  <c r="L127" i="5"/>
  <c r="N127" i="5" s="1"/>
  <c r="E126" i="5"/>
  <c r="D126" i="5"/>
  <c r="M125" i="5"/>
  <c r="O125" i="5" s="1"/>
  <c r="L125" i="5"/>
  <c r="N125" i="5" s="1"/>
  <c r="M124" i="5"/>
  <c r="O124" i="5" s="1"/>
  <c r="L124" i="5"/>
  <c r="N124" i="5" s="1"/>
  <c r="M123" i="5"/>
  <c r="L123" i="5"/>
  <c r="E122" i="5"/>
  <c r="D122" i="5"/>
  <c r="M121" i="5"/>
  <c r="O121" i="5" s="1"/>
  <c r="L121" i="5"/>
  <c r="N121" i="5" s="1"/>
  <c r="M120" i="5"/>
  <c r="O120" i="5" s="1"/>
  <c r="L120" i="5"/>
  <c r="M119" i="5"/>
  <c r="L119" i="5"/>
  <c r="N119" i="5" s="1"/>
  <c r="E118" i="5"/>
  <c r="D118" i="5"/>
  <c r="M117" i="5"/>
  <c r="O117" i="5" s="1"/>
  <c r="L117" i="5"/>
  <c r="N117" i="5" s="1"/>
  <c r="M116" i="5"/>
  <c r="O116" i="5" s="1"/>
  <c r="L116" i="5"/>
  <c r="N116" i="5" s="1"/>
  <c r="M115" i="5"/>
  <c r="L115" i="5"/>
  <c r="E114" i="5"/>
  <c r="D114" i="5"/>
  <c r="M113" i="5"/>
  <c r="O113" i="5" s="1"/>
  <c r="L113" i="5"/>
  <c r="N113" i="5" s="1"/>
  <c r="M112" i="5"/>
  <c r="O112" i="5" s="1"/>
  <c r="L112" i="5"/>
  <c r="M111" i="5"/>
  <c r="L111" i="5"/>
  <c r="N111" i="5" s="1"/>
  <c r="E110" i="5"/>
  <c r="D110" i="5"/>
  <c r="M109" i="5"/>
  <c r="O109" i="5" s="1"/>
  <c r="L109" i="5"/>
  <c r="N109" i="5" s="1"/>
  <c r="M108" i="5"/>
  <c r="O108" i="5" s="1"/>
  <c r="L108" i="5"/>
  <c r="N108" i="5" s="1"/>
  <c r="M107" i="5"/>
  <c r="L107" i="5"/>
  <c r="E106" i="5"/>
  <c r="D106" i="5"/>
  <c r="M105" i="5"/>
  <c r="O105" i="5" s="1"/>
  <c r="L105" i="5"/>
  <c r="N105" i="5" s="1"/>
  <c r="M104" i="5"/>
  <c r="O104" i="5" s="1"/>
  <c r="L104" i="5"/>
  <c r="N104" i="5" s="1"/>
  <c r="M103" i="5"/>
  <c r="L103" i="5"/>
  <c r="N103" i="5" s="1"/>
  <c r="E102" i="5"/>
  <c r="D102" i="5"/>
  <c r="M101" i="5"/>
  <c r="O101" i="5" s="1"/>
  <c r="L101" i="5"/>
  <c r="N101" i="5" s="1"/>
  <c r="M100" i="5"/>
  <c r="O100" i="5" s="1"/>
  <c r="L100" i="5"/>
  <c r="N100" i="5" s="1"/>
  <c r="M99" i="5"/>
  <c r="L99" i="5"/>
  <c r="E98" i="5"/>
  <c r="D98" i="5"/>
  <c r="M97" i="5"/>
  <c r="O97" i="5" s="1"/>
  <c r="L97" i="5"/>
  <c r="N97" i="5" s="1"/>
  <c r="M96" i="5"/>
  <c r="O96" i="5" s="1"/>
  <c r="L96" i="5"/>
  <c r="M95" i="5"/>
  <c r="L95" i="5"/>
  <c r="N95" i="5" s="1"/>
  <c r="E94" i="5"/>
  <c r="D94" i="5"/>
  <c r="M93" i="5"/>
  <c r="O93" i="5" s="1"/>
  <c r="L93" i="5"/>
  <c r="N93" i="5" s="1"/>
  <c r="M92" i="5"/>
  <c r="O92" i="5" s="1"/>
  <c r="L92" i="5"/>
  <c r="N92" i="5" s="1"/>
  <c r="M91" i="5"/>
  <c r="L91" i="5"/>
  <c r="E90" i="5"/>
  <c r="D90" i="5"/>
  <c r="M89" i="5"/>
  <c r="O89" i="5" s="1"/>
  <c r="L89" i="5"/>
  <c r="N89" i="5" s="1"/>
  <c r="M88" i="5"/>
  <c r="O88" i="5" s="1"/>
  <c r="L88" i="5"/>
  <c r="M87" i="5"/>
  <c r="L87" i="5"/>
  <c r="N87" i="5" s="1"/>
  <c r="E86" i="5"/>
  <c r="D86" i="5"/>
  <c r="M85" i="5"/>
  <c r="O85" i="5" s="1"/>
  <c r="L85" i="5"/>
  <c r="N85" i="5" s="1"/>
  <c r="M84" i="5"/>
  <c r="O84" i="5" s="1"/>
  <c r="L84" i="5"/>
  <c r="N84" i="5" s="1"/>
  <c r="M83" i="5"/>
  <c r="L83" i="5"/>
  <c r="E82" i="5"/>
  <c r="D82" i="5"/>
  <c r="M81" i="5"/>
  <c r="O81" i="5" s="1"/>
  <c r="L81" i="5"/>
  <c r="N81" i="5" s="1"/>
  <c r="M80" i="5"/>
  <c r="O80" i="5" s="1"/>
  <c r="L80" i="5"/>
  <c r="M79" i="5"/>
  <c r="L79" i="5"/>
  <c r="N79" i="5" s="1"/>
  <c r="E78" i="5"/>
  <c r="D78" i="5"/>
  <c r="M77" i="5"/>
  <c r="O77" i="5" s="1"/>
  <c r="L77" i="5"/>
  <c r="N77" i="5" s="1"/>
  <c r="M76" i="5"/>
  <c r="O76" i="5" s="1"/>
  <c r="L76" i="5"/>
  <c r="N76" i="5" s="1"/>
  <c r="M75" i="5"/>
  <c r="L75" i="5"/>
  <c r="E74" i="5"/>
  <c r="D74" i="5"/>
  <c r="M73" i="5"/>
  <c r="O73" i="5" s="1"/>
  <c r="L73" i="5"/>
  <c r="N73" i="5" s="1"/>
  <c r="M72" i="5"/>
  <c r="O72" i="5" s="1"/>
  <c r="L72" i="5"/>
  <c r="M71" i="5"/>
  <c r="L71" i="5"/>
  <c r="N71" i="5" s="1"/>
  <c r="E70" i="5"/>
  <c r="D70" i="5"/>
  <c r="M69" i="5"/>
  <c r="O69" i="5" s="1"/>
  <c r="L69" i="5"/>
  <c r="N69" i="5" s="1"/>
  <c r="M68" i="5"/>
  <c r="O68" i="5" s="1"/>
  <c r="L68" i="5"/>
  <c r="N68" i="5" s="1"/>
  <c r="M67" i="5"/>
  <c r="L67" i="5"/>
  <c r="E66" i="5"/>
  <c r="D66" i="5"/>
  <c r="M65" i="5"/>
  <c r="O65" i="5" s="1"/>
  <c r="N65" i="5"/>
  <c r="M64" i="5"/>
  <c r="O64" i="5" s="1"/>
  <c r="M63" i="5"/>
  <c r="N63" i="5"/>
  <c r="E62" i="5"/>
  <c r="D62" i="5"/>
  <c r="M61" i="5"/>
  <c r="O61" i="5" s="1"/>
  <c r="L61" i="5"/>
  <c r="N61" i="5" s="1"/>
  <c r="M60" i="5"/>
  <c r="O60" i="5" s="1"/>
  <c r="L60" i="5"/>
  <c r="N60" i="5" s="1"/>
  <c r="M59" i="5"/>
  <c r="L59" i="5"/>
  <c r="E58" i="5"/>
  <c r="D58" i="5"/>
  <c r="M57" i="5"/>
  <c r="O57" i="5" s="1"/>
  <c r="L57" i="5"/>
  <c r="N57" i="5" s="1"/>
  <c r="M56" i="5"/>
  <c r="O56" i="5" s="1"/>
  <c r="L56" i="5"/>
  <c r="N56" i="5" s="1"/>
  <c r="M55" i="5"/>
  <c r="L55" i="5"/>
  <c r="E54" i="5"/>
  <c r="D54" i="5"/>
  <c r="M53" i="5"/>
  <c r="O53" i="5" s="1"/>
  <c r="L53" i="5"/>
  <c r="N53" i="5" s="1"/>
  <c r="M52" i="5"/>
  <c r="O52" i="5" s="1"/>
  <c r="L52" i="5"/>
  <c r="M51" i="5"/>
  <c r="L51" i="5"/>
  <c r="N51" i="5" s="1"/>
  <c r="E50" i="5"/>
  <c r="D50" i="5"/>
  <c r="M49" i="5"/>
  <c r="O49" i="5" s="1"/>
  <c r="L49" i="5"/>
  <c r="N49" i="5" s="1"/>
  <c r="M48" i="5"/>
  <c r="O48" i="5" s="1"/>
  <c r="L48" i="5"/>
  <c r="N48" i="5" s="1"/>
  <c r="M47" i="5"/>
  <c r="L47" i="5"/>
  <c r="E46" i="5"/>
  <c r="D46" i="5"/>
  <c r="M45" i="5"/>
  <c r="O45" i="5" s="1"/>
  <c r="L45" i="5"/>
  <c r="N45" i="5" s="1"/>
  <c r="M44" i="5"/>
  <c r="O44" i="5" s="1"/>
  <c r="L44" i="5"/>
  <c r="M43" i="5"/>
  <c r="L43" i="5"/>
  <c r="N43" i="5" s="1"/>
  <c r="E42" i="5"/>
  <c r="D42" i="5"/>
  <c r="M41" i="5"/>
  <c r="O41" i="5" s="1"/>
  <c r="L41" i="5"/>
  <c r="N41" i="5" s="1"/>
  <c r="M40" i="5"/>
  <c r="O40" i="5" s="1"/>
  <c r="L40" i="5"/>
  <c r="N40" i="5" s="1"/>
  <c r="M39" i="5"/>
  <c r="L39" i="5"/>
  <c r="E38" i="5"/>
  <c r="D38" i="5"/>
  <c r="M37" i="5"/>
  <c r="O37" i="5" s="1"/>
  <c r="L37" i="5"/>
  <c r="N37" i="5" s="1"/>
  <c r="M36" i="5"/>
  <c r="O36" i="5" s="1"/>
  <c r="L36" i="5"/>
  <c r="N36" i="5" s="1"/>
  <c r="M35" i="5"/>
  <c r="L35" i="5"/>
  <c r="E34" i="5"/>
  <c r="D34" i="5"/>
  <c r="M33" i="5"/>
  <c r="O33" i="5" s="1"/>
  <c r="L33" i="5"/>
  <c r="N33" i="5" s="1"/>
  <c r="M32" i="5"/>
  <c r="O32" i="5" s="1"/>
  <c r="L32" i="5"/>
  <c r="N32" i="5" s="1"/>
  <c r="M31" i="5"/>
  <c r="L31" i="5"/>
  <c r="E30" i="5"/>
  <c r="D30" i="5"/>
  <c r="M29" i="5"/>
  <c r="O29" i="5" s="1"/>
  <c r="L29" i="5"/>
  <c r="N29" i="5" s="1"/>
  <c r="M28" i="5"/>
  <c r="O28" i="5" s="1"/>
  <c r="L28" i="5"/>
  <c r="N28" i="5" s="1"/>
  <c r="M27" i="5"/>
  <c r="L27" i="5"/>
  <c r="E26" i="5"/>
  <c r="D26" i="5"/>
  <c r="M25" i="5"/>
  <c r="O25" i="5" s="1"/>
  <c r="L25" i="5"/>
  <c r="N25" i="5" s="1"/>
  <c r="M24" i="5"/>
  <c r="O24" i="5" s="1"/>
  <c r="L24" i="5"/>
  <c r="N24" i="5" s="1"/>
  <c r="M23" i="5"/>
  <c r="L23" i="5"/>
  <c r="N23" i="5" s="1"/>
  <c r="E22" i="5"/>
  <c r="D22" i="5"/>
  <c r="M21" i="5"/>
  <c r="O21" i="5" s="1"/>
  <c r="L21" i="5"/>
  <c r="N21" i="5" s="1"/>
  <c r="M20" i="5"/>
  <c r="O20" i="5" s="1"/>
  <c r="L20" i="5"/>
  <c r="N20" i="5" s="1"/>
  <c r="M19" i="5"/>
  <c r="L19" i="5"/>
  <c r="E18" i="5"/>
  <c r="D18" i="5"/>
  <c r="M17" i="5"/>
  <c r="O17" i="5" s="1"/>
  <c r="L17" i="5"/>
  <c r="N17" i="5" s="1"/>
  <c r="M16" i="5"/>
  <c r="O16" i="5" s="1"/>
  <c r="L16" i="5"/>
  <c r="N16" i="5" s="1"/>
  <c r="M15" i="5"/>
  <c r="L15" i="5"/>
  <c r="E14" i="5"/>
  <c r="D14" i="5"/>
  <c r="M13" i="5"/>
  <c r="O13" i="5" s="1"/>
  <c r="L13" i="5"/>
  <c r="N13" i="5" s="1"/>
  <c r="M12" i="5"/>
  <c r="O12" i="5" s="1"/>
  <c r="L12" i="5"/>
  <c r="N12" i="5" s="1"/>
  <c r="M11" i="5"/>
  <c r="L11" i="5"/>
  <c r="E10" i="5"/>
  <c r="D10" i="5"/>
  <c r="M9" i="5"/>
  <c r="O9" i="5" s="1"/>
  <c r="N9" i="5"/>
  <c r="M8" i="5"/>
  <c r="O8" i="5" s="1"/>
  <c r="L8" i="5"/>
  <c r="N8" i="5" s="1"/>
  <c r="M7" i="5"/>
  <c r="E6" i="5"/>
  <c r="D6" i="5"/>
  <c r="M5" i="5"/>
  <c r="O5" i="5" s="1"/>
  <c r="L5" i="5"/>
  <c r="N5" i="5" s="1"/>
  <c r="M4" i="5"/>
  <c r="O4" i="5" s="1"/>
  <c r="L4" i="5"/>
  <c r="N4" i="5" s="1"/>
  <c r="M3" i="5"/>
  <c r="L3" i="5"/>
  <c r="G61" i="3"/>
  <c r="F61" i="3"/>
  <c r="E61" i="3"/>
  <c r="D61" i="3"/>
  <c r="C61" i="3"/>
  <c r="B61" i="3"/>
  <c r="L70" i="5" l="1"/>
  <c r="N70" i="5" s="1"/>
  <c r="L78" i="5"/>
  <c r="N78" i="5" s="1"/>
  <c r="L94" i="5"/>
  <c r="N94" i="5" s="1"/>
  <c r="L118" i="5"/>
  <c r="N118" i="5" s="1"/>
  <c r="L134" i="5"/>
  <c r="N134" i="5" s="1"/>
  <c r="L150" i="5"/>
  <c r="N150" i="5" s="1"/>
  <c r="L186" i="5"/>
  <c r="N186" i="5" s="1"/>
  <c r="L202" i="5"/>
  <c r="N202" i="5" s="1"/>
  <c r="L6" i="5"/>
  <c r="N6" i="5" s="1"/>
  <c r="M10" i="5"/>
  <c r="O10" i="5" s="1"/>
  <c r="M54" i="5"/>
  <c r="O54" i="5" s="1"/>
  <c r="M74" i="5"/>
  <c r="O74" i="5" s="1"/>
  <c r="M78" i="5"/>
  <c r="O78" i="5" s="1"/>
  <c r="M86" i="5"/>
  <c r="O86" i="5" s="1"/>
  <c r="M94" i="5"/>
  <c r="O94" i="5" s="1"/>
  <c r="M98" i="5"/>
  <c r="O98" i="5" s="1"/>
  <c r="M102" i="5"/>
  <c r="O102" i="5" s="1"/>
  <c r="M110" i="5"/>
  <c r="O110" i="5" s="1"/>
  <c r="M114" i="5"/>
  <c r="O114" i="5" s="1"/>
  <c r="M118" i="5"/>
  <c r="O118" i="5" s="1"/>
  <c r="M126" i="5"/>
  <c r="O126" i="5" s="1"/>
  <c r="M138" i="5"/>
  <c r="O138" i="5" s="1"/>
  <c r="M166" i="5"/>
  <c r="O166" i="5" s="1"/>
  <c r="M174" i="5"/>
  <c r="O174" i="5" s="1"/>
  <c r="M190" i="5"/>
  <c r="O190" i="5" s="1"/>
  <c r="M194" i="5"/>
  <c r="O194" i="5" s="1"/>
  <c r="M198" i="5"/>
  <c r="O198" i="5" s="1"/>
  <c r="M202" i="5"/>
  <c r="O202" i="5" s="1"/>
  <c r="M214" i="5"/>
  <c r="O214" i="5" s="1"/>
  <c r="M218" i="5"/>
  <c r="O218" i="5" s="1"/>
  <c r="L218" i="5"/>
  <c r="N218" i="5" s="1"/>
  <c r="M6" i="5"/>
  <c r="O6" i="5" s="1"/>
  <c r="M234" i="5"/>
  <c r="O234" i="5" s="1"/>
  <c r="M210" i="5"/>
  <c r="O210" i="5" s="1"/>
  <c r="M186" i="5"/>
  <c r="O186" i="5" s="1"/>
  <c r="M170" i="5"/>
  <c r="O170" i="5" s="1"/>
  <c r="M154" i="5"/>
  <c r="O154" i="5" s="1"/>
  <c r="M150" i="5"/>
  <c r="O150" i="5" s="1"/>
  <c r="L142" i="5"/>
  <c r="N142" i="5" s="1"/>
  <c r="M142" i="5"/>
  <c r="O142" i="5" s="1"/>
  <c r="M122" i="5"/>
  <c r="O122" i="5" s="1"/>
  <c r="M90" i="5"/>
  <c r="O90" i="5" s="1"/>
  <c r="M70" i="5"/>
  <c r="O70" i="5" s="1"/>
  <c r="M66" i="5"/>
  <c r="O66" i="5" s="1"/>
  <c r="L62" i="5"/>
  <c r="N62" i="5" s="1"/>
  <c r="M62" i="5"/>
  <c r="O62" i="5" s="1"/>
  <c r="L22" i="5"/>
  <c r="N22" i="5" s="1"/>
  <c r="J235" i="5"/>
  <c r="D235" i="5"/>
  <c r="K235" i="5"/>
  <c r="L10" i="5"/>
  <c r="N10" i="5" s="1"/>
  <c r="M230" i="5"/>
  <c r="O230" i="5" s="1"/>
  <c r="L226" i="5"/>
  <c r="N226" i="5" s="1"/>
  <c r="M226" i="5"/>
  <c r="O226" i="5" s="1"/>
  <c r="L222" i="5"/>
  <c r="N222" i="5" s="1"/>
  <c r="M222" i="5"/>
  <c r="O222" i="5" s="1"/>
  <c r="M206" i="5"/>
  <c r="O206" i="5" s="1"/>
  <c r="L194" i="5"/>
  <c r="N194" i="5" s="1"/>
  <c r="M182" i="5"/>
  <c r="O182" i="5" s="1"/>
  <c r="L178" i="5"/>
  <c r="N178" i="5" s="1"/>
  <c r="M178" i="5"/>
  <c r="O178" i="5" s="1"/>
  <c r="L162" i="5"/>
  <c r="N162" i="5" s="1"/>
  <c r="M162" i="5"/>
  <c r="O162" i="5" s="1"/>
  <c r="M146" i="5"/>
  <c r="O146" i="5" s="1"/>
  <c r="M130" i="5"/>
  <c r="O130" i="5" s="1"/>
  <c r="L126" i="5"/>
  <c r="N126" i="5" s="1"/>
  <c r="L110" i="5"/>
  <c r="N110" i="5" s="1"/>
  <c r="M106" i="5"/>
  <c r="O106" i="5" s="1"/>
  <c r="L102" i="5"/>
  <c r="N102" i="5" s="1"/>
  <c r="L86" i="5"/>
  <c r="N86" i="5" s="1"/>
  <c r="M82" i="5"/>
  <c r="O82" i="5" s="1"/>
  <c r="L50" i="5"/>
  <c r="N50" i="5" s="1"/>
  <c r="L34" i="5"/>
  <c r="N34" i="5" s="1"/>
  <c r="L18" i="5"/>
  <c r="N18" i="5" s="1"/>
  <c r="L234" i="5"/>
  <c r="N234" i="5" s="1"/>
  <c r="L210" i="5"/>
  <c r="N210" i="5" s="1"/>
  <c r="L230" i="5"/>
  <c r="N230" i="5" s="1"/>
  <c r="M134" i="5"/>
  <c r="O134" i="5" s="1"/>
  <c r="I235" i="5"/>
  <c r="M22" i="5"/>
  <c r="O22" i="5" s="1"/>
  <c r="L170" i="5"/>
  <c r="N170" i="5" s="1"/>
  <c r="O35" i="5"/>
  <c r="M38" i="5"/>
  <c r="O38" i="5" s="1"/>
  <c r="O39" i="5"/>
  <c r="M42" i="5"/>
  <c r="O42" i="5" s="1"/>
  <c r="O55" i="5"/>
  <c r="M58" i="5"/>
  <c r="O58" i="5" s="1"/>
  <c r="N35" i="5"/>
  <c r="L38" i="5"/>
  <c r="N38" i="5" s="1"/>
  <c r="N39" i="5"/>
  <c r="L42" i="5"/>
  <c r="N42" i="5" s="1"/>
  <c r="N55" i="5"/>
  <c r="L58" i="5"/>
  <c r="N58" i="5" s="1"/>
  <c r="E235" i="5"/>
  <c r="L30" i="5"/>
  <c r="N30" i="5" s="1"/>
  <c r="M50" i="5"/>
  <c r="O50" i="5" s="1"/>
  <c r="M30" i="5"/>
  <c r="O30" i="5" s="1"/>
  <c r="M26" i="5"/>
  <c r="O26" i="5" s="1"/>
  <c r="M14" i="5"/>
  <c r="O14" i="5" s="1"/>
  <c r="L14" i="5"/>
  <c r="N14" i="5" s="1"/>
  <c r="M46" i="5"/>
  <c r="O46" i="5" s="1"/>
  <c r="M34" i="5"/>
  <c r="O34" i="5" s="1"/>
  <c r="M18" i="5"/>
  <c r="O18" i="5" s="1"/>
  <c r="L54" i="5"/>
  <c r="N54" i="5" s="1"/>
  <c r="L66" i="5"/>
  <c r="N66" i="5" s="1"/>
  <c r="L174" i="5"/>
  <c r="N174" i="5" s="1"/>
  <c r="L214" i="5"/>
  <c r="N214" i="5" s="1"/>
  <c r="L206" i="5"/>
  <c r="N206" i="5" s="1"/>
  <c r="L198" i="5"/>
  <c r="N198" i="5" s="1"/>
  <c r="L190" i="5"/>
  <c r="N190" i="5" s="1"/>
  <c r="L182" i="5"/>
  <c r="N182" i="5" s="1"/>
  <c r="L166" i="5"/>
  <c r="N166" i="5" s="1"/>
  <c r="L154" i="5"/>
  <c r="N154" i="5" s="1"/>
  <c r="L146" i="5"/>
  <c r="N146" i="5" s="1"/>
  <c r="L138" i="5"/>
  <c r="N138" i="5" s="1"/>
  <c r="L130" i="5"/>
  <c r="N130" i="5" s="1"/>
  <c r="L122" i="5"/>
  <c r="N122" i="5" s="1"/>
  <c r="L114" i="5"/>
  <c r="N114" i="5" s="1"/>
  <c r="L98" i="5"/>
  <c r="N98" i="5" s="1"/>
  <c r="L90" i="5"/>
  <c r="N90" i="5" s="1"/>
  <c r="L82" i="5"/>
  <c r="N82" i="5" s="1"/>
  <c r="L74" i="5"/>
  <c r="N74" i="5" s="1"/>
  <c r="L46" i="5"/>
  <c r="N46" i="5" s="1"/>
  <c r="N3" i="5"/>
  <c r="N15" i="5"/>
  <c r="N19" i="5"/>
  <c r="L26" i="5"/>
  <c r="N26" i="5" s="1"/>
  <c r="N27" i="5"/>
  <c r="N52" i="5"/>
  <c r="N59" i="5"/>
  <c r="N72" i="5"/>
  <c r="N80" i="5"/>
  <c r="N83" i="5"/>
  <c r="N88" i="5"/>
  <c r="N96" i="5"/>
  <c r="L106" i="5"/>
  <c r="N106" i="5" s="1"/>
  <c r="N107" i="5"/>
  <c r="N112" i="5"/>
  <c r="N115" i="5"/>
  <c r="N120" i="5"/>
  <c r="N131" i="5"/>
  <c r="N7" i="5"/>
  <c r="N11" i="5"/>
  <c r="N31" i="5"/>
  <c r="N44" i="5"/>
  <c r="N47" i="5"/>
  <c r="N64" i="5"/>
  <c r="N67" i="5"/>
  <c r="N75" i="5"/>
  <c r="N91" i="5"/>
  <c r="N99" i="5"/>
  <c r="N123" i="5"/>
  <c r="N128" i="5"/>
  <c r="N136" i="5"/>
  <c r="N139" i="5"/>
  <c r="N144" i="5"/>
  <c r="N147" i="5"/>
  <c r="N152" i="5"/>
  <c r="N159" i="5"/>
  <c r="N164" i="5"/>
  <c r="N167" i="5"/>
  <c r="N172" i="5"/>
  <c r="N175" i="5"/>
  <c r="N180" i="5"/>
  <c r="N183" i="5"/>
  <c r="N188" i="5"/>
  <c r="N191" i="5"/>
  <c r="N196" i="5"/>
  <c r="N199" i="5"/>
  <c r="N204" i="5"/>
  <c r="N207" i="5"/>
  <c r="N212" i="5"/>
  <c r="N215" i="5"/>
  <c r="O3" i="5"/>
  <c r="O7" i="5"/>
  <c r="O11" i="5"/>
  <c r="O15" i="5"/>
  <c r="O19" i="5"/>
  <c r="O23" i="5"/>
  <c r="O27" i="5"/>
  <c r="O31" i="5"/>
  <c r="O43" i="5"/>
  <c r="O47" i="5"/>
  <c r="O51" i="5"/>
  <c r="O59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9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N219" i="5"/>
  <c r="N223" i="5"/>
  <c r="N227" i="5"/>
  <c r="N231" i="5"/>
  <c r="L235" i="5" l="1"/>
  <c r="M235" i="5"/>
  <c r="O235" i="5"/>
  <c r="N235" i="5"/>
</calcChain>
</file>

<file path=xl/sharedStrings.xml><?xml version="1.0" encoding="utf-8"?>
<sst xmlns="http://schemas.openxmlformats.org/spreadsheetml/2006/main" count="1300" uniqueCount="109">
  <si>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</si>
  <si>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</si>
  <si>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</si>
  <si>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</si>
  <si>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</si>
  <si>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</si>
  <si>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</si>
  <si>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</si>
  <si>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</si>
  <si>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</si>
  <si>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</si>
  <si>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</si>
  <si>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</si>
  <si>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</si>
  <si>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</si>
  <si>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</si>
  <si>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</si>
  <si>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</si>
  <si>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</si>
  <si>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</si>
  <si>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</si>
  <si>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</si>
  <si>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</si>
  <si>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</si>
  <si>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</si>
  <si>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</si>
  <si>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</si>
  <si>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</si>
  <si>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</si>
  <si>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</si>
  <si>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</si>
  <si>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</si>
  <si>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</si>
  <si>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</si>
  <si>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</si>
  <si>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</si>
  <si>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</si>
  <si>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</si>
  <si>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</si>
  <si>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</si>
  <si>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</si>
  <si>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</si>
  <si>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</si>
  <si>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</si>
  <si>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</si>
  <si>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</si>
  <si>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</si>
  <si>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</si>
  <si>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</si>
  <si>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</si>
  <si>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</si>
  <si>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</si>
  <si>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</si>
  <si>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</si>
  <si>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</si>
  <si>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</si>
  <si>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</si>
  <si>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</si>
  <si>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</si>
  <si>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</si>
  <si>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</si>
  <si>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</si>
  <si>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</si>
  <si>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</si>
  <si>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</si>
  <si>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</si>
  <si>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</si>
  <si>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</si>
  <si>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</si>
  <si>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</si>
  <si>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</si>
  <si>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</si>
  <si>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</si>
  <si>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</si>
  <si>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</si>
  <si>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</si>
  <si>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</si>
  <si>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</si>
  <si>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</si>
  <si>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</si>
  <si>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</si>
  <si>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</si>
  <si>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</si>
  <si>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</si>
  <si>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</si>
  <si>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</si>
  <si>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</si>
  <si>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</si>
  <si>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</si>
  <si>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</si>
  <si>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</si>
  <si>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</si>
  <si>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</si>
  <si>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</si>
  <si>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</si>
  <si>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</si>
  <si>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</si>
  <si>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</si>
  <si>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</si>
  <si>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</si>
  <si>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</si>
  <si>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</si>
  <si>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</si>
  <si>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</si>
  <si>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 xml:space="preserve"> (includes 2011, 2012 and 2013 payments)</t>
  </si>
  <si>
    <t># 13,635</t>
  </si>
  <si>
    <t xml:space="preserve"> (includes 2011,2012 and 2013 payments)</t>
  </si>
  <si>
    <t xml:space="preserve">  DECEMBER 2014</t>
  </si>
  <si>
    <t># 90,545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</si>
</sst>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6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18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0" fontId="43" fillId="43" borderId="43" xfId="0" applyFont="1" applyFill="1" applyBorder="1"/>
    <xf numFmtId="0" fontId="44" fillId="43" borderId="43" xfId="0" applyFont="1" applyFill="1" applyBorder="1"/>
    <xf numFmtId="3" fontId="43" fillId="43" borderId="43" xfId="0" applyNumberFormat="1" applyFont="1" applyFill="1" applyBorder="1" applyAlignment="1">
      <alignment horizontal="righ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3" fontId="12" fillId="4" borderId="56" xfId="0" applyNumberFormat="1" applyFont="1" applyFill="1" applyBorder="1" applyAlignment="1"/>
    <xf numFmtId="7" fontId="12" fillId="4" borderId="56" xfId="1" applyNumberFormat="1" applyFont="1" applyFill="1" applyBorder="1" applyAlignment="1"/>
    <xf numFmtId="164" fontId="11" fillId="5" borderId="56" xfId="1" applyNumberFormat="1" applyFont="1" applyFill="1" applyBorder="1" applyAlignment="1">
      <alignment horizontal="right" wrapText="1"/>
    </xf>
    <xf numFmtId="3" fontId="13" fillId="7" borderId="56" xfId="0" applyNumberFormat="1" applyFont="1" applyFill="1" applyBorder="1" applyAlignment="1"/>
    <xf numFmtId="7" fontId="13" fillId="7" borderId="56" xfId="1" applyNumberFormat="1" applyFont="1" applyFill="1" applyBorder="1" applyAlignment="1"/>
    <xf numFmtId="164" fontId="5" fillId="5" borderId="56" xfId="1" applyNumberFormat="1" applyFont="1" applyFill="1" applyBorder="1" applyAlignment="1">
      <alignment horizontal="right" wrapText="1"/>
    </xf>
    <xf numFmtId="3" fontId="5" fillId="0" borderId="56" xfId="5" applyNumberFormat="1" applyFont="1" applyFill="1" applyBorder="1" applyAlignment="1">
      <alignment horizontal="right" wrapText="1"/>
    </xf>
    <xf numFmtId="7" fontId="5" fillId="0" borderId="56" xfId="1" applyNumberFormat="1" applyFont="1" applyFill="1" applyBorder="1" applyAlignment="1">
      <alignment horizontal="right" wrapText="1"/>
    </xf>
    <xf numFmtId="3" fontId="5" fillId="0" borderId="56" xfId="0" applyNumberFormat="1" applyFont="1" applyBorder="1" applyAlignment="1"/>
    <xf numFmtId="7" fontId="5" fillId="0" borderId="56" xfId="1" applyNumberFormat="1" applyFont="1" applyBorder="1" applyAlignment="1"/>
    <xf numFmtId="164" fontId="5" fillId="0" borderId="56" xfId="1" applyNumberFormat="1" applyFont="1" applyBorder="1" applyAlignment="1">
      <alignment horizontal="right" wrapText="1"/>
    </xf>
    <xf numFmtId="3" fontId="12" fillId="6" borderId="56" xfId="0" applyNumberFormat="1" applyFont="1" applyFill="1" applyBorder="1" applyAlignment="1"/>
    <xf numFmtId="7" fontId="12" fillId="6" borderId="56" xfId="1" applyNumberFormat="1" applyFont="1" applyFill="1" applyBorder="1" applyAlignment="1"/>
    <xf numFmtId="3" fontId="3" fillId="3" borderId="56" xfId="0" applyNumberFormat="1" applyFont="1" applyFill="1" applyBorder="1" applyAlignment="1"/>
    <xf numFmtId="7" fontId="3" fillId="3" borderId="56" xfId="1" applyNumberFormat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19" fillId="0" borderId="28" xfId="1" applyNumberFormat="1" applyFont="1" applyBorder="1" applyAlignment="1"/>
    <xf numFmtId="44" fontId="46" fillId="0" borderId="55" xfId="47" applyNumberFormat="1" applyFont="1" applyFill="1" applyBorder="1" applyAlignment="1">
      <alignment wrapText="1"/>
    </xf>
    <xf numFmtId="44" fontId="6" fillId="2" borderId="28" xfId="1" applyNumberFormat="1" applyFont="1" applyFill="1" applyBorder="1" applyAlignment="1"/>
    <xf numFmtId="44" fontId="19" fillId="0" borderId="0" xfId="1" applyNumberFormat="1" applyFont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1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1" xfId="2" applyNumberFormat="1" applyFont="1" applyFill="1" applyBorder="1" applyAlignment="1"/>
    <xf numFmtId="3" fontId="47" fillId="0" borderId="62" xfId="2" applyNumberFormat="1" applyFont="1" applyFill="1" applyBorder="1" applyAlignment="1"/>
    <xf numFmtId="44" fontId="47" fillId="0" borderId="63" xfId="1" applyFont="1" applyFill="1" applyBorder="1" applyAlignment="1"/>
    <xf numFmtId="44" fontId="47" fillId="0" borderId="64" xfId="1" applyFont="1" applyFill="1" applyBorder="1" applyAlignment="1"/>
    <xf numFmtId="3" fontId="47" fillId="0" borderId="65" xfId="2" applyNumberFormat="1" applyFont="1" applyFill="1" applyBorder="1" applyAlignment="1"/>
    <xf numFmtId="44" fontId="47" fillId="0" borderId="66" xfId="1" applyFont="1" applyFill="1" applyBorder="1" applyAlignment="1"/>
    <xf numFmtId="3" fontId="49" fillId="7" borderId="43" xfId="0" applyNumberFormat="1" applyFont="1" applyFill="1" applyBorder="1" applyAlignment="1">
      <alignment horizontal="right"/>
    </xf>
    <xf numFmtId="3" fontId="50" fillId="0" borderId="43" xfId="0" applyNumberFormat="1" applyFont="1" applyFill="1" applyBorder="1" applyAlignment="1">
      <alignment horizontal="right"/>
    </xf>
    <xf numFmtId="3" fontId="50" fillId="0" borderId="43" xfId="0" applyNumberFormat="1" applyFont="1" applyBorder="1"/>
    <xf numFmtId="3" fontId="48" fillId="0" borderId="43" xfId="47" applyNumberFormat="1" applyFont="1" applyFill="1" applyBorder="1" applyAlignment="1">
      <alignment horizontal="right" wrapText="1"/>
    </xf>
    <xf numFmtId="3" fontId="5" fillId="0" borderId="43" xfId="47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5" fillId="0" borderId="60" xfId="4" applyNumberFormat="1" applyFont="1" applyFill="1" applyBorder="1" applyAlignment="1">
      <alignment horizontal="right" wrapText="1"/>
    </xf>
    <xf numFmtId="7" fontId="5" fillId="0" borderId="60" xfId="1" applyNumberFormat="1" applyFont="1" applyFill="1" applyBorder="1" applyAlignment="1">
      <alignment horizontal="right" wrapText="1"/>
    </xf>
    <xf numFmtId="3" fontId="5" fillId="0" borderId="43" xfId="47" applyNumberFormat="1" applyFont="1" applyFill="1" applyBorder="1"/>
    <xf numFmtId="3" fontId="46" fillId="0" borderId="52" xfId="47" applyNumberFormat="1" applyFont="1" applyFill="1" applyBorder="1" applyAlignment="1">
      <alignment horizontal="right" wrapText="1" inden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3" fontId="12" fillId="7" borderId="56" xfId="0" applyNumberFormat="1" applyFont="1" applyFill="1" applyBorder="1" applyAlignment="1"/>
    <xf numFmtId="7" fontId="12" fillId="7" borderId="56" xfId="1" applyNumberFormat="1" applyFont="1" applyFill="1" applyBorder="1" applyAlignment="1"/>
    <xf numFmtId="164" fontId="51" fillId="0" borderId="0" xfId="1" applyNumberFormat="1" applyFont="1"/>
    <xf numFmtId="0" fontId="52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0" fontId="11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1" fillId="0" borderId="54" xfId="1" applyNumberFormat="1" applyFont="1" applyBorder="1" applyAlignment="1">
      <alignment horizontal="right" wrapText="1"/>
    </xf>
    <xf numFmtId="164" fontId="12" fillId="4" borderId="67" xfId="1" applyNumberFormat="1" applyFont="1" applyFill="1" applyBorder="1" applyAlignment="1">
      <alignment horizontal="right"/>
    </xf>
    <xf numFmtId="164" fontId="13" fillId="4" borderId="67" xfId="1" applyNumberFormat="1" applyFont="1" applyFill="1" applyBorder="1" applyAlignment="1">
      <alignment horizontal="right" wrapText="1"/>
    </xf>
    <xf numFmtId="164" fontId="13" fillId="6" borderId="67" xfId="1" applyNumberFormat="1" applyFont="1" applyFill="1" applyBorder="1" applyAlignment="1">
      <alignment horizontal="right" wrapText="1"/>
    </xf>
    <xf numFmtId="164" fontId="12" fillId="6" borderId="67" xfId="1" applyNumberFormat="1" applyFont="1" applyFill="1" applyBorder="1" applyAlignment="1">
      <alignment horizontal="right"/>
    </xf>
    <xf numFmtId="0" fontId="10" fillId="3" borderId="2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10" fillId="3" borderId="56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3" fillId="7" borderId="56" xfId="0" applyFont="1" applyFill="1" applyBorder="1" applyAlignment="1">
      <alignment horizont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Data'!$C$3:$C$61</c:f>
              <c:numCache>
                <c:formatCode>_("$"* #,##0.00_);_("$"* \(#,##0.00\);_("$"* "-"??_);_(@_)</c:formatCode>
                <c:ptCount val="59"/>
                <c:pt idx="0">
                  <c:v>379086320.38999975</c:v>
                </c:pt>
                <c:pt idx="1">
                  <c:v>20512768.380000003</c:v>
                </c:pt>
                <c:pt idx="2">
                  <c:v>297277364.38999975</c:v>
                </c:pt>
                <c:pt idx="3">
                  <c:v>225971089.48000002</c:v>
                </c:pt>
                <c:pt idx="4">
                  <c:v>1347220327.2599988</c:v>
                </c:pt>
                <c:pt idx="5">
                  <c:v>256661448.83000004</c:v>
                </c:pt>
                <c:pt idx="6">
                  <c:v>220482435.25999993</c:v>
                </c:pt>
                <c:pt idx="7">
                  <c:v>43977339.940000005</c:v>
                </c:pt>
                <c:pt idx="8">
                  <c:v>36083300.289999977</c:v>
                </c:pt>
                <c:pt idx="9">
                  <c:v>223820</c:v>
                </c:pt>
                <c:pt idx="10">
                  <c:v>1257204363.5699992</c:v>
                </c:pt>
                <c:pt idx="11">
                  <c:v>522451813.02000046</c:v>
                </c:pt>
                <c:pt idx="12">
                  <c:v>745072.09</c:v>
                </c:pt>
                <c:pt idx="13">
                  <c:v>62253490.879999995</c:v>
                </c:pt>
                <c:pt idx="14">
                  <c:v>69608360.219999984</c:v>
                </c:pt>
                <c:pt idx="15">
                  <c:v>855135840.49000001</c:v>
                </c:pt>
                <c:pt idx="16">
                  <c:v>468607648.0400002</c:v>
                </c:pt>
                <c:pt idx="17">
                  <c:v>270148602.04999995</c:v>
                </c:pt>
                <c:pt idx="18">
                  <c:v>262471545.22</c:v>
                </c:pt>
                <c:pt idx="19">
                  <c:v>286432245.15999997</c:v>
                </c:pt>
                <c:pt idx="20">
                  <c:v>339102063.15000021</c:v>
                </c:pt>
                <c:pt idx="21">
                  <c:v>88950799.170000002</c:v>
                </c:pt>
                <c:pt idx="22">
                  <c:v>37840</c:v>
                </c:pt>
                <c:pt idx="23">
                  <c:v>317051515.67999995</c:v>
                </c:pt>
                <c:pt idx="24">
                  <c:v>516267872.80000067</c:v>
                </c:pt>
                <c:pt idx="25">
                  <c:v>695161930.34999967</c:v>
                </c:pt>
                <c:pt idx="26">
                  <c:v>407798095.55000007</c:v>
                </c:pt>
                <c:pt idx="27">
                  <c:v>251043897.25999993</c:v>
                </c:pt>
                <c:pt idx="28">
                  <c:v>476691395.5200004</c:v>
                </c:pt>
                <c:pt idx="29">
                  <c:v>76798943.589999974</c:v>
                </c:pt>
                <c:pt idx="30">
                  <c:v>143178187.26000005</c:v>
                </c:pt>
                <c:pt idx="31">
                  <c:v>102757621.28999999</c:v>
                </c:pt>
                <c:pt idx="32">
                  <c:v>117107273.15000007</c:v>
                </c:pt>
                <c:pt idx="33">
                  <c:v>529784195.44999963</c:v>
                </c:pt>
                <c:pt idx="34">
                  <c:v>90523874.670000017</c:v>
                </c:pt>
                <c:pt idx="35">
                  <c:v>1000105027.5999994</c:v>
                </c:pt>
                <c:pt idx="36">
                  <c:v>546181617.98999989</c:v>
                </c:pt>
                <c:pt idx="37">
                  <c:v>49608679.629999988</c:v>
                </c:pt>
                <c:pt idx="38">
                  <c:v>0</c:v>
                </c:pt>
                <c:pt idx="39">
                  <c:v>850475687.27000117</c:v>
                </c:pt>
                <c:pt idx="40">
                  <c:v>275746651.69999993</c:v>
                </c:pt>
                <c:pt idx="41">
                  <c:v>231170496.26000005</c:v>
                </c:pt>
                <c:pt idx="42">
                  <c:v>105561.19</c:v>
                </c:pt>
                <c:pt idx="43">
                  <c:v>944317672.02999973</c:v>
                </c:pt>
                <c:pt idx="44">
                  <c:v>7696216.9200000027</c:v>
                </c:pt>
                <c:pt idx="45">
                  <c:v>61343776.359999985</c:v>
                </c:pt>
                <c:pt idx="46">
                  <c:v>285291738.12000018</c:v>
                </c:pt>
                <c:pt idx="47">
                  <c:v>87526495.559999987</c:v>
                </c:pt>
                <c:pt idx="48">
                  <c:v>456379609.29000008</c:v>
                </c:pt>
                <c:pt idx="49">
                  <c:v>1348749898.1599991</c:v>
                </c:pt>
                <c:pt idx="50">
                  <c:v>110877727.99000001</c:v>
                </c:pt>
                <c:pt idx="51">
                  <c:v>46559125.829999998</c:v>
                </c:pt>
                <c:pt idx="52">
                  <c:v>770960</c:v>
                </c:pt>
                <c:pt idx="53">
                  <c:v>513184001.02000022</c:v>
                </c:pt>
                <c:pt idx="54">
                  <c:v>323156023.64999998</c:v>
                </c:pt>
                <c:pt idx="55">
                  <c:v>148435909.98000002</c:v>
                </c:pt>
                <c:pt idx="56">
                  <c:v>444438220.99000013</c:v>
                </c:pt>
                <c:pt idx="57">
                  <c:v>33103994.43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Data'!$A$3:$A$61</c:f>
              <c:strCache>
                <c:ptCount val="58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Northern Mariana Islands</c:v>
                </c:pt>
                <c:pt idx="39">
                  <c:v>Ohio</c:v>
                </c:pt>
                <c:pt idx="40">
                  <c:v>Oklahoma</c:v>
                </c:pt>
                <c:pt idx="41">
                  <c:v>Oregon</c:v>
                </c:pt>
                <c:pt idx="42">
                  <c:v>Palau</c:v>
                </c:pt>
                <c:pt idx="43">
                  <c:v>Pennsylvania</c:v>
                </c:pt>
                <c:pt idx="44">
                  <c:v>Puerto Rico</c:v>
                </c:pt>
                <c:pt idx="45">
                  <c:v>Rhode Island</c:v>
                </c:pt>
                <c:pt idx="46">
                  <c:v>South Carolina</c:v>
                </c:pt>
                <c:pt idx="47">
                  <c:v>South Dakota</c:v>
                </c:pt>
                <c:pt idx="48">
                  <c:v>Tennessee</c:v>
                </c:pt>
                <c:pt idx="49">
                  <c:v>Texas</c:v>
                </c:pt>
                <c:pt idx="50">
                  <c:v>Utah</c:v>
                </c:pt>
                <c:pt idx="51">
                  <c:v>Vermont</c:v>
                </c:pt>
                <c:pt idx="52">
                  <c:v>Virgin Islands</c:v>
                </c:pt>
                <c:pt idx="53">
                  <c:v>Virginia</c:v>
                </c:pt>
                <c:pt idx="54">
                  <c:v>Washington</c:v>
                </c:pt>
                <c:pt idx="55">
                  <c:v>West Virginia</c:v>
                </c:pt>
                <c:pt idx="56">
                  <c:v>Wisconsin</c:v>
                </c:pt>
                <c:pt idx="57">
                  <c:v>Wyoming</c:v>
                </c:pt>
              </c:strCache>
            </c:strRef>
          </c:cat>
          <c:val>
            <c:numRef>
              <c:f>'State Graph Data'!$E$3:$E$61</c:f>
              <c:numCache>
                <c:formatCode>_("$"* #,##0.00_);_("$"* \(#,##0.00\);_("$"* "-"??_);_(@_)</c:formatCode>
                <c:ptCount val="59"/>
                <c:pt idx="0">
                  <c:v>147071829</c:v>
                </c:pt>
                <c:pt idx="1">
                  <c:v>40506443</c:v>
                </c:pt>
                <c:pt idx="2">
                  <c:v>203519983.92999998</c:v>
                </c:pt>
                <c:pt idx="3">
                  <c:v>74001071.530000001</c:v>
                </c:pt>
                <c:pt idx="4">
                  <c:v>970675558.54999971</c:v>
                </c:pt>
                <c:pt idx="5">
                  <c:v>114258519</c:v>
                </c:pt>
                <c:pt idx="6">
                  <c:v>77732179.189999998</c:v>
                </c:pt>
                <c:pt idx="7">
                  <c:v>29625793.329999998</c:v>
                </c:pt>
                <c:pt idx="8">
                  <c:v>14400155</c:v>
                </c:pt>
                <c:pt idx="9">
                  <c:v>0</c:v>
                </c:pt>
                <c:pt idx="10">
                  <c:v>458320739.04000008</c:v>
                </c:pt>
                <c:pt idx="11">
                  <c:v>237182518.08000004</c:v>
                </c:pt>
                <c:pt idx="12">
                  <c:v>0</c:v>
                </c:pt>
                <c:pt idx="13">
                  <c:v>19113274</c:v>
                </c:pt>
                <c:pt idx="14">
                  <c:v>37669416</c:v>
                </c:pt>
                <c:pt idx="15">
                  <c:v>420096770.26999998</c:v>
                </c:pt>
                <c:pt idx="16">
                  <c:v>183479924.47000003</c:v>
                </c:pt>
                <c:pt idx="17">
                  <c:v>109843618</c:v>
                </c:pt>
                <c:pt idx="18">
                  <c:v>64358157.079999998</c:v>
                </c:pt>
                <c:pt idx="19">
                  <c:v>177442917.99000001</c:v>
                </c:pt>
                <c:pt idx="20">
                  <c:v>221061390.42999995</c:v>
                </c:pt>
                <c:pt idx="21">
                  <c:v>100904195</c:v>
                </c:pt>
                <c:pt idx="22">
                  <c:v>0</c:v>
                </c:pt>
                <c:pt idx="23">
                  <c:v>127548667</c:v>
                </c:pt>
                <c:pt idx="24">
                  <c:v>249059129.74000001</c:v>
                </c:pt>
                <c:pt idx="25">
                  <c:v>242716829</c:v>
                </c:pt>
                <c:pt idx="26">
                  <c:v>136324559.81999999</c:v>
                </c:pt>
                <c:pt idx="27">
                  <c:v>152117859</c:v>
                </c:pt>
                <c:pt idx="28">
                  <c:v>202816525</c:v>
                </c:pt>
                <c:pt idx="29">
                  <c:v>29378417</c:v>
                </c:pt>
                <c:pt idx="30">
                  <c:v>59377862.089999996</c:v>
                </c:pt>
                <c:pt idx="31">
                  <c:v>37359679.61999999</c:v>
                </c:pt>
                <c:pt idx="32">
                  <c:v>10780071.41</c:v>
                </c:pt>
                <c:pt idx="33">
                  <c:v>156430221.50999999</c:v>
                </c:pt>
                <c:pt idx="34">
                  <c:v>83199840</c:v>
                </c:pt>
                <c:pt idx="35">
                  <c:v>626177672.62000012</c:v>
                </c:pt>
                <c:pt idx="36">
                  <c:v>216340076.63</c:v>
                </c:pt>
                <c:pt idx="37">
                  <c:v>17118125.939999998</c:v>
                </c:pt>
                <c:pt idx="38">
                  <c:v>1764297.7</c:v>
                </c:pt>
                <c:pt idx="39">
                  <c:v>356492975.16000003</c:v>
                </c:pt>
                <c:pt idx="40">
                  <c:v>159090760.04999998</c:v>
                </c:pt>
                <c:pt idx="41">
                  <c:v>113818667.75999999</c:v>
                </c:pt>
                <c:pt idx="42">
                  <c:v>0</c:v>
                </c:pt>
                <c:pt idx="43">
                  <c:v>300725441.73000008</c:v>
                </c:pt>
                <c:pt idx="44">
                  <c:v>72382382</c:v>
                </c:pt>
                <c:pt idx="45">
                  <c:v>28579393.059999999</c:v>
                </c:pt>
                <c:pt idx="46">
                  <c:v>128844785.59999999</c:v>
                </c:pt>
                <c:pt idx="47">
                  <c:v>37645335.320000008</c:v>
                </c:pt>
                <c:pt idx="48">
                  <c:v>199046765.06999999</c:v>
                </c:pt>
                <c:pt idx="49">
                  <c:v>702974738.25</c:v>
                </c:pt>
                <c:pt idx="50">
                  <c:v>58870480</c:v>
                </c:pt>
                <c:pt idx="51">
                  <c:v>36294604.32</c:v>
                </c:pt>
                <c:pt idx="52">
                  <c:v>0</c:v>
                </c:pt>
                <c:pt idx="53">
                  <c:v>134316389.55000001</c:v>
                </c:pt>
                <c:pt idx="54">
                  <c:v>249685299</c:v>
                </c:pt>
                <c:pt idx="55">
                  <c:v>81634801.239999995</c:v>
                </c:pt>
                <c:pt idx="56">
                  <c:v>200718299.47999993</c:v>
                </c:pt>
                <c:pt idx="57">
                  <c:v>16030031.629999999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790208"/>
        <c:axId val="93791744"/>
        <c:axId val="0"/>
      </c:bar3DChart>
      <c:catAx>
        <c:axId val="937902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3791744"/>
        <c:crosses val="autoZero"/>
        <c:auto val="1"/>
        <c:lblAlgn val="ctr"/>
        <c:lblOffset val="100"/>
        <c:noMultiLvlLbl val="0"/>
      </c:catAx>
      <c:valAx>
        <c:axId val="93791744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93790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32336668012765"/>
          <c:y val="3.9153507965902834E-2"/>
          <c:w val="0.14567663331987282"/>
          <c:h val="5.488580662977946E-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March 2014&amp;R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view="pageLayout" zoomScaleNormal="100" workbookViewId="0">
      <selection activeCell="D22" sqref="D22"/>
    </sheetView>
  </sheetViews>
  <sheetFormatPr defaultRowHeight="15" x14ac:dyDescent="0.25"/>
  <cols>
    <col min="1" max="1" width="36.7109375" customWidth="1"/>
    <col min="2" max="2" width="18" customWidth="1"/>
    <col min="3" max="3" width="16.140625" customWidth="1"/>
    <col min="4" max="4" width="23.7109375" customWidth="1"/>
    <col min="5" max="5" width="26.28515625" customWidth="1"/>
    <col min="6" max="6" width="23.7109375" customWidth="1"/>
    <col min="7" max="7" width="27.85546875" customWidth="1"/>
    <col min="8" max="8" width="12.42578125" customWidth="1"/>
    <col min="9" max="9" width="17.7109375" customWidth="1"/>
    <col min="10" max="10" width="13.140625" customWidth="1"/>
    <col min="11" max="11" width="20" customWidth="1"/>
    <col min="12" max="12" width="11.5703125" customWidth="1"/>
    <col min="13" max="13" width="10.140625" customWidth="1"/>
    <col min="14" max="14" width="10.85546875" customWidth="1"/>
    <col min="15" max="15" width="10.28515625" customWidth="1"/>
    <col min="16" max="16" width="9.140625" customWidth="1"/>
    <col min="17" max="17" width="13.140625" customWidth="1"/>
    <col min="18" max="18" width="12.140625" customWidth="1"/>
    <col min="19" max="19" width="12.42578125" customWidth="1"/>
    <col min="20" max="20" width="13.140625" customWidth="1"/>
    <col min="21" max="21" width="14" customWidth="1"/>
    <col min="22" max="22" width="12.85546875" customWidth="1"/>
  </cols>
  <sheetData>
    <row r="1" spans="1:7" ht="15.75" x14ac:dyDescent="0.25">
      <c r="A1" s="198" t="s">
        <v>63</v>
      </c>
      <c r="B1" s="198" t="s">
        <v>64</v>
      </c>
      <c r="C1" s="199" t="s">
        <v>65</v>
      </c>
      <c r="D1" s="200" t="s">
        <v>107</v>
      </c>
      <c r="E1" s="200"/>
      <c r="F1" s="201" t="s">
        <v>66</v>
      </c>
      <c r="G1" s="201"/>
    </row>
    <row r="2" spans="1:7" x14ac:dyDescent="0.25">
      <c r="A2" s="198"/>
      <c r="B2" s="198"/>
      <c r="C2" s="199"/>
      <c r="D2" s="59" t="s">
        <v>67</v>
      </c>
      <c r="E2" s="58" t="s">
        <v>68</v>
      </c>
      <c r="F2" s="59" t="s">
        <v>67</v>
      </c>
      <c r="G2" s="58" t="s">
        <v>68</v>
      </c>
    </row>
    <row r="3" spans="1:7" x14ac:dyDescent="0.25">
      <c r="A3" s="190" t="s">
        <v>69</v>
      </c>
      <c r="B3" s="193" t="s">
        <v>70</v>
      </c>
      <c r="C3" s="1" t="s">
        <v>3</v>
      </c>
      <c r="D3" s="144">
        <v>20277</v>
      </c>
      <c r="E3" s="145">
        <v>171338953.81000003</v>
      </c>
      <c r="F3" s="144">
        <v>525012</v>
      </c>
      <c r="G3" s="145">
        <v>6866775266.2499323</v>
      </c>
    </row>
    <row r="4" spans="1:7" x14ac:dyDescent="0.25">
      <c r="A4" s="191"/>
      <c r="B4" s="193"/>
      <c r="C4" s="185" t="s">
        <v>4</v>
      </c>
      <c r="D4" s="146">
        <v>64</v>
      </c>
      <c r="E4" s="147">
        <v>53047798.899999999</v>
      </c>
      <c r="F4" s="146">
        <v>593</v>
      </c>
      <c r="G4" s="147">
        <v>668228732.26000035</v>
      </c>
    </row>
    <row r="5" spans="1:7" x14ac:dyDescent="0.25">
      <c r="A5" s="192"/>
      <c r="B5" s="194"/>
      <c r="C5" s="186" t="s">
        <v>71</v>
      </c>
      <c r="D5" s="108">
        <f>SUM(D3:D4)</f>
        <v>20341</v>
      </c>
      <c r="E5" s="109">
        <f>SUM(E3:E4)</f>
        <v>224386752.71000004</v>
      </c>
      <c r="F5" s="108">
        <f>SUM(F3:F4)</f>
        <v>525605</v>
      </c>
      <c r="G5" s="109">
        <f>SUM(G3:G4)</f>
        <v>7535003998.5099325</v>
      </c>
    </row>
    <row r="6" spans="1:7" x14ac:dyDescent="0.25">
      <c r="A6" s="192"/>
      <c r="B6" s="195" t="s">
        <v>72</v>
      </c>
      <c r="C6" s="110" t="s">
        <v>4</v>
      </c>
      <c r="D6" s="146">
        <v>1403</v>
      </c>
      <c r="E6" s="147">
        <v>1327345922.0400012</v>
      </c>
      <c r="F6" s="146">
        <v>9117</v>
      </c>
      <c r="G6" s="147">
        <v>11265031793.310015</v>
      </c>
    </row>
    <row r="7" spans="1:7" x14ac:dyDescent="0.25">
      <c r="A7" s="192"/>
      <c r="B7" s="196"/>
      <c r="C7" s="187" t="s">
        <v>71</v>
      </c>
      <c r="D7" s="108">
        <f>SUM(D6)</f>
        <v>1403</v>
      </c>
      <c r="E7" s="109">
        <f>SUM(E6)</f>
        <v>1327345922.0400012</v>
      </c>
      <c r="F7" s="108">
        <f>SUM(F6)</f>
        <v>9117</v>
      </c>
      <c r="G7" s="109">
        <f>SUM(G6)</f>
        <v>11265031793.310015</v>
      </c>
    </row>
    <row r="8" spans="1:7" x14ac:dyDescent="0.25">
      <c r="A8" s="192"/>
      <c r="B8" s="183"/>
      <c r="C8" s="188" t="s">
        <v>73</v>
      </c>
      <c r="D8" s="119">
        <f>SUM(D4,D6)</f>
        <v>1467</v>
      </c>
      <c r="E8" s="120">
        <f>SUM(E4,E6)</f>
        <v>1380393720.9400012</v>
      </c>
      <c r="F8" s="119">
        <f>SUM(F4,F6)</f>
        <v>9710</v>
      </c>
      <c r="G8" s="120">
        <f>SUM(G4,G6)</f>
        <v>11933260525.570015</v>
      </c>
    </row>
    <row r="9" spans="1:7" x14ac:dyDescent="0.25">
      <c r="A9" s="192"/>
      <c r="B9" s="197" t="s">
        <v>71</v>
      </c>
      <c r="C9" s="197"/>
      <c r="D9" s="111">
        <f>SUM(D3,D8)</f>
        <v>21744</v>
      </c>
      <c r="E9" s="112">
        <f>SUM(E3,E8)</f>
        <v>1551732674.7500012</v>
      </c>
      <c r="F9" s="154">
        <f>SUM(F3,F8)</f>
        <v>534722</v>
      </c>
      <c r="G9" s="155">
        <f>SUM(G3,G8)</f>
        <v>18800035791.819946</v>
      </c>
    </row>
    <row r="10" spans="1:7" x14ac:dyDescent="0.25">
      <c r="A10" s="192" t="s">
        <v>1</v>
      </c>
      <c r="B10" s="202" t="s">
        <v>74</v>
      </c>
      <c r="C10" s="113" t="s">
        <v>3</v>
      </c>
      <c r="D10" s="114">
        <v>2717</v>
      </c>
      <c r="E10" s="115">
        <v>36644951.670000002</v>
      </c>
      <c r="F10" s="116">
        <v>204419</v>
      </c>
      <c r="G10" s="117">
        <v>3447836024.0700164</v>
      </c>
    </row>
    <row r="11" spans="1:7" x14ac:dyDescent="0.25">
      <c r="A11" s="192"/>
      <c r="B11" s="203"/>
      <c r="C11" s="113" t="s">
        <v>4</v>
      </c>
      <c r="D11" s="114">
        <v>6</v>
      </c>
      <c r="E11" s="115">
        <v>6414269.2700000005</v>
      </c>
      <c r="F11" s="116">
        <v>250</v>
      </c>
      <c r="G11" s="117">
        <v>375914066.46000004</v>
      </c>
    </row>
    <row r="12" spans="1:7" x14ac:dyDescent="0.25">
      <c r="A12" s="192"/>
      <c r="B12" s="204"/>
      <c r="C12" s="186" t="s">
        <v>71</v>
      </c>
      <c r="D12" s="108">
        <f>SUM(D10:D11)</f>
        <v>2723</v>
      </c>
      <c r="E12" s="109">
        <f>SUM(E10:E11)</f>
        <v>43059220.940000005</v>
      </c>
      <c r="F12" s="108">
        <f>SUM(F10:F11)</f>
        <v>204669</v>
      </c>
      <c r="G12" s="109">
        <f>SUM(G10:G11)</f>
        <v>3823750090.5300164</v>
      </c>
    </row>
    <row r="13" spans="1:7" x14ac:dyDescent="0.25">
      <c r="A13" s="192"/>
      <c r="B13" s="205" t="s">
        <v>72</v>
      </c>
      <c r="C13" s="118" t="s">
        <v>4</v>
      </c>
      <c r="D13" s="116">
        <v>328</v>
      </c>
      <c r="E13" s="117">
        <v>87672236.590000033</v>
      </c>
      <c r="F13" s="116">
        <v>8574</v>
      </c>
      <c r="G13" s="117">
        <v>5103175345.660017</v>
      </c>
    </row>
    <row r="14" spans="1:7" x14ac:dyDescent="0.25">
      <c r="A14" s="192"/>
      <c r="B14" s="206"/>
      <c r="C14" s="186" t="s">
        <v>71</v>
      </c>
      <c r="D14" s="108">
        <f>SUM(D13)</f>
        <v>328</v>
      </c>
      <c r="E14" s="109">
        <f>SUM(E13)</f>
        <v>87672236.590000033</v>
      </c>
      <c r="F14" s="108">
        <f>SUM(F13)</f>
        <v>8574</v>
      </c>
      <c r="G14" s="109">
        <f>SUM(G13)</f>
        <v>5103175345.660017</v>
      </c>
    </row>
    <row r="15" spans="1:7" x14ac:dyDescent="0.25">
      <c r="A15" s="192"/>
      <c r="B15" s="184"/>
      <c r="C15" s="189" t="s">
        <v>73</v>
      </c>
      <c r="D15" s="119">
        <f>SUM(D11,D13)</f>
        <v>334</v>
      </c>
      <c r="E15" s="120">
        <f>SUM(E11,E13)</f>
        <v>94086505.860000029</v>
      </c>
      <c r="F15" s="119">
        <f>SUM(F11,F13)</f>
        <v>8824</v>
      </c>
      <c r="G15" s="120">
        <f>SUM(G11,G13)</f>
        <v>5479089412.1200171</v>
      </c>
    </row>
    <row r="16" spans="1:7" x14ac:dyDescent="0.25">
      <c r="A16" s="192"/>
      <c r="B16" s="197" t="s">
        <v>71</v>
      </c>
      <c r="C16" s="197"/>
      <c r="D16" s="111">
        <f>SUM(D10,D15)</f>
        <v>3051</v>
      </c>
      <c r="E16" s="112">
        <f>SUM(E10,E15)</f>
        <v>130731457.53000003</v>
      </c>
      <c r="F16" s="111">
        <f>SUM(F10,F15)</f>
        <v>213243</v>
      </c>
      <c r="G16" s="112">
        <f>SUM(G10,G15)</f>
        <v>8926925436.190033</v>
      </c>
    </row>
    <row r="17" spans="1:7" ht="25.15" customHeight="1" x14ac:dyDescent="0.25">
      <c r="A17" s="207" t="s">
        <v>75</v>
      </c>
      <c r="B17" s="207"/>
      <c r="C17" s="207"/>
      <c r="D17" s="121">
        <f>D9+D16</f>
        <v>24795</v>
      </c>
      <c r="E17" s="122">
        <f>E9+E16</f>
        <v>1682464132.2800012</v>
      </c>
      <c r="F17" s="121">
        <f>F9+F16</f>
        <v>747965</v>
      </c>
      <c r="G17" s="122">
        <f>G9+G16</f>
        <v>27726961228.009979</v>
      </c>
    </row>
    <row r="18" spans="1:7" x14ac:dyDescent="0.25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25">
      <c r="A19" s="7" t="s">
        <v>95</v>
      </c>
      <c r="B19" s="8"/>
      <c r="C19" s="25" t="s">
        <v>108</v>
      </c>
      <c r="D19" s="26">
        <v>125151785.31</v>
      </c>
      <c r="E19" s="156" t="s">
        <v>106</v>
      </c>
      <c r="F19" s="157"/>
      <c r="G19" s="10"/>
    </row>
    <row r="20" spans="1:7" ht="15" customHeight="1" x14ac:dyDescent="0.25">
      <c r="A20" s="7" t="s">
        <v>96</v>
      </c>
      <c r="B20" s="8"/>
      <c r="C20" s="25" t="s">
        <v>105</v>
      </c>
      <c r="D20" s="26">
        <v>406753707</v>
      </c>
      <c r="E20" s="156" t="s">
        <v>104</v>
      </c>
      <c r="F20" s="157"/>
      <c r="G20" s="10"/>
    </row>
    <row r="23" spans="1:7" ht="15" customHeight="1" x14ac:dyDescent="0.25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6" fitToHeight="100" orientation="landscape" horizontalDpi="300" verticalDpi="300" r:id="rId1"/>
  <headerFooter>
    <oddHeader xml:space="preserve">&amp;L
&amp;G
&amp;C&amp;"-,Bold"&amp;16&amp;UCombined Medicare and Medicaid Payment Summary&amp;14
&amp;"-,Regular"&amp;16&amp;UEstimate of Incentive Payments
DECEMBER 2014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WhiteSpace="0" view="pageLayout" zoomScaleNormal="100" workbookViewId="0">
      <selection activeCell="H55" sqref="H55"/>
    </sheetView>
  </sheetViews>
  <sheetFormatPr defaultRowHeight="15" x14ac:dyDescent="0.25"/>
  <cols>
    <col min="1" max="1" width="36.140625" style="15" customWidth="1"/>
    <col min="2" max="2" width="14.7109375" style="16" customWidth="1"/>
    <col min="3" max="3" width="19.7109375" style="17" customWidth="1"/>
    <col min="4" max="4" width="14.7109375" style="18" customWidth="1"/>
    <col min="5" max="5" width="19.7109375" style="19" customWidth="1"/>
    <col min="6" max="6" width="14.7109375" customWidth="1"/>
    <col min="7" max="7" width="19.7109375" style="9" customWidth="1"/>
    <col min="8" max="8" width="15.42578125" customWidth="1"/>
    <col min="9" max="9" width="12.5703125" customWidth="1"/>
    <col min="10" max="10" width="11.5703125" customWidth="1"/>
    <col min="11" max="11" width="10.140625" customWidth="1"/>
    <col min="12" max="12" width="10.85546875" customWidth="1"/>
    <col min="13" max="13" width="10.28515625" customWidth="1"/>
    <col min="14" max="14" width="9.140625" customWidth="1"/>
    <col min="15" max="15" width="13.140625" customWidth="1"/>
    <col min="16" max="16" width="12.140625" customWidth="1"/>
    <col min="17" max="17" width="12.42578125" customWidth="1"/>
    <col min="18" max="18" width="13.140625" customWidth="1"/>
    <col min="19" max="19" width="14" customWidth="1"/>
    <col min="20" max="20" width="12.85546875" customWidth="1"/>
  </cols>
  <sheetData>
    <row r="1" spans="1:7" ht="25.15" customHeight="1" x14ac:dyDescent="0.25">
      <c r="A1" s="208" t="s">
        <v>0</v>
      </c>
      <c r="B1" s="210" t="s">
        <v>69</v>
      </c>
      <c r="C1" s="210"/>
      <c r="D1" s="210" t="s">
        <v>1</v>
      </c>
      <c r="E1" s="210"/>
      <c r="F1" s="210" t="s">
        <v>2</v>
      </c>
      <c r="G1" s="211"/>
    </row>
    <row r="2" spans="1:7" ht="28.15" customHeight="1" x14ac:dyDescent="0.25">
      <c r="A2" s="209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75" x14ac:dyDescent="0.25">
      <c r="A3" s="98" t="s">
        <v>5</v>
      </c>
      <c r="B3" s="100">
        <v>7394</v>
      </c>
      <c r="C3" s="129">
        <v>379086320.39000016</v>
      </c>
      <c r="D3" s="134">
        <v>2550</v>
      </c>
      <c r="E3" s="135">
        <v>147071829</v>
      </c>
      <c r="F3" s="103">
        <v>9944</v>
      </c>
      <c r="G3" s="104">
        <v>526158149.39000016</v>
      </c>
    </row>
    <row r="4" spans="1:7" ht="15.75" x14ac:dyDescent="0.25">
      <c r="A4" s="89" t="s">
        <v>6</v>
      </c>
      <c r="B4" s="101">
        <v>490</v>
      </c>
      <c r="C4" s="130">
        <v>20512768.379999999</v>
      </c>
      <c r="D4" s="102">
        <v>1102</v>
      </c>
      <c r="E4" s="136">
        <v>40506443</v>
      </c>
      <c r="F4" s="105">
        <v>1592</v>
      </c>
      <c r="G4" s="106">
        <v>61019211.379999995</v>
      </c>
    </row>
    <row r="5" spans="1:7" ht="15.75" x14ac:dyDescent="0.25">
      <c r="A5" s="89" t="s">
        <v>7</v>
      </c>
      <c r="B5" s="101">
        <v>8560</v>
      </c>
      <c r="C5" s="130">
        <v>297277364.38999999</v>
      </c>
      <c r="D5" s="102">
        <v>3753</v>
      </c>
      <c r="E5" s="136">
        <v>203519983.93000004</v>
      </c>
      <c r="F5" s="105">
        <v>12313</v>
      </c>
      <c r="G5" s="106">
        <v>500797348.32000005</v>
      </c>
    </row>
    <row r="6" spans="1:7" ht="15.75" x14ac:dyDescent="0.25">
      <c r="A6" s="89" t="s">
        <v>8</v>
      </c>
      <c r="B6" s="101">
        <v>3946</v>
      </c>
      <c r="C6" s="130">
        <v>225971089.47999978</v>
      </c>
      <c r="D6" s="102">
        <v>2157</v>
      </c>
      <c r="E6" s="136">
        <v>74001071.529999986</v>
      </c>
      <c r="F6" s="105">
        <v>6103</v>
      </c>
      <c r="G6" s="106">
        <v>299972161.00999975</v>
      </c>
    </row>
    <row r="7" spans="1:7" ht="15.75" x14ac:dyDescent="0.25">
      <c r="A7" s="89" t="s">
        <v>9</v>
      </c>
      <c r="B7" s="101">
        <v>40360</v>
      </c>
      <c r="C7" s="130">
        <v>1347220327.2599957</v>
      </c>
      <c r="D7" s="102">
        <v>21690</v>
      </c>
      <c r="E7" s="136">
        <v>970675558.55000162</v>
      </c>
      <c r="F7" s="105">
        <v>62050</v>
      </c>
      <c r="G7" s="106">
        <v>2317895885.8099976</v>
      </c>
    </row>
    <row r="8" spans="1:7" ht="15.75" x14ac:dyDescent="0.25">
      <c r="A8" s="89" t="s">
        <v>10</v>
      </c>
      <c r="B8" s="101">
        <v>8529</v>
      </c>
      <c r="C8" s="130">
        <v>256661448.83000013</v>
      </c>
      <c r="D8" s="102">
        <v>3106</v>
      </c>
      <c r="E8" s="136">
        <v>114258519</v>
      </c>
      <c r="F8" s="105">
        <v>11635</v>
      </c>
      <c r="G8" s="106">
        <v>370919967.83000016</v>
      </c>
    </row>
    <row r="9" spans="1:7" ht="15.75" x14ac:dyDescent="0.25">
      <c r="A9" s="89" t="s">
        <v>11</v>
      </c>
      <c r="B9" s="101">
        <v>7292</v>
      </c>
      <c r="C9" s="130">
        <v>220482435.25999984</v>
      </c>
      <c r="D9" s="102">
        <v>2326</v>
      </c>
      <c r="E9" s="136">
        <v>77732179.189999983</v>
      </c>
      <c r="F9" s="105">
        <v>9618</v>
      </c>
      <c r="G9" s="106">
        <v>298214614.44999981</v>
      </c>
    </row>
    <row r="10" spans="1:7" ht="15.75" x14ac:dyDescent="0.25">
      <c r="A10" s="89" t="s">
        <v>12</v>
      </c>
      <c r="B10" s="101">
        <v>2078</v>
      </c>
      <c r="C10" s="130">
        <v>43977339.940000005</v>
      </c>
      <c r="D10" s="102">
        <v>1117</v>
      </c>
      <c r="E10" s="136">
        <v>29625793.329999994</v>
      </c>
      <c r="F10" s="105">
        <v>3195</v>
      </c>
      <c r="G10" s="106">
        <v>73603133.269999996</v>
      </c>
    </row>
    <row r="11" spans="1:7" ht="15.75" x14ac:dyDescent="0.25">
      <c r="A11" s="89" t="s">
        <v>13</v>
      </c>
      <c r="B11" s="101">
        <v>1493</v>
      </c>
      <c r="C11" s="130">
        <v>36083300.289999984</v>
      </c>
      <c r="D11" s="102">
        <v>90</v>
      </c>
      <c r="E11" s="136">
        <v>14400155</v>
      </c>
      <c r="F11" s="105">
        <v>1583</v>
      </c>
      <c r="G11" s="106">
        <v>50483455.289999984</v>
      </c>
    </row>
    <row r="12" spans="1:7" ht="15.75" x14ac:dyDescent="0.25">
      <c r="A12" s="99" t="s">
        <v>14</v>
      </c>
      <c r="B12" s="101">
        <v>16</v>
      </c>
      <c r="C12" s="130">
        <v>223820</v>
      </c>
      <c r="D12" s="102">
        <v>0</v>
      </c>
      <c r="E12" s="136">
        <v>0</v>
      </c>
      <c r="F12" s="105">
        <v>16</v>
      </c>
      <c r="G12" s="106">
        <v>223820</v>
      </c>
    </row>
    <row r="13" spans="1:7" ht="15.75" x14ac:dyDescent="0.25">
      <c r="A13" s="89" t="s">
        <v>15</v>
      </c>
      <c r="B13" s="101">
        <v>32190</v>
      </c>
      <c r="C13" s="130">
        <v>1257204363.5699992</v>
      </c>
      <c r="D13" s="102">
        <v>9806</v>
      </c>
      <c r="E13" s="136">
        <v>458320739.03999984</v>
      </c>
      <c r="F13" s="105">
        <v>41996</v>
      </c>
      <c r="G13" s="106">
        <v>1715525102.6099992</v>
      </c>
    </row>
    <row r="14" spans="1:7" ht="15.75" x14ac:dyDescent="0.25">
      <c r="A14" s="89" t="s">
        <v>16</v>
      </c>
      <c r="B14" s="101">
        <v>12298</v>
      </c>
      <c r="C14" s="130">
        <v>522451813.02000028</v>
      </c>
      <c r="D14" s="102">
        <v>4603</v>
      </c>
      <c r="E14" s="136">
        <v>237182518.07999998</v>
      </c>
      <c r="F14" s="105">
        <v>16901</v>
      </c>
      <c r="G14" s="106">
        <v>759634331.10000026</v>
      </c>
    </row>
    <row r="15" spans="1:7" ht="15.75" x14ac:dyDescent="0.25">
      <c r="A15" s="89" t="s">
        <v>17</v>
      </c>
      <c r="B15" s="101">
        <v>56</v>
      </c>
      <c r="C15" s="130">
        <v>745072.09</v>
      </c>
      <c r="D15" s="102">
        <v>0</v>
      </c>
      <c r="E15" s="136">
        <v>0</v>
      </c>
      <c r="F15" s="105">
        <v>56</v>
      </c>
      <c r="G15" s="106">
        <v>745072.09</v>
      </c>
    </row>
    <row r="16" spans="1:7" ht="15.75" x14ac:dyDescent="0.25">
      <c r="A16" s="89" t="s">
        <v>18</v>
      </c>
      <c r="B16" s="101">
        <v>1844</v>
      </c>
      <c r="C16" s="130">
        <v>62253490.879999995</v>
      </c>
      <c r="D16" s="102">
        <v>340</v>
      </c>
      <c r="E16" s="136">
        <v>19113274</v>
      </c>
      <c r="F16" s="105">
        <v>2184</v>
      </c>
      <c r="G16" s="106">
        <v>81366764.879999995</v>
      </c>
    </row>
    <row r="17" spans="1:7" ht="15.75" x14ac:dyDescent="0.25">
      <c r="A17" s="89" t="s">
        <v>19</v>
      </c>
      <c r="B17" s="101">
        <v>2082</v>
      </c>
      <c r="C17" s="130">
        <v>69608360.220000029</v>
      </c>
      <c r="D17" s="102">
        <v>991</v>
      </c>
      <c r="E17" s="136">
        <v>37669416</v>
      </c>
      <c r="F17" s="105">
        <v>3073</v>
      </c>
      <c r="G17" s="106">
        <v>107277776.22000003</v>
      </c>
    </row>
    <row r="18" spans="1:7" ht="15.75" x14ac:dyDescent="0.25">
      <c r="A18" s="89" t="s">
        <v>20</v>
      </c>
      <c r="B18" s="101">
        <v>26432</v>
      </c>
      <c r="C18" s="130">
        <v>855135840.48999906</v>
      </c>
      <c r="D18" s="102">
        <v>8567</v>
      </c>
      <c r="E18" s="136">
        <v>420096770.26999986</v>
      </c>
      <c r="F18" s="105">
        <v>34999</v>
      </c>
      <c r="G18" s="106">
        <v>1275232610.7599988</v>
      </c>
    </row>
    <row r="19" spans="1:7" ht="15.75" x14ac:dyDescent="0.25">
      <c r="A19" s="89" t="s">
        <v>21</v>
      </c>
      <c r="B19" s="101">
        <v>11471</v>
      </c>
      <c r="C19" s="130">
        <v>468607648.04000014</v>
      </c>
      <c r="D19" s="102">
        <v>4026</v>
      </c>
      <c r="E19" s="136">
        <v>183479924.47</v>
      </c>
      <c r="F19" s="105">
        <v>15497</v>
      </c>
      <c r="G19" s="106">
        <v>652087572.51000011</v>
      </c>
    </row>
    <row r="20" spans="1:7" ht="15.75" x14ac:dyDescent="0.25">
      <c r="A20" s="89" t="s">
        <v>22</v>
      </c>
      <c r="B20" s="101">
        <v>7065</v>
      </c>
      <c r="C20" s="130">
        <v>270148602.04999995</v>
      </c>
      <c r="D20" s="102">
        <v>2760</v>
      </c>
      <c r="E20" s="136">
        <v>109843618</v>
      </c>
      <c r="F20" s="105">
        <v>9825</v>
      </c>
      <c r="G20" s="106">
        <v>379992220.04999995</v>
      </c>
    </row>
    <row r="21" spans="1:7" ht="15.75" x14ac:dyDescent="0.25">
      <c r="A21" s="89" t="s">
        <v>23</v>
      </c>
      <c r="B21" s="101">
        <v>5542</v>
      </c>
      <c r="C21" s="130">
        <v>262471545.21999976</v>
      </c>
      <c r="D21" s="102">
        <v>1338</v>
      </c>
      <c r="E21" s="136">
        <v>64358157.080000006</v>
      </c>
      <c r="F21" s="105">
        <v>6880</v>
      </c>
      <c r="G21" s="106">
        <v>326829702.29999977</v>
      </c>
    </row>
    <row r="22" spans="1:7" ht="15.75" x14ac:dyDescent="0.25">
      <c r="A22" s="89" t="s">
        <v>24</v>
      </c>
      <c r="B22" s="101">
        <v>6301</v>
      </c>
      <c r="C22" s="130">
        <v>286432245.15999997</v>
      </c>
      <c r="D22" s="102">
        <v>3581</v>
      </c>
      <c r="E22" s="136">
        <v>177442917.99000004</v>
      </c>
      <c r="F22" s="105">
        <v>9882</v>
      </c>
      <c r="G22" s="106">
        <v>463875163.14999998</v>
      </c>
    </row>
    <row r="23" spans="1:7" ht="15.75" x14ac:dyDescent="0.25">
      <c r="A23" s="89" t="s">
        <v>25</v>
      </c>
      <c r="B23" s="101">
        <v>6606</v>
      </c>
      <c r="C23" s="130">
        <v>339102063.1500001</v>
      </c>
      <c r="D23" s="102">
        <v>3890</v>
      </c>
      <c r="E23" s="136">
        <v>221061390.42999995</v>
      </c>
      <c r="F23" s="105">
        <v>10496</v>
      </c>
      <c r="G23" s="106">
        <v>560163453.58000004</v>
      </c>
    </row>
    <row r="24" spans="1:7" ht="15.75" x14ac:dyDescent="0.25">
      <c r="A24" s="89" t="s">
        <v>26</v>
      </c>
      <c r="B24" s="101">
        <v>1996</v>
      </c>
      <c r="C24" s="130">
        <v>88950799.170000046</v>
      </c>
      <c r="D24" s="102">
        <v>4295</v>
      </c>
      <c r="E24" s="136">
        <v>100904195</v>
      </c>
      <c r="F24" s="105">
        <v>6291</v>
      </c>
      <c r="G24" s="106">
        <v>189854994.17000005</v>
      </c>
    </row>
    <row r="25" spans="1:7" ht="15.75" x14ac:dyDescent="0.25">
      <c r="A25" s="89" t="s">
        <v>27</v>
      </c>
      <c r="B25" s="101">
        <v>3</v>
      </c>
      <c r="C25" s="130">
        <v>37840</v>
      </c>
      <c r="D25" s="102">
        <v>0</v>
      </c>
      <c r="E25" s="136">
        <v>0</v>
      </c>
      <c r="F25" s="105">
        <v>3</v>
      </c>
      <c r="G25" s="106">
        <v>37840</v>
      </c>
    </row>
    <row r="26" spans="1:7" ht="15.75" x14ac:dyDescent="0.25">
      <c r="A26" s="89" t="s">
        <v>28</v>
      </c>
      <c r="B26" s="101">
        <v>10603</v>
      </c>
      <c r="C26" s="130">
        <v>317051515.67999989</v>
      </c>
      <c r="D26" s="102">
        <v>3172</v>
      </c>
      <c r="E26" s="136">
        <v>127548667</v>
      </c>
      <c r="F26" s="105">
        <v>13775</v>
      </c>
      <c r="G26" s="106">
        <v>444600182.67999989</v>
      </c>
    </row>
    <row r="27" spans="1:7" ht="15.75" x14ac:dyDescent="0.25">
      <c r="A27" s="89" t="s">
        <v>29</v>
      </c>
      <c r="B27" s="101">
        <v>21528</v>
      </c>
      <c r="C27" s="130">
        <v>516267872.80000091</v>
      </c>
      <c r="D27" s="102">
        <v>9242</v>
      </c>
      <c r="E27" s="136">
        <v>249059129.73999998</v>
      </c>
      <c r="F27" s="105">
        <v>30770</v>
      </c>
      <c r="G27" s="106">
        <v>765327002.54000092</v>
      </c>
    </row>
    <row r="28" spans="1:7" ht="15.75" x14ac:dyDescent="0.25">
      <c r="A28" s="89" t="s">
        <v>30</v>
      </c>
      <c r="B28" s="101">
        <v>19231</v>
      </c>
      <c r="C28" s="130">
        <v>695161930.35000086</v>
      </c>
      <c r="D28" s="102">
        <v>6045</v>
      </c>
      <c r="E28" s="136">
        <v>242716829</v>
      </c>
      <c r="F28" s="105">
        <v>25276</v>
      </c>
      <c r="G28" s="106">
        <v>937878759.35000086</v>
      </c>
    </row>
    <row r="29" spans="1:7" ht="15.75" x14ac:dyDescent="0.25">
      <c r="A29" s="89" t="s">
        <v>31</v>
      </c>
      <c r="B29" s="101">
        <v>16954</v>
      </c>
      <c r="C29" s="130">
        <v>407798095.55000007</v>
      </c>
      <c r="D29" s="102">
        <v>3165</v>
      </c>
      <c r="E29" s="136">
        <v>136324559.81999999</v>
      </c>
      <c r="F29" s="105">
        <v>20119</v>
      </c>
      <c r="G29" s="106">
        <v>544122655.37000012</v>
      </c>
    </row>
    <row r="30" spans="1:7" ht="15.75" x14ac:dyDescent="0.25">
      <c r="A30" s="89" t="s">
        <v>32</v>
      </c>
      <c r="B30" s="101">
        <v>3390</v>
      </c>
      <c r="C30" s="130">
        <v>251043897.25999993</v>
      </c>
      <c r="D30" s="102">
        <v>3444</v>
      </c>
      <c r="E30" s="136">
        <v>152117859</v>
      </c>
      <c r="F30" s="105">
        <v>6834</v>
      </c>
      <c r="G30" s="106">
        <v>403161756.25999993</v>
      </c>
    </row>
    <row r="31" spans="1:7" ht="15.75" x14ac:dyDescent="0.25">
      <c r="A31" s="89" t="s">
        <v>33</v>
      </c>
      <c r="B31" s="101">
        <v>11865</v>
      </c>
      <c r="C31" s="130">
        <v>476691395.52000064</v>
      </c>
      <c r="D31" s="102">
        <v>4524</v>
      </c>
      <c r="E31" s="136">
        <v>202816525</v>
      </c>
      <c r="F31" s="105">
        <v>16389</v>
      </c>
      <c r="G31" s="106">
        <v>679507920.5200007</v>
      </c>
    </row>
    <row r="32" spans="1:7" ht="15.75" x14ac:dyDescent="0.25">
      <c r="A32" s="89" t="s">
        <v>34</v>
      </c>
      <c r="B32" s="101">
        <v>1663</v>
      </c>
      <c r="C32" s="130">
        <v>76798943.590000004</v>
      </c>
      <c r="D32" s="102">
        <v>490</v>
      </c>
      <c r="E32" s="136">
        <v>29378417</v>
      </c>
      <c r="F32" s="105">
        <v>2153</v>
      </c>
      <c r="G32" s="106">
        <v>106177360.59</v>
      </c>
    </row>
    <row r="33" spans="1:7" ht="15.75" x14ac:dyDescent="0.25">
      <c r="A33" s="89" t="s">
        <v>35</v>
      </c>
      <c r="B33" s="101">
        <v>4192</v>
      </c>
      <c r="C33" s="130">
        <v>143178187.26000002</v>
      </c>
      <c r="D33" s="102">
        <v>1034</v>
      </c>
      <c r="E33" s="136">
        <v>59377862.089999981</v>
      </c>
      <c r="F33" s="105">
        <v>5226</v>
      </c>
      <c r="G33" s="106">
        <v>202556049.34999999</v>
      </c>
    </row>
    <row r="34" spans="1:7" ht="15.75" x14ac:dyDescent="0.25">
      <c r="A34" s="89" t="s">
        <v>36</v>
      </c>
      <c r="B34" s="101">
        <v>2850</v>
      </c>
      <c r="C34" s="130">
        <v>102757621.28999996</v>
      </c>
      <c r="D34" s="102">
        <v>553</v>
      </c>
      <c r="E34" s="136">
        <v>37359679.620000005</v>
      </c>
      <c r="F34" s="105">
        <v>3403</v>
      </c>
      <c r="G34" s="106">
        <v>140117300.90999997</v>
      </c>
    </row>
    <row r="35" spans="1:7" ht="15.75" x14ac:dyDescent="0.25">
      <c r="A35" s="89" t="s">
        <v>37</v>
      </c>
      <c r="B35" s="101">
        <v>4317</v>
      </c>
      <c r="C35" s="130">
        <v>117107273.15000004</v>
      </c>
      <c r="D35" s="102">
        <v>293</v>
      </c>
      <c r="E35" s="136">
        <v>10780071.410000004</v>
      </c>
      <c r="F35" s="105">
        <v>4610</v>
      </c>
      <c r="G35" s="106">
        <v>127887344.56000003</v>
      </c>
    </row>
    <row r="36" spans="1:7" ht="15.75" x14ac:dyDescent="0.25">
      <c r="A36" s="89" t="s">
        <v>38</v>
      </c>
      <c r="B36" s="101">
        <v>17101</v>
      </c>
      <c r="C36" s="130">
        <v>529784195.44999987</v>
      </c>
      <c r="D36" s="102">
        <v>3287</v>
      </c>
      <c r="E36" s="136">
        <v>156430221.51000008</v>
      </c>
      <c r="F36" s="105">
        <v>20388</v>
      </c>
      <c r="G36" s="106">
        <v>686214416.95999992</v>
      </c>
    </row>
    <row r="37" spans="1:7" ht="15.75" x14ac:dyDescent="0.25">
      <c r="A37" s="89" t="s">
        <v>39</v>
      </c>
      <c r="B37" s="101">
        <v>2058</v>
      </c>
      <c r="C37" s="130">
        <v>90523874.669999957</v>
      </c>
      <c r="D37" s="102">
        <v>2375</v>
      </c>
      <c r="E37" s="136">
        <v>83199840</v>
      </c>
      <c r="F37" s="105">
        <v>4433</v>
      </c>
      <c r="G37" s="106">
        <v>173723714.66999996</v>
      </c>
    </row>
    <row r="38" spans="1:7" ht="15.75" x14ac:dyDescent="0.25">
      <c r="A38" s="89" t="s">
        <v>40</v>
      </c>
      <c r="B38" s="101">
        <v>29835</v>
      </c>
      <c r="C38" s="130">
        <v>1000105027.6000007</v>
      </c>
      <c r="D38" s="102">
        <v>16055</v>
      </c>
      <c r="E38" s="136">
        <v>626177672.61999989</v>
      </c>
      <c r="F38" s="105">
        <v>45890</v>
      </c>
      <c r="G38" s="106">
        <v>1626282700.2200007</v>
      </c>
    </row>
    <row r="39" spans="1:7" ht="15.75" x14ac:dyDescent="0.25">
      <c r="A39" s="89" t="s">
        <v>41</v>
      </c>
      <c r="B39" s="101">
        <v>18961</v>
      </c>
      <c r="C39" s="130">
        <v>546181617.98999989</v>
      </c>
      <c r="D39" s="102">
        <v>6708</v>
      </c>
      <c r="E39" s="136">
        <v>216340076.63000003</v>
      </c>
      <c r="F39" s="105">
        <v>25669</v>
      </c>
      <c r="G39" s="106">
        <v>762521694.61999989</v>
      </c>
    </row>
    <row r="40" spans="1:7" ht="15.75" x14ac:dyDescent="0.25">
      <c r="A40" s="89" t="s">
        <v>42</v>
      </c>
      <c r="B40" s="101">
        <v>1978</v>
      </c>
      <c r="C40" s="130">
        <v>49608679.63000001</v>
      </c>
      <c r="D40" s="102">
        <v>206</v>
      </c>
      <c r="E40" s="136">
        <v>17118125.939999998</v>
      </c>
      <c r="F40" s="105">
        <v>2184</v>
      </c>
      <c r="G40" s="106">
        <v>66726805.570000008</v>
      </c>
    </row>
    <row r="41" spans="1:7" ht="15.75" x14ac:dyDescent="0.25">
      <c r="A41" s="99" t="s">
        <v>43</v>
      </c>
      <c r="B41" s="101">
        <v>0</v>
      </c>
      <c r="C41" s="130">
        <v>0</v>
      </c>
      <c r="D41" s="102">
        <v>18</v>
      </c>
      <c r="E41" s="136">
        <v>1764297.7</v>
      </c>
      <c r="F41" s="105">
        <v>18</v>
      </c>
      <c r="G41" s="106">
        <v>1764297.7</v>
      </c>
    </row>
    <row r="42" spans="1:7" ht="15.75" x14ac:dyDescent="0.25">
      <c r="A42" s="89" t="s">
        <v>44</v>
      </c>
      <c r="B42" s="101">
        <v>25154</v>
      </c>
      <c r="C42" s="130">
        <v>850475687.27000046</v>
      </c>
      <c r="D42" s="102">
        <v>9983</v>
      </c>
      <c r="E42" s="136">
        <v>356492975.16000026</v>
      </c>
      <c r="F42" s="105">
        <v>35137</v>
      </c>
      <c r="G42" s="106">
        <v>1206968662.4300008</v>
      </c>
    </row>
    <row r="43" spans="1:7" ht="15.75" x14ac:dyDescent="0.25">
      <c r="A43" s="89" t="s">
        <v>45</v>
      </c>
      <c r="B43" s="101">
        <v>4909</v>
      </c>
      <c r="C43" s="130">
        <v>275746651.69999987</v>
      </c>
      <c r="D43" s="102">
        <v>3441</v>
      </c>
      <c r="E43" s="136">
        <v>159090760.04999998</v>
      </c>
      <c r="F43" s="105">
        <v>8350</v>
      </c>
      <c r="G43" s="106">
        <v>434837411.74999988</v>
      </c>
    </row>
    <row r="44" spans="1:7" ht="15.75" x14ac:dyDescent="0.25">
      <c r="A44" s="89" t="s">
        <v>46</v>
      </c>
      <c r="B44" s="101">
        <v>8385</v>
      </c>
      <c r="C44" s="130">
        <v>231170496.26000008</v>
      </c>
      <c r="D44" s="102">
        <v>3429</v>
      </c>
      <c r="E44" s="136">
        <v>113818667.76000005</v>
      </c>
      <c r="F44" s="105">
        <v>11814</v>
      </c>
      <c r="G44" s="106">
        <v>344989164.0200001</v>
      </c>
    </row>
    <row r="45" spans="1:7" ht="15.75" x14ac:dyDescent="0.25">
      <c r="A45" s="89" t="s">
        <v>47</v>
      </c>
      <c r="B45" s="101">
        <v>8</v>
      </c>
      <c r="C45" s="130">
        <v>105561.19</v>
      </c>
      <c r="D45" s="102">
        <v>0</v>
      </c>
      <c r="E45" s="136">
        <v>0</v>
      </c>
      <c r="F45" s="105">
        <v>8</v>
      </c>
      <c r="G45" s="106">
        <v>105561.19</v>
      </c>
    </row>
    <row r="46" spans="1:7" ht="15.75" x14ac:dyDescent="0.25">
      <c r="A46" s="89" t="s">
        <v>48</v>
      </c>
      <c r="B46" s="101">
        <v>29333</v>
      </c>
      <c r="C46" s="130">
        <v>944317672.02999949</v>
      </c>
      <c r="D46" s="102">
        <v>9363</v>
      </c>
      <c r="E46" s="136">
        <v>300725441.7300002</v>
      </c>
      <c r="F46" s="105">
        <v>38696</v>
      </c>
      <c r="G46" s="106">
        <v>1245043113.7599998</v>
      </c>
    </row>
    <row r="47" spans="1:7" ht="15.75" x14ac:dyDescent="0.25">
      <c r="A47" s="89" t="s">
        <v>49</v>
      </c>
      <c r="B47" s="101">
        <v>613</v>
      </c>
      <c r="C47" s="130">
        <v>7696216.9200000027</v>
      </c>
      <c r="D47" s="102">
        <v>1687</v>
      </c>
      <c r="E47" s="136">
        <v>72382382</v>
      </c>
      <c r="F47" s="105">
        <v>2300</v>
      </c>
      <c r="G47" s="106">
        <v>80078598.920000002</v>
      </c>
    </row>
    <row r="48" spans="1:7" ht="15.75" x14ac:dyDescent="0.25">
      <c r="A48" s="89" t="s">
        <v>50</v>
      </c>
      <c r="B48" s="101">
        <v>1683</v>
      </c>
      <c r="C48" s="130">
        <v>61343776.359999999</v>
      </c>
      <c r="D48" s="102">
        <v>797</v>
      </c>
      <c r="E48" s="136">
        <v>28579393.060000002</v>
      </c>
      <c r="F48" s="105">
        <v>2480</v>
      </c>
      <c r="G48" s="106">
        <v>89923169.420000002</v>
      </c>
    </row>
    <row r="49" spans="1:7" ht="15.75" x14ac:dyDescent="0.25">
      <c r="A49" s="89" t="s">
        <v>51</v>
      </c>
      <c r="B49" s="101">
        <v>6754</v>
      </c>
      <c r="C49" s="130">
        <v>285291738.12</v>
      </c>
      <c r="D49" s="102">
        <v>3119</v>
      </c>
      <c r="E49" s="136">
        <v>128844785.60000002</v>
      </c>
      <c r="F49" s="105">
        <v>9873</v>
      </c>
      <c r="G49" s="106">
        <v>414136523.72000003</v>
      </c>
    </row>
    <row r="50" spans="1:7" ht="15.75" x14ac:dyDescent="0.25">
      <c r="A50" s="89" t="s">
        <v>52</v>
      </c>
      <c r="B50" s="101">
        <v>2469</v>
      </c>
      <c r="C50" s="130">
        <v>87526495.560000017</v>
      </c>
      <c r="D50" s="102">
        <v>560</v>
      </c>
      <c r="E50" s="136">
        <v>37645335.32</v>
      </c>
      <c r="F50" s="105">
        <v>3029</v>
      </c>
      <c r="G50" s="106">
        <v>125171830.88000003</v>
      </c>
    </row>
    <row r="51" spans="1:7" ht="15.75" x14ac:dyDescent="0.25">
      <c r="A51" s="89" t="s">
        <v>53</v>
      </c>
      <c r="B51" s="101">
        <v>9797</v>
      </c>
      <c r="C51" s="130">
        <v>456379609.28999996</v>
      </c>
      <c r="D51" s="102">
        <v>5439</v>
      </c>
      <c r="E51" s="136">
        <v>199046765.06999999</v>
      </c>
      <c r="F51" s="105">
        <v>15236</v>
      </c>
      <c r="G51" s="106">
        <v>655426374.3599999</v>
      </c>
    </row>
    <row r="52" spans="1:7" ht="15.75" x14ac:dyDescent="0.25">
      <c r="A52" s="89" t="s">
        <v>54</v>
      </c>
      <c r="B52" s="101">
        <v>32120</v>
      </c>
      <c r="C52" s="130">
        <v>1348749898.1600006</v>
      </c>
      <c r="D52" s="102">
        <v>11979</v>
      </c>
      <c r="E52" s="136">
        <v>702974738.2499994</v>
      </c>
      <c r="F52" s="105">
        <v>44099</v>
      </c>
      <c r="G52" s="106">
        <v>2051724636.4099998</v>
      </c>
    </row>
    <row r="53" spans="1:7" ht="15.75" x14ac:dyDescent="0.25">
      <c r="A53" s="89" t="s">
        <v>55</v>
      </c>
      <c r="B53" s="101">
        <v>4611</v>
      </c>
      <c r="C53" s="130">
        <v>110877727.98999999</v>
      </c>
      <c r="D53" s="102">
        <v>1210</v>
      </c>
      <c r="E53" s="136">
        <v>58870480</v>
      </c>
      <c r="F53" s="105">
        <v>5821</v>
      </c>
      <c r="G53" s="106">
        <v>169748207.99000001</v>
      </c>
    </row>
    <row r="54" spans="1:7" ht="15.75" x14ac:dyDescent="0.25">
      <c r="A54" s="89" t="s">
        <v>56</v>
      </c>
      <c r="B54" s="101">
        <v>1074</v>
      </c>
      <c r="C54" s="130">
        <v>46559125.829999998</v>
      </c>
      <c r="D54" s="102">
        <v>1453</v>
      </c>
      <c r="E54" s="136">
        <v>36294604.32</v>
      </c>
      <c r="F54" s="105">
        <v>2527</v>
      </c>
      <c r="G54" s="106">
        <v>82853730.150000006</v>
      </c>
    </row>
    <row r="55" spans="1:7" ht="15.75" x14ac:dyDescent="0.25">
      <c r="A55" s="89" t="s">
        <v>57</v>
      </c>
      <c r="B55" s="101">
        <v>53</v>
      </c>
      <c r="C55" s="130">
        <v>770960</v>
      </c>
      <c r="D55" s="102">
        <v>0</v>
      </c>
      <c r="E55" s="136">
        <v>0</v>
      </c>
      <c r="F55" s="105">
        <v>53</v>
      </c>
      <c r="G55" s="106">
        <v>770960</v>
      </c>
    </row>
    <row r="56" spans="1:7" ht="15.75" x14ac:dyDescent="0.25">
      <c r="A56" s="89" t="s">
        <v>58</v>
      </c>
      <c r="B56" s="101">
        <v>15384</v>
      </c>
      <c r="C56" s="130">
        <v>513184001.02000004</v>
      </c>
      <c r="D56" s="102">
        <v>3040</v>
      </c>
      <c r="E56" s="136">
        <v>134316389.54999998</v>
      </c>
      <c r="F56" s="105">
        <v>18424</v>
      </c>
      <c r="G56" s="106">
        <v>647500390.57000005</v>
      </c>
    </row>
    <row r="57" spans="1:7" ht="15.75" x14ac:dyDescent="0.25">
      <c r="A57" s="89" t="s">
        <v>59</v>
      </c>
      <c r="B57" s="101">
        <v>11907</v>
      </c>
      <c r="C57" s="130">
        <v>323156023.64999986</v>
      </c>
      <c r="D57" s="102">
        <v>7985</v>
      </c>
      <c r="E57" s="136">
        <v>249685299</v>
      </c>
      <c r="F57" s="105">
        <v>19892</v>
      </c>
      <c r="G57" s="106">
        <v>572841322.64999986</v>
      </c>
    </row>
    <row r="58" spans="1:7" ht="15.75" x14ac:dyDescent="0.25">
      <c r="A58" s="89" t="s">
        <v>60</v>
      </c>
      <c r="B58" s="101">
        <v>2980</v>
      </c>
      <c r="C58" s="130">
        <v>148435909.98000002</v>
      </c>
      <c r="D58" s="102">
        <v>1670</v>
      </c>
      <c r="E58" s="136">
        <v>81634801.239999995</v>
      </c>
      <c r="F58" s="105">
        <v>4650</v>
      </c>
      <c r="G58" s="106">
        <v>230070711.22000003</v>
      </c>
    </row>
    <row r="59" spans="1:7" ht="15.75" x14ac:dyDescent="0.25">
      <c r="A59" s="89" t="s">
        <v>61</v>
      </c>
      <c r="B59" s="101">
        <v>16143</v>
      </c>
      <c r="C59" s="130">
        <v>444438220.98999989</v>
      </c>
      <c r="D59" s="102">
        <v>5182</v>
      </c>
      <c r="E59" s="136">
        <v>200718299.48000002</v>
      </c>
      <c r="F59" s="105">
        <v>21325</v>
      </c>
      <c r="G59" s="106">
        <v>645156520.46999991</v>
      </c>
    </row>
    <row r="60" spans="1:7" ht="15.75" x14ac:dyDescent="0.25">
      <c r="A60" s="90" t="s">
        <v>62</v>
      </c>
      <c r="B60" s="131">
        <v>775</v>
      </c>
      <c r="C60" s="132">
        <v>33103994.429999996</v>
      </c>
      <c r="D60" s="137">
        <v>207</v>
      </c>
      <c r="E60" s="138">
        <v>16030031.630000001</v>
      </c>
      <c r="F60" s="133">
        <v>982</v>
      </c>
      <c r="G60" s="107">
        <v>49134026.059999995</v>
      </c>
    </row>
    <row r="61" spans="1:7" s="14" customFormat="1" ht="15.75" x14ac:dyDescent="0.25">
      <c r="A61" s="68" t="s">
        <v>79</v>
      </c>
      <c r="B61" s="86">
        <f>SUM(B3:B60)</f>
        <v>534722</v>
      </c>
      <c r="C61" s="87">
        <f t="shared" ref="C61:G61" si="0">SUM(C3:C60)</f>
        <v>18800035791.820004</v>
      </c>
      <c r="D61" s="86">
        <f t="shared" si="0"/>
        <v>213243</v>
      </c>
      <c r="E61" s="87">
        <f t="shared" si="0"/>
        <v>8926925436.1899986</v>
      </c>
      <c r="F61" s="88">
        <f t="shared" si="0"/>
        <v>747965</v>
      </c>
      <c r="G61" s="87">
        <f t="shared" si="0"/>
        <v>27726961228.010002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horizontalDpi="300" verticalDpi="300" r:id="rId1"/>
  <headerFooter>
    <oddHeader xml:space="preserve">&amp;L
&amp;G
&amp;C&amp;"-,Bold"&amp;20&amp;UCombined Medicare and Medicaid Payments by State&amp;16
&amp;"-,Regular"&amp;20&amp;UJanuary 2011 to December 2014&amp;R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="75" zoomScaleNormal="60" zoomScalePageLayoutView="75" workbookViewId="0">
      <selection activeCell="O8" sqref="O8"/>
    </sheetView>
  </sheetViews>
  <sheetFormatPr defaultRowHeight="15" x14ac:dyDescent="0.25"/>
  <cols>
    <col min="1" max="1" width="13.28515625" customWidth="1"/>
    <col min="2" max="2" width="18.140625" customWidth="1"/>
    <col min="3" max="3" width="21.7109375" customWidth="1"/>
    <col min="4" max="4" width="15.85546875" style="18" customWidth="1"/>
    <col min="5" max="5" width="12.85546875" customWidth="1"/>
    <col min="6" max="6" width="16.7109375" style="20" customWidth="1"/>
    <col min="7" max="7" width="20.5703125" style="20" customWidth="1"/>
    <col min="8" max="8" width="12.140625" style="18" customWidth="1"/>
    <col min="9" max="9" width="12" style="18" customWidth="1"/>
    <col min="10" max="10" width="13.5703125" customWidth="1"/>
    <col min="11" max="11" width="12.85546875" customWidth="1"/>
    <col min="12" max="12" width="15.42578125" customWidth="1"/>
    <col min="13" max="13" width="12.5703125" customWidth="1"/>
    <col min="14" max="14" width="11.5703125" customWidth="1"/>
    <col min="15" max="15" width="10.140625" customWidth="1"/>
    <col min="16" max="16" width="10.85546875" customWidth="1"/>
    <col min="17" max="17" width="10.28515625" customWidth="1"/>
    <col min="18" max="18" width="9.140625" customWidth="1"/>
    <col min="19" max="19" width="13.140625" customWidth="1"/>
    <col min="20" max="20" width="12.140625" customWidth="1"/>
    <col min="21" max="21" width="12.42578125" customWidth="1"/>
    <col min="22" max="22" width="13.140625" customWidth="1"/>
    <col min="23" max="23" width="14" customWidth="1"/>
    <col min="24" max="24" width="12.85546875" customWidth="1"/>
  </cols>
  <sheetData/>
  <printOptions horizontalCentered="1"/>
  <pageMargins left="0.45" right="0.45" top="1.75" bottom="0.75" header="0.3" footer="0.3"/>
  <pageSetup scale="64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December 2014&amp;R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8"/>
  <sheetViews>
    <sheetView showRuler="0" view="pageLayout" zoomScaleNormal="100" workbookViewId="0">
      <selection activeCell="J4" sqref="J4"/>
    </sheetView>
  </sheetViews>
  <sheetFormatPr defaultColWidth="9.140625" defaultRowHeight="15" x14ac:dyDescent="0.25"/>
  <cols>
    <col min="1" max="1" width="21.5703125" style="21" customWidth="1"/>
    <col min="2" max="2" width="14.42578125" style="15" customWidth="1"/>
    <col min="3" max="3" width="12.7109375" style="16" customWidth="1"/>
    <col min="4" max="4" width="9.7109375" style="79" customWidth="1"/>
    <col min="5" max="5" width="18.85546875" style="128" customWidth="1"/>
    <col min="6" max="6" width="14.42578125" style="20" customWidth="1"/>
    <col min="7" max="7" width="13.28515625" style="18" customWidth="1"/>
    <col min="8" max="8" width="10" style="82" customWidth="1"/>
    <col min="9" max="9" width="18" style="83" customWidth="1"/>
    <col min="10" max="10" width="9.5703125" style="82" customWidth="1"/>
    <col min="11" max="11" width="17.7109375" style="83" customWidth="1"/>
    <col min="12" max="12" width="10.5703125" style="18" customWidth="1"/>
    <col min="13" max="13" width="17.5703125" style="9" customWidth="1"/>
    <col min="14" max="14" width="11.140625" customWidth="1"/>
    <col min="15" max="15" width="18.85546875" style="9" customWidth="1"/>
    <col min="16" max="16" width="12.5703125" customWidth="1"/>
    <col min="17" max="17" width="11.5703125" customWidth="1"/>
    <col min="18" max="18" width="10.140625" customWidth="1"/>
    <col min="19" max="19" width="10.85546875" customWidth="1"/>
    <col min="20" max="20" width="10.28515625" customWidth="1"/>
    <col min="21" max="21" width="9.140625" customWidth="1"/>
    <col min="22" max="22" width="13.140625" customWidth="1"/>
    <col min="23" max="23" width="12.140625" customWidth="1"/>
    <col min="24" max="24" width="12.42578125" customWidth="1"/>
    <col min="25" max="25" width="13.140625" customWidth="1"/>
    <col min="26" max="26" width="14" customWidth="1"/>
    <col min="27" max="27" width="12.85546875" customWidth="1"/>
  </cols>
  <sheetData>
    <row r="1" spans="1:15" ht="15.75" customHeight="1" x14ac:dyDescent="0.25">
      <c r="A1" s="212" t="s">
        <v>0</v>
      </c>
      <c r="B1" s="213" t="s">
        <v>69</v>
      </c>
      <c r="C1" s="213"/>
      <c r="D1" s="213"/>
      <c r="E1" s="213"/>
      <c r="F1" s="213" t="s">
        <v>1</v>
      </c>
      <c r="G1" s="213"/>
      <c r="H1" s="213"/>
      <c r="I1" s="213"/>
      <c r="J1" s="213"/>
      <c r="K1" s="213"/>
      <c r="L1" s="213"/>
      <c r="M1" s="213"/>
      <c r="N1" s="213" t="s">
        <v>2</v>
      </c>
      <c r="O1" s="213"/>
    </row>
    <row r="2" spans="1:15" ht="15" customHeight="1" x14ac:dyDescent="0.25">
      <c r="A2" s="212"/>
      <c r="B2" s="35" t="s">
        <v>80</v>
      </c>
      <c r="C2" s="35" t="s">
        <v>81</v>
      </c>
      <c r="D2" s="85" t="s">
        <v>82</v>
      </c>
      <c r="E2" s="123" t="s">
        <v>83</v>
      </c>
      <c r="F2" s="97" t="s">
        <v>80</v>
      </c>
      <c r="G2" s="35" t="s">
        <v>81</v>
      </c>
      <c r="H2" s="80" t="s">
        <v>84</v>
      </c>
      <c r="I2" s="93" t="s">
        <v>85</v>
      </c>
      <c r="J2" s="80" t="s">
        <v>86</v>
      </c>
      <c r="K2" s="81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25">
      <c r="A3" s="44" t="s">
        <v>5</v>
      </c>
      <c r="B3" s="37" t="s">
        <v>70</v>
      </c>
      <c r="C3" s="34" t="s">
        <v>3</v>
      </c>
      <c r="D3" s="96">
        <v>7179</v>
      </c>
      <c r="E3" s="126">
        <v>98771936.110000014</v>
      </c>
      <c r="F3" s="37" t="s">
        <v>74</v>
      </c>
      <c r="G3" s="34" t="s">
        <v>3</v>
      </c>
      <c r="H3" s="158">
        <v>1656</v>
      </c>
      <c r="I3" s="159">
        <v>34835850</v>
      </c>
      <c r="J3" s="160">
        <v>688</v>
      </c>
      <c r="K3" s="161">
        <v>5843761</v>
      </c>
      <c r="L3" s="162">
        <f t="shared" ref="L3:M5" si="0">+H3+J3</f>
        <v>2344</v>
      </c>
      <c r="M3" s="163">
        <f t="shared" si="0"/>
        <v>40679611</v>
      </c>
      <c r="N3" s="162">
        <f t="shared" ref="N3:O66" si="1">+L3+D3</f>
        <v>9523</v>
      </c>
      <c r="O3" s="164">
        <f t="shared" si="1"/>
        <v>139451547.11000001</v>
      </c>
    </row>
    <row r="4" spans="1:15" x14ac:dyDescent="0.25">
      <c r="A4" s="45"/>
      <c r="B4" s="38" t="s">
        <v>70</v>
      </c>
      <c r="C4" s="27" t="s">
        <v>4</v>
      </c>
      <c r="D4" s="96">
        <v>7</v>
      </c>
      <c r="E4" s="126">
        <v>10447657.959999997</v>
      </c>
      <c r="F4" s="38" t="s">
        <v>74</v>
      </c>
      <c r="G4" s="27" t="s">
        <v>4</v>
      </c>
      <c r="H4" s="165">
        <v>2</v>
      </c>
      <c r="I4" s="166">
        <v>6719312</v>
      </c>
      <c r="J4" s="165">
        <v>1</v>
      </c>
      <c r="K4" s="167">
        <v>1972568</v>
      </c>
      <c r="L4" s="168">
        <f t="shared" si="0"/>
        <v>3</v>
      </c>
      <c r="M4" s="169">
        <f t="shared" si="0"/>
        <v>8691880</v>
      </c>
      <c r="N4" s="168">
        <f t="shared" si="1"/>
        <v>10</v>
      </c>
      <c r="O4" s="167">
        <f t="shared" si="1"/>
        <v>19139537.959999997</v>
      </c>
    </row>
    <row r="5" spans="1:15" x14ac:dyDescent="0.25">
      <c r="A5" s="45"/>
      <c r="B5" s="38" t="s">
        <v>72</v>
      </c>
      <c r="C5" s="27" t="s">
        <v>4</v>
      </c>
      <c r="D5" s="96">
        <v>208</v>
      </c>
      <c r="E5" s="126">
        <v>269866726.31999975</v>
      </c>
      <c r="F5" s="38" t="s">
        <v>72</v>
      </c>
      <c r="G5" s="27" t="s">
        <v>4</v>
      </c>
      <c r="H5" s="165">
        <v>86</v>
      </c>
      <c r="I5" s="166">
        <v>56196935</v>
      </c>
      <c r="J5" s="160">
        <v>117</v>
      </c>
      <c r="K5" s="167">
        <v>41503403</v>
      </c>
      <c r="L5" s="168">
        <f t="shared" si="0"/>
        <v>203</v>
      </c>
      <c r="M5" s="169">
        <f t="shared" si="0"/>
        <v>97700338</v>
      </c>
      <c r="N5" s="168">
        <f t="shared" si="1"/>
        <v>411</v>
      </c>
      <c r="O5" s="167">
        <f t="shared" si="1"/>
        <v>367567064.31999975</v>
      </c>
    </row>
    <row r="6" spans="1:15" x14ac:dyDescent="0.25">
      <c r="A6" s="46" t="s">
        <v>5</v>
      </c>
      <c r="B6" s="39"/>
      <c r="C6" s="29"/>
      <c r="D6" s="30">
        <f>SUM(D3:D5)</f>
        <v>7394</v>
      </c>
      <c r="E6" s="124">
        <f>SUM(E3:E5)</f>
        <v>379086320.38999975</v>
      </c>
      <c r="F6" s="39"/>
      <c r="G6" s="29"/>
      <c r="H6" s="150">
        <f>SUM(H3:H5)</f>
        <v>1744</v>
      </c>
      <c r="I6" s="151">
        <f t="shared" ref="I6:K6" si="2">SUM(I3:I5)</f>
        <v>97752097</v>
      </c>
      <c r="J6" s="150">
        <f t="shared" si="2"/>
        <v>806</v>
      </c>
      <c r="K6" s="92">
        <f t="shared" si="2"/>
        <v>49319732</v>
      </c>
      <c r="L6" s="42">
        <f t="shared" ref="L6:M6" si="3">SUM(L3:L5)</f>
        <v>2550</v>
      </c>
      <c r="M6" s="170">
        <f t="shared" si="3"/>
        <v>147071829</v>
      </c>
      <c r="N6" s="42">
        <f t="shared" si="1"/>
        <v>9944</v>
      </c>
      <c r="O6" s="92">
        <f t="shared" si="1"/>
        <v>526158149.38999975</v>
      </c>
    </row>
    <row r="7" spans="1:15" x14ac:dyDescent="0.25">
      <c r="A7" s="45" t="s">
        <v>6</v>
      </c>
      <c r="B7" s="38" t="s">
        <v>70</v>
      </c>
      <c r="C7" s="27" t="s">
        <v>3</v>
      </c>
      <c r="D7" s="96">
        <v>465</v>
      </c>
      <c r="E7" s="126">
        <v>6173337.1599999992</v>
      </c>
      <c r="F7" s="38" t="s">
        <v>74</v>
      </c>
      <c r="G7" s="27" t="s">
        <v>3</v>
      </c>
      <c r="H7" s="160">
        <v>662</v>
      </c>
      <c r="I7" s="171">
        <v>14025002</v>
      </c>
      <c r="J7" s="160">
        <v>398</v>
      </c>
      <c r="K7" s="172">
        <v>3833501</v>
      </c>
      <c r="L7" s="168">
        <f t="shared" ref="L7:M9" si="4">+H7+J7</f>
        <v>1060</v>
      </c>
      <c r="M7" s="169">
        <f t="shared" si="4"/>
        <v>17858503</v>
      </c>
      <c r="N7" s="168">
        <f t="shared" si="1"/>
        <v>1525</v>
      </c>
      <c r="O7" s="167">
        <f t="shared" si="1"/>
        <v>24031840.16</v>
      </c>
    </row>
    <row r="8" spans="1:15" x14ac:dyDescent="0.25">
      <c r="A8" s="45"/>
      <c r="B8" s="38" t="s">
        <v>70</v>
      </c>
      <c r="C8" s="27" t="s">
        <v>4</v>
      </c>
      <c r="D8" s="28">
        <v>0</v>
      </c>
      <c r="E8" s="125">
        <v>0</v>
      </c>
      <c r="F8" s="38" t="s">
        <v>74</v>
      </c>
      <c r="G8" s="27" t="s">
        <v>4</v>
      </c>
      <c r="H8" s="165">
        <v>0</v>
      </c>
      <c r="I8" s="166">
        <v>0</v>
      </c>
      <c r="J8" s="165">
        <v>3</v>
      </c>
      <c r="K8" s="167">
        <v>1359241</v>
      </c>
      <c r="L8" s="168">
        <f t="shared" si="4"/>
        <v>3</v>
      </c>
      <c r="M8" s="169">
        <f t="shared" si="4"/>
        <v>1359241</v>
      </c>
      <c r="N8" s="168">
        <f t="shared" si="1"/>
        <v>3</v>
      </c>
      <c r="O8" s="167">
        <f t="shared" si="1"/>
        <v>1359241</v>
      </c>
    </row>
    <row r="9" spans="1:15" x14ac:dyDescent="0.25">
      <c r="A9" s="45"/>
      <c r="B9" s="38" t="s">
        <v>72</v>
      </c>
      <c r="C9" s="27" t="s">
        <v>4</v>
      </c>
      <c r="D9" s="96">
        <v>25</v>
      </c>
      <c r="E9" s="126">
        <v>14339431.220000003</v>
      </c>
      <c r="F9" s="38" t="s">
        <v>72</v>
      </c>
      <c r="G9" s="27" t="s">
        <v>4</v>
      </c>
      <c r="H9" s="165">
        <v>21</v>
      </c>
      <c r="I9" s="166">
        <v>13187800</v>
      </c>
      <c r="J9" s="165">
        <v>18</v>
      </c>
      <c r="K9" s="167">
        <v>8100899</v>
      </c>
      <c r="L9" s="168">
        <f t="shared" si="4"/>
        <v>39</v>
      </c>
      <c r="M9" s="169">
        <f t="shared" si="4"/>
        <v>21288699</v>
      </c>
      <c r="N9" s="168">
        <f t="shared" si="1"/>
        <v>64</v>
      </c>
      <c r="O9" s="167">
        <f t="shared" si="1"/>
        <v>35628130.219999999</v>
      </c>
    </row>
    <row r="10" spans="1:15" x14ac:dyDescent="0.25">
      <c r="A10" s="46" t="s">
        <v>6</v>
      </c>
      <c r="B10" s="39"/>
      <c r="C10" s="29"/>
      <c r="D10" s="30">
        <f>SUM(D7:D9)</f>
        <v>490</v>
      </c>
      <c r="E10" s="124">
        <f>SUM(E7:E9)</f>
        <v>20512768.380000003</v>
      </c>
      <c r="F10" s="39"/>
      <c r="G10" s="29"/>
      <c r="H10" s="150">
        <f>SUM(H7:H9)</f>
        <v>683</v>
      </c>
      <c r="I10" s="151">
        <f t="shared" ref="I10" si="5">SUM(I7:I9)</f>
        <v>27212802</v>
      </c>
      <c r="J10" s="150">
        <f t="shared" ref="J10" si="6">SUM(J7:J9)</f>
        <v>419</v>
      </c>
      <c r="K10" s="92">
        <f t="shared" ref="K10" si="7">SUM(K7:K9)</f>
        <v>13293641</v>
      </c>
      <c r="L10" s="42">
        <f t="shared" ref="L10:M10" si="8">SUM(L7:L9)</f>
        <v>1102</v>
      </c>
      <c r="M10" s="170">
        <f t="shared" si="8"/>
        <v>40506443</v>
      </c>
      <c r="N10" s="42">
        <f t="shared" si="1"/>
        <v>1592</v>
      </c>
      <c r="O10" s="92">
        <f t="shared" si="1"/>
        <v>61019211.380000003</v>
      </c>
    </row>
    <row r="11" spans="1:15" x14ac:dyDescent="0.25">
      <c r="A11" s="45" t="s">
        <v>7</v>
      </c>
      <c r="B11" s="38" t="s">
        <v>70</v>
      </c>
      <c r="C11" s="27" t="s">
        <v>3</v>
      </c>
      <c r="D11" s="96">
        <v>8408</v>
      </c>
      <c r="E11" s="126">
        <v>112877537.97999988</v>
      </c>
      <c r="F11" s="38" t="s">
        <v>74</v>
      </c>
      <c r="G11" s="27" t="s">
        <v>3</v>
      </c>
      <c r="H11" s="160">
        <v>2859</v>
      </c>
      <c r="I11" s="171">
        <v>60520011</v>
      </c>
      <c r="J11" s="160">
        <v>755</v>
      </c>
      <c r="K11" s="172">
        <v>6472754</v>
      </c>
      <c r="L11" s="168">
        <f t="shared" ref="L11:M13" si="9">+H11+J11</f>
        <v>3614</v>
      </c>
      <c r="M11" s="169">
        <f t="shared" si="9"/>
        <v>66992765</v>
      </c>
      <c r="N11" s="168">
        <f t="shared" si="1"/>
        <v>12022</v>
      </c>
      <c r="O11" s="167">
        <f t="shared" si="1"/>
        <v>179870302.9799999</v>
      </c>
    </row>
    <row r="12" spans="1:15" x14ac:dyDescent="0.25">
      <c r="A12" s="45"/>
      <c r="B12" s="38" t="s">
        <v>70</v>
      </c>
      <c r="C12" s="27" t="s">
        <v>4</v>
      </c>
      <c r="D12" s="28">
        <v>1</v>
      </c>
      <c r="E12" s="125">
        <v>1050694.48</v>
      </c>
      <c r="F12" s="38" t="s">
        <v>74</v>
      </c>
      <c r="G12" s="27" t="s">
        <v>4</v>
      </c>
      <c r="H12" s="165">
        <v>2</v>
      </c>
      <c r="I12" s="166">
        <v>4582604.9799999995</v>
      </c>
      <c r="J12" s="165">
        <v>3</v>
      </c>
      <c r="K12" s="167">
        <v>4376927.34</v>
      </c>
      <c r="L12" s="168">
        <f t="shared" si="9"/>
        <v>5</v>
      </c>
      <c r="M12" s="169">
        <f t="shared" si="9"/>
        <v>8959532.3200000003</v>
      </c>
      <c r="N12" s="168">
        <f t="shared" si="1"/>
        <v>6</v>
      </c>
      <c r="O12" s="167">
        <f t="shared" si="1"/>
        <v>10010226.800000001</v>
      </c>
    </row>
    <row r="13" spans="1:15" x14ac:dyDescent="0.25">
      <c r="A13" s="45"/>
      <c r="B13" s="38" t="s">
        <v>72</v>
      </c>
      <c r="C13" s="27" t="s">
        <v>4</v>
      </c>
      <c r="D13" s="96">
        <v>151</v>
      </c>
      <c r="E13" s="126">
        <v>183349131.92999986</v>
      </c>
      <c r="F13" s="38" t="s">
        <v>72</v>
      </c>
      <c r="G13" s="27" t="s">
        <v>4</v>
      </c>
      <c r="H13" s="160">
        <v>66</v>
      </c>
      <c r="I13" s="171">
        <v>72610644.799999982</v>
      </c>
      <c r="J13" s="160">
        <v>68</v>
      </c>
      <c r="K13" s="172">
        <v>54957041.809999995</v>
      </c>
      <c r="L13" s="168">
        <f t="shared" si="9"/>
        <v>134</v>
      </c>
      <c r="M13" s="169">
        <f t="shared" si="9"/>
        <v>127567686.60999998</v>
      </c>
      <c r="N13" s="168">
        <f t="shared" si="1"/>
        <v>285</v>
      </c>
      <c r="O13" s="167">
        <f t="shared" si="1"/>
        <v>310916818.53999984</v>
      </c>
    </row>
    <row r="14" spans="1:15" x14ac:dyDescent="0.25">
      <c r="A14" s="46" t="s">
        <v>7</v>
      </c>
      <c r="B14" s="39"/>
      <c r="C14" s="29"/>
      <c r="D14" s="30">
        <f>SUM(D11:D13)</f>
        <v>8560</v>
      </c>
      <c r="E14" s="124">
        <f>SUM(E11:E13)</f>
        <v>297277364.38999975</v>
      </c>
      <c r="F14" s="39"/>
      <c r="G14" s="29"/>
      <c r="H14" s="150">
        <f>SUM(H11:H13)</f>
        <v>2927</v>
      </c>
      <c r="I14" s="151">
        <f t="shared" ref="I14" si="10">SUM(I11:I13)</f>
        <v>137713260.77999997</v>
      </c>
      <c r="J14" s="150">
        <f t="shared" ref="J14" si="11">SUM(J11:J13)</f>
        <v>826</v>
      </c>
      <c r="K14" s="92">
        <f t="shared" ref="K14" si="12">SUM(K11:K13)</f>
        <v>65806723.149999991</v>
      </c>
      <c r="L14" s="42">
        <f t="shared" ref="L14:M14" si="13">SUM(L11:L13)</f>
        <v>3753</v>
      </c>
      <c r="M14" s="170">
        <f t="shared" si="13"/>
        <v>203519983.92999998</v>
      </c>
      <c r="N14" s="42">
        <f t="shared" si="1"/>
        <v>12313</v>
      </c>
      <c r="O14" s="92">
        <f t="shared" si="1"/>
        <v>500797348.31999969</v>
      </c>
    </row>
    <row r="15" spans="1:15" x14ac:dyDescent="0.25">
      <c r="A15" s="45" t="s">
        <v>8</v>
      </c>
      <c r="B15" s="38" t="s">
        <v>70</v>
      </c>
      <c r="C15" s="27" t="s">
        <v>3</v>
      </c>
      <c r="D15" s="96">
        <v>3791</v>
      </c>
      <c r="E15" s="126">
        <v>51277246.06000001</v>
      </c>
      <c r="F15" s="38" t="s">
        <v>74</v>
      </c>
      <c r="G15" s="27" t="s">
        <v>3</v>
      </c>
      <c r="H15" s="160">
        <v>1247</v>
      </c>
      <c r="I15" s="171">
        <v>26371256</v>
      </c>
      <c r="J15" s="160">
        <v>778</v>
      </c>
      <c r="K15" s="172">
        <v>6739088</v>
      </c>
      <c r="L15" s="168">
        <f t="shared" ref="L15:M17" si="14">+H15+J15</f>
        <v>2025</v>
      </c>
      <c r="M15" s="169">
        <f t="shared" si="14"/>
        <v>33110344</v>
      </c>
      <c r="N15" s="168">
        <f t="shared" si="1"/>
        <v>5816</v>
      </c>
      <c r="O15" s="167">
        <f t="shared" si="1"/>
        <v>84387590.060000002</v>
      </c>
    </row>
    <row r="16" spans="1:15" x14ac:dyDescent="0.25">
      <c r="A16" s="45"/>
      <c r="B16" s="38" t="s">
        <v>70</v>
      </c>
      <c r="C16" s="27" t="s">
        <v>4</v>
      </c>
      <c r="D16" s="96">
        <v>10</v>
      </c>
      <c r="E16" s="126">
        <v>15302160.27</v>
      </c>
      <c r="F16" s="38" t="s">
        <v>74</v>
      </c>
      <c r="G16" s="27" t="s">
        <v>4</v>
      </c>
      <c r="H16" s="165">
        <v>2</v>
      </c>
      <c r="I16" s="166">
        <v>2886695.67</v>
      </c>
      <c r="J16" s="165">
        <v>1</v>
      </c>
      <c r="K16" s="167">
        <v>1235658.26</v>
      </c>
      <c r="L16" s="168">
        <f t="shared" si="14"/>
        <v>3</v>
      </c>
      <c r="M16" s="169">
        <f t="shared" si="14"/>
        <v>4122353.9299999997</v>
      </c>
      <c r="N16" s="168">
        <f t="shared" si="1"/>
        <v>13</v>
      </c>
      <c r="O16" s="167">
        <f t="shared" si="1"/>
        <v>19424514.199999999</v>
      </c>
    </row>
    <row r="17" spans="1:15" x14ac:dyDescent="0.25">
      <c r="A17" s="45"/>
      <c r="B17" s="38" t="s">
        <v>72</v>
      </c>
      <c r="C17" s="27" t="s">
        <v>4</v>
      </c>
      <c r="D17" s="96">
        <v>145</v>
      </c>
      <c r="E17" s="126">
        <v>159391683.15000001</v>
      </c>
      <c r="F17" s="38" t="s">
        <v>72</v>
      </c>
      <c r="G17" s="27" t="s">
        <v>4</v>
      </c>
      <c r="H17" s="165">
        <v>47</v>
      </c>
      <c r="I17" s="166">
        <v>15278858.84</v>
      </c>
      <c r="J17" s="165">
        <v>82</v>
      </c>
      <c r="K17" s="167">
        <v>21489514.759999994</v>
      </c>
      <c r="L17" s="168">
        <f t="shared" si="14"/>
        <v>129</v>
      </c>
      <c r="M17" s="169">
        <f t="shared" si="14"/>
        <v>36768373.599999994</v>
      </c>
      <c r="N17" s="168">
        <f t="shared" si="1"/>
        <v>274</v>
      </c>
      <c r="O17" s="167">
        <f t="shared" si="1"/>
        <v>196160056.75</v>
      </c>
    </row>
    <row r="18" spans="1:15" x14ac:dyDescent="0.25">
      <c r="A18" s="46" t="s">
        <v>8</v>
      </c>
      <c r="B18" s="39"/>
      <c r="C18" s="29"/>
      <c r="D18" s="30">
        <f>SUM(D15:D17)</f>
        <v>3946</v>
      </c>
      <c r="E18" s="124">
        <f>SUM(E15:E17)</f>
        <v>225971089.48000002</v>
      </c>
      <c r="F18" s="39"/>
      <c r="G18" s="29"/>
      <c r="H18" s="150">
        <f>SUM(H15:H17)</f>
        <v>1296</v>
      </c>
      <c r="I18" s="151">
        <f t="shared" ref="I18" si="15">SUM(I15:I17)</f>
        <v>44536810.510000005</v>
      </c>
      <c r="J18" s="150">
        <f t="shared" ref="J18" si="16">SUM(J15:J17)</f>
        <v>861</v>
      </c>
      <c r="K18" s="92">
        <f t="shared" ref="K18" si="17">SUM(K15:K17)</f>
        <v>29464261.019999996</v>
      </c>
      <c r="L18" s="42">
        <f t="shared" ref="L18:M18" si="18">SUM(L15:L17)</f>
        <v>2157</v>
      </c>
      <c r="M18" s="170">
        <f t="shared" si="18"/>
        <v>74001071.530000001</v>
      </c>
      <c r="N18" s="42">
        <f t="shared" si="1"/>
        <v>6103</v>
      </c>
      <c r="O18" s="92">
        <f t="shared" si="1"/>
        <v>299972161.00999999</v>
      </c>
    </row>
    <row r="19" spans="1:15" x14ac:dyDescent="0.25">
      <c r="A19" s="45" t="s">
        <v>9</v>
      </c>
      <c r="B19" s="38" t="s">
        <v>70</v>
      </c>
      <c r="C19" s="27" t="s">
        <v>3</v>
      </c>
      <c r="D19" s="96">
        <v>39698</v>
      </c>
      <c r="E19" s="126">
        <v>518385023.53999764</v>
      </c>
      <c r="F19" s="38" t="s">
        <v>74</v>
      </c>
      <c r="G19" s="27" t="s">
        <v>3</v>
      </c>
      <c r="H19" s="160">
        <v>14838</v>
      </c>
      <c r="I19" s="171">
        <v>313805879.57999951</v>
      </c>
      <c r="J19" s="160">
        <v>6295</v>
      </c>
      <c r="K19" s="172">
        <v>55886083.590000093</v>
      </c>
      <c r="L19" s="168">
        <f t="shared" ref="L19:M21" si="19">+H19+J19</f>
        <v>21133</v>
      </c>
      <c r="M19" s="169">
        <f t="shared" si="19"/>
        <v>369691963.1699996</v>
      </c>
      <c r="N19" s="168">
        <f t="shared" si="1"/>
        <v>60831</v>
      </c>
      <c r="O19" s="167">
        <f t="shared" si="1"/>
        <v>888076986.70999718</v>
      </c>
    </row>
    <row r="20" spans="1:15" x14ac:dyDescent="0.25">
      <c r="A20" s="45"/>
      <c r="B20" s="38" t="s">
        <v>70</v>
      </c>
      <c r="C20" s="27" t="s">
        <v>4</v>
      </c>
      <c r="D20" s="96">
        <v>123</v>
      </c>
      <c r="E20" s="126">
        <v>157234536.52000007</v>
      </c>
      <c r="F20" s="38" t="s">
        <v>74</v>
      </c>
      <c r="G20" s="27" t="s">
        <v>4</v>
      </c>
      <c r="H20" s="31">
        <v>12</v>
      </c>
      <c r="I20" s="166">
        <v>29043517.080000002</v>
      </c>
      <c r="J20" s="165">
        <v>9</v>
      </c>
      <c r="K20" s="167">
        <v>15970756.220000003</v>
      </c>
      <c r="L20" s="168">
        <f t="shared" si="19"/>
        <v>21</v>
      </c>
      <c r="M20" s="169">
        <f t="shared" si="19"/>
        <v>45014273.300000004</v>
      </c>
      <c r="N20" s="168">
        <f t="shared" si="1"/>
        <v>144</v>
      </c>
      <c r="O20" s="167">
        <f t="shared" si="1"/>
        <v>202248809.82000008</v>
      </c>
    </row>
    <row r="21" spans="1:15" x14ac:dyDescent="0.25">
      <c r="A21" s="45"/>
      <c r="B21" s="38" t="s">
        <v>72</v>
      </c>
      <c r="C21" s="27" t="s">
        <v>4</v>
      </c>
      <c r="D21" s="96">
        <v>539</v>
      </c>
      <c r="E21" s="126">
        <v>671600767.20000124</v>
      </c>
      <c r="F21" s="38" t="s">
        <v>72</v>
      </c>
      <c r="G21" s="27" t="s">
        <v>4</v>
      </c>
      <c r="H21" s="160">
        <v>239</v>
      </c>
      <c r="I21" s="171">
        <v>345770215.02000004</v>
      </c>
      <c r="J21" s="160">
        <v>297</v>
      </c>
      <c r="K21" s="172">
        <v>210199107.06000015</v>
      </c>
      <c r="L21" s="168">
        <f t="shared" si="19"/>
        <v>536</v>
      </c>
      <c r="M21" s="169">
        <f t="shared" si="19"/>
        <v>555969322.08000016</v>
      </c>
      <c r="N21" s="168">
        <f t="shared" si="1"/>
        <v>1075</v>
      </c>
      <c r="O21" s="167">
        <f t="shared" si="1"/>
        <v>1227570089.2800014</v>
      </c>
    </row>
    <row r="22" spans="1:15" x14ac:dyDescent="0.25">
      <c r="A22" s="46" t="s">
        <v>9</v>
      </c>
      <c r="B22" s="39"/>
      <c r="C22" s="29"/>
      <c r="D22" s="30">
        <f>SUM(D19:D21)</f>
        <v>40360</v>
      </c>
      <c r="E22" s="124">
        <f>SUM(E19:E21)</f>
        <v>1347220327.2599988</v>
      </c>
      <c r="F22" s="39"/>
      <c r="G22" s="29"/>
      <c r="H22" s="150">
        <f>SUM(H19:H21)</f>
        <v>15089</v>
      </c>
      <c r="I22" s="151">
        <f t="shared" ref="I22" si="20">SUM(I19:I21)</f>
        <v>688619611.67999959</v>
      </c>
      <c r="J22" s="150">
        <f t="shared" ref="J22" si="21">SUM(J19:J21)</f>
        <v>6601</v>
      </c>
      <c r="K22" s="92">
        <f t="shared" ref="K22" si="22">SUM(K19:K21)</f>
        <v>282055946.87000024</v>
      </c>
      <c r="L22" s="42">
        <f t="shared" ref="L22:M22" si="23">SUM(L19:L21)</f>
        <v>21690</v>
      </c>
      <c r="M22" s="170">
        <f t="shared" si="23"/>
        <v>970675558.54999971</v>
      </c>
      <c r="N22" s="42">
        <f t="shared" si="1"/>
        <v>62050</v>
      </c>
      <c r="O22" s="92">
        <f t="shared" si="1"/>
        <v>2317895885.8099985</v>
      </c>
    </row>
    <row r="23" spans="1:15" x14ac:dyDescent="0.25">
      <c r="A23" s="45" t="s">
        <v>10</v>
      </c>
      <c r="B23" s="38" t="s">
        <v>70</v>
      </c>
      <c r="C23" s="27" t="s">
        <v>3</v>
      </c>
      <c r="D23" s="96">
        <v>8372</v>
      </c>
      <c r="E23" s="126">
        <v>108299152.77000001</v>
      </c>
      <c r="F23" s="38" t="s">
        <v>74</v>
      </c>
      <c r="G23" s="27" t="s">
        <v>3</v>
      </c>
      <c r="H23" s="160">
        <v>2191</v>
      </c>
      <c r="I23" s="171">
        <v>46105438</v>
      </c>
      <c r="J23" s="160">
        <v>806</v>
      </c>
      <c r="K23" s="172">
        <v>6865174</v>
      </c>
      <c r="L23" s="168">
        <f t="shared" ref="L23:M25" si="24">+H23+J23</f>
        <v>2997</v>
      </c>
      <c r="M23" s="169">
        <f t="shared" si="24"/>
        <v>52970612</v>
      </c>
      <c r="N23" s="168">
        <f t="shared" si="1"/>
        <v>11369</v>
      </c>
      <c r="O23" s="167">
        <f t="shared" si="1"/>
        <v>161269764.77000001</v>
      </c>
    </row>
    <row r="24" spans="1:15" x14ac:dyDescent="0.25">
      <c r="A24" s="45"/>
      <c r="B24" s="38" t="s">
        <v>70</v>
      </c>
      <c r="C24" s="27" t="s">
        <v>4</v>
      </c>
      <c r="D24" s="96">
        <v>12</v>
      </c>
      <c r="E24" s="126">
        <v>12796107.880000001</v>
      </c>
      <c r="F24" s="38" t="s">
        <v>74</v>
      </c>
      <c r="G24" s="27" t="s">
        <v>4</v>
      </c>
      <c r="H24" s="165">
        <v>1</v>
      </c>
      <c r="I24" s="171">
        <v>2616739</v>
      </c>
      <c r="J24" s="165">
        <v>1</v>
      </c>
      <c r="K24" s="167">
        <v>2093391</v>
      </c>
      <c r="L24" s="168">
        <f t="shared" si="24"/>
        <v>2</v>
      </c>
      <c r="M24" s="169">
        <f t="shared" si="24"/>
        <v>4710130</v>
      </c>
      <c r="N24" s="168">
        <f t="shared" si="1"/>
        <v>14</v>
      </c>
      <c r="O24" s="167">
        <f t="shared" si="1"/>
        <v>17506237.880000003</v>
      </c>
    </row>
    <row r="25" spans="1:15" x14ac:dyDescent="0.25">
      <c r="A25" s="45"/>
      <c r="B25" s="38" t="s">
        <v>72</v>
      </c>
      <c r="C25" s="27" t="s">
        <v>4</v>
      </c>
      <c r="D25" s="96">
        <v>145</v>
      </c>
      <c r="E25" s="126">
        <v>135566188.18000004</v>
      </c>
      <c r="F25" s="38" t="s">
        <v>72</v>
      </c>
      <c r="G25" s="27" t="s">
        <v>4</v>
      </c>
      <c r="H25" s="160">
        <v>45</v>
      </c>
      <c r="I25" s="171">
        <v>23092050</v>
      </c>
      <c r="J25" s="165">
        <v>62</v>
      </c>
      <c r="K25" s="167">
        <v>33485727</v>
      </c>
      <c r="L25" s="168">
        <f t="shared" si="24"/>
        <v>107</v>
      </c>
      <c r="M25" s="169">
        <f t="shared" si="24"/>
        <v>56577777</v>
      </c>
      <c r="N25" s="168">
        <f t="shared" si="1"/>
        <v>252</v>
      </c>
      <c r="O25" s="167">
        <f t="shared" si="1"/>
        <v>192143965.18000004</v>
      </c>
    </row>
    <row r="26" spans="1:15" x14ac:dyDescent="0.25">
      <c r="A26" s="46" t="s">
        <v>10</v>
      </c>
      <c r="B26" s="39"/>
      <c r="C26" s="29"/>
      <c r="D26" s="30">
        <f>SUM(D23:D25)</f>
        <v>8529</v>
      </c>
      <c r="E26" s="124">
        <f>SUM(E23:E25)</f>
        <v>256661448.83000004</v>
      </c>
      <c r="F26" s="39"/>
      <c r="G26" s="29"/>
      <c r="H26" s="150">
        <f>SUM(H23:H25)</f>
        <v>2237</v>
      </c>
      <c r="I26" s="151">
        <f t="shared" ref="I26" si="25">SUM(I23:I25)</f>
        <v>71814227</v>
      </c>
      <c r="J26" s="150">
        <f t="shared" ref="J26" si="26">SUM(J23:J25)</f>
        <v>869</v>
      </c>
      <c r="K26" s="92">
        <f t="shared" ref="K26" si="27">SUM(K23:K25)</f>
        <v>42444292</v>
      </c>
      <c r="L26" s="42">
        <f t="shared" ref="L26:M26" si="28">SUM(L23:L25)</f>
        <v>3106</v>
      </c>
      <c r="M26" s="170">
        <f t="shared" si="28"/>
        <v>114258519</v>
      </c>
      <c r="N26" s="42">
        <f t="shared" si="1"/>
        <v>11635</v>
      </c>
      <c r="O26" s="92">
        <f t="shared" si="1"/>
        <v>370919967.83000004</v>
      </c>
    </row>
    <row r="27" spans="1:15" x14ac:dyDescent="0.25">
      <c r="A27" s="45" t="s">
        <v>11</v>
      </c>
      <c r="B27" s="38" t="s">
        <v>70</v>
      </c>
      <c r="C27" s="27" t="s">
        <v>3</v>
      </c>
      <c r="D27" s="96">
        <v>7220</v>
      </c>
      <c r="E27" s="126">
        <v>96387295.699999943</v>
      </c>
      <c r="F27" s="38" t="s">
        <v>74</v>
      </c>
      <c r="G27" s="27" t="s">
        <v>3</v>
      </c>
      <c r="H27" s="160">
        <v>1761</v>
      </c>
      <c r="I27" s="171">
        <v>36847525</v>
      </c>
      <c r="J27" s="160">
        <v>504</v>
      </c>
      <c r="K27" s="172">
        <v>4309517</v>
      </c>
      <c r="L27" s="168">
        <f t="shared" ref="L27:M29" si="29">+H27+J27</f>
        <v>2265</v>
      </c>
      <c r="M27" s="169">
        <f t="shared" si="29"/>
        <v>41157042</v>
      </c>
      <c r="N27" s="168">
        <f t="shared" si="1"/>
        <v>9485</v>
      </c>
      <c r="O27" s="167">
        <f t="shared" si="1"/>
        <v>137544337.69999993</v>
      </c>
    </row>
    <row r="28" spans="1:15" x14ac:dyDescent="0.25">
      <c r="A28" s="45"/>
      <c r="B28" s="38" t="s">
        <v>70</v>
      </c>
      <c r="C28" s="27" t="s">
        <v>4</v>
      </c>
      <c r="D28" s="96">
        <v>3</v>
      </c>
      <c r="E28" s="126">
        <v>2363483</v>
      </c>
      <c r="F28" s="38" t="s">
        <v>74</v>
      </c>
      <c r="G28" s="27" t="s">
        <v>4</v>
      </c>
      <c r="H28" s="165">
        <v>1</v>
      </c>
      <c r="I28" s="166">
        <v>2129616.96</v>
      </c>
      <c r="J28" s="165">
        <v>0</v>
      </c>
      <c r="K28" s="167">
        <v>0</v>
      </c>
      <c r="L28" s="168">
        <f t="shared" si="29"/>
        <v>1</v>
      </c>
      <c r="M28" s="169">
        <f t="shared" si="29"/>
        <v>2129616.96</v>
      </c>
      <c r="N28" s="168">
        <f t="shared" si="1"/>
        <v>4</v>
      </c>
      <c r="O28" s="167">
        <f t="shared" si="1"/>
        <v>4493099.96</v>
      </c>
    </row>
    <row r="29" spans="1:15" x14ac:dyDescent="0.25">
      <c r="A29" s="45"/>
      <c r="B29" s="38" t="s">
        <v>72</v>
      </c>
      <c r="C29" s="27" t="s">
        <v>4</v>
      </c>
      <c r="D29" s="96">
        <v>69</v>
      </c>
      <c r="E29" s="126">
        <v>121731656.55999997</v>
      </c>
      <c r="F29" s="38" t="s">
        <v>72</v>
      </c>
      <c r="G29" s="27" t="s">
        <v>4</v>
      </c>
      <c r="H29" s="165">
        <v>18</v>
      </c>
      <c r="I29" s="166">
        <v>15184969.77</v>
      </c>
      <c r="J29" s="160">
        <v>42</v>
      </c>
      <c r="K29" s="172">
        <v>19260550.460000005</v>
      </c>
      <c r="L29" s="168">
        <f t="shared" si="29"/>
        <v>60</v>
      </c>
      <c r="M29" s="169">
        <f t="shared" si="29"/>
        <v>34445520.230000004</v>
      </c>
      <c r="N29" s="168">
        <f t="shared" si="1"/>
        <v>129</v>
      </c>
      <c r="O29" s="167">
        <f t="shared" si="1"/>
        <v>156177176.78999996</v>
      </c>
    </row>
    <row r="30" spans="1:15" x14ac:dyDescent="0.25">
      <c r="A30" s="46" t="s">
        <v>11</v>
      </c>
      <c r="B30" s="39"/>
      <c r="C30" s="29"/>
      <c r="D30" s="30">
        <f>SUM(D27:D29)</f>
        <v>7292</v>
      </c>
      <c r="E30" s="124">
        <f>SUM(E27:E29)</f>
        <v>220482435.25999993</v>
      </c>
      <c r="F30" s="39"/>
      <c r="G30" s="29"/>
      <c r="H30" s="150">
        <f>SUM(H27:H29)</f>
        <v>1780</v>
      </c>
      <c r="I30" s="151">
        <f t="shared" ref="I30" si="30">SUM(I27:I29)</f>
        <v>54162111.730000004</v>
      </c>
      <c r="J30" s="150">
        <f t="shared" ref="J30" si="31">SUM(J27:J29)</f>
        <v>546</v>
      </c>
      <c r="K30" s="92">
        <f t="shared" ref="K30" si="32">SUM(K27:K29)</f>
        <v>23570067.460000005</v>
      </c>
      <c r="L30" s="42">
        <f t="shared" ref="L30:M30" si="33">SUM(L27:L29)</f>
        <v>2326</v>
      </c>
      <c r="M30" s="170">
        <f t="shared" si="33"/>
        <v>77732179.189999998</v>
      </c>
      <c r="N30" s="42">
        <f t="shared" si="1"/>
        <v>9618</v>
      </c>
      <c r="O30" s="92">
        <f t="shared" si="1"/>
        <v>298214614.44999993</v>
      </c>
    </row>
    <row r="31" spans="1:15" x14ac:dyDescent="0.25">
      <c r="A31" s="45" t="s">
        <v>12</v>
      </c>
      <c r="B31" s="38" t="s">
        <v>70</v>
      </c>
      <c r="C31" s="27" t="s">
        <v>3</v>
      </c>
      <c r="D31" s="96">
        <v>2068</v>
      </c>
      <c r="E31" s="126">
        <v>27304843.590000004</v>
      </c>
      <c r="F31" s="38" t="s">
        <v>74</v>
      </c>
      <c r="G31" s="27" t="s">
        <v>3</v>
      </c>
      <c r="H31" s="160">
        <v>533</v>
      </c>
      <c r="I31" s="171">
        <v>11297918</v>
      </c>
      <c r="J31" s="160">
        <v>570</v>
      </c>
      <c r="K31" s="172">
        <v>5097167</v>
      </c>
      <c r="L31" s="168">
        <f t="shared" ref="L31:M33" si="34">+H31+J31</f>
        <v>1103</v>
      </c>
      <c r="M31" s="169">
        <f t="shared" si="34"/>
        <v>16395085</v>
      </c>
      <c r="N31" s="168">
        <f t="shared" si="1"/>
        <v>3171</v>
      </c>
      <c r="O31" s="167">
        <f t="shared" si="1"/>
        <v>43699928.590000004</v>
      </c>
    </row>
    <row r="32" spans="1:15" x14ac:dyDescent="0.25">
      <c r="A32" s="45"/>
      <c r="B32" s="38" t="s">
        <v>70</v>
      </c>
      <c r="C32" s="27" t="s">
        <v>4</v>
      </c>
      <c r="D32" s="28">
        <v>0</v>
      </c>
      <c r="E32" s="125">
        <v>0</v>
      </c>
      <c r="F32" s="38" t="s">
        <v>74</v>
      </c>
      <c r="G32" s="27" t="s">
        <v>4</v>
      </c>
      <c r="H32" s="165">
        <v>1</v>
      </c>
      <c r="I32" s="166">
        <v>2135844.5699999998</v>
      </c>
      <c r="J32" s="160">
        <v>2</v>
      </c>
      <c r="K32" s="172">
        <v>2124858.84</v>
      </c>
      <c r="L32" s="168">
        <f t="shared" si="34"/>
        <v>3</v>
      </c>
      <c r="M32" s="169">
        <f t="shared" si="34"/>
        <v>4260703.41</v>
      </c>
      <c r="N32" s="168">
        <f t="shared" si="1"/>
        <v>3</v>
      </c>
      <c r="O32" s="167">
        <f t="shared" si="1"/>
        <v>4260703.41</v>
      </c>
    </row>
    <row r="33" spans="1:15" x14ac:dyDescent="0.25">
      <c r="A33" s="45"/>
      <c r="B33" s="38" t="s">
        <v>72</v>
      </c>
      <c r="C33" s="27" t="s">
        <v>4</v>
      </c>
      <c r="D33" s="96">
        <v>10</v>
      </c>
      <c r="E33" s="126">
        <v>16672496.35</v>
      </c>
      <c r="F33" s="38" t="s">
        <v>72</v>
      </c>
      <c r="G33" s="27" t="s">
        <v>4</v>
      </c>
      <c r="H33" s="165">
        <v>6</v>
      </c>
      <c r="I33" s="166">
        <v>5555693.8599999994</v>
      </c>
      <c r="J33" s="165">
        <v>5</v>
      </c>
      <c r="K33" s="167">
        <v>3414311.06</v>
      </c>
      <c r="L33" s="168">
        <f t="shared" si="34"/>
        <v>11</v>
      </c>
      <c r="M33" s="169">
        <f t="shared" si="34"/>
        <v>8970004.9199999999</v>
      </c>
      <c r="N33" s="168">
        <f t="shared" si="1"/>
        <v>21</v>
      </c>
      <c r="O33" s="167">
        <f t="shared" si="1"/>
        <v>25642501.27</v>
      </c>
    </row>
    <row r="34" spans="1:15" ht="15" customHeight="1" x14ac:dyDescent="0.25">
      <c r="A34" s="46" t="s">
        <v>12</v>
      </c>
      <c r="B34" s="39"/>
      <c r="C34" s="29"/>
      <c r="D34" s="30">
        <f>SUM(D31:D33)</f>
        <v>2078</v>
      </c>
      <c r="E34" s="124">
        <f>SUM(E31:E33)</f>
        <v>43977339.940000005</v>
      </c>
      <c r="F34" s="39"/>
      <c r="G34" s="29"/>
      <c r="H34" s="150">
        <f>SUM(H31:H33)</f>
        <v>540</v>
      </c>
      <c r="I34" s="151">
        <f t="shared" ref="I34" si="35">SUM(I31:I33)</f>
        <v>18989456.43</v>
      </c>
      <c r="J34" s="150">
        <f t="shared" ref="J34" si="36">SUM(J31:J33)</f>
        <v>577</v>
      </c>
      <c r="K34" s="92">
        <f t="shared" ref="K34" si="37">SUM(K31:K33)</f>
        <v>10636336.9</v>
      </c>
      <c r="L34" s="42">
        <f t="shared" ref="L34:M34" si="38">SUM(L31:L33)</f>
        <v>1117</v>
      </c>
      <c r="M34" s="170">
        <f t="shared" si="38"/>
        <v>29625793.329999998</v>
      </c>
      <c r="N34" s="42">
        <f t="shared" si="1"/>
        <v>3195</v>
      </c>
      <c r="O34" s="92">
        <f t="shared" si="1"/>
        <v>73603133.270000011</v>
      </c>
    </row>
    <row r="35" spans="1:15" x14ac:dyDescent="0.25">
      <c r="A35" s="45" t="s">
        <v>13</v>
      </c>
      <c r="B35" s="38" t="s">
        <v>70</v>
      </c>
      <c r="C35" s="27" t="s">
        <v>3</v>
      </c>
      <c r="D35" s="96">
        <v>1482</v>
      </c>
      <c r="E35" s="126">
        <v>19062437.849999975</v>
      </c>
      <c r="F35" s="38" t="s">
        <v>74</v>
      </c>
      <c r="G35" s="27" t="s">
        <v>3</v>
      </c>
      <c r="H35" s="160">
        <v>74</v>
      </c>
      <c r="I35" s="171">
        <v>1572500</v>
      </c>
      <c r="J35" s="165">
        <v>11</v>
      </c>
      <c r="K35" s="167">
        <v>93500</v>
      </c>
      <c r="L35" s="168">
        <f t="shared" ref="L35:M37" si="39">+H35+J35</f>
        <v>85</v>
      </c>
      <c r="M35" s="169">
        <f t="shared" si="39"/>
        <v>1666000</v>
      </c>
      <c r="N35" s="168">
        <f t="shared" si="1"/>
        <v>1567</v>
      </c>
      <c r="O35" s="167">
        <f t="shared" si="1"/>
        <v>20728437.849999975</v>
      </c>
    </row>
    <row r="36" spans="1:15" x14ac:dyDescent="0.25">
      <c r="A36" s="45"/>
      <c r="B36" s="38" t="s">
        <v>70</v>
      </c>
      <c r="C36" s="27" t="s">
        <v>4</v>
      </c>
      <c r="D36" s="28">
        <v>0</v>
      </c>
      <c r="E36" s="125">
        <v>0</v>
      </c>
      <c r="F36" s="38" t="s">
        <v>74</v>
      </c>
      <c r="G36" s="27" t="s">
        <v>4</v>
      </c>
      <c r="H36" s="165">
        <v>1</v>
      </c>
      <c r="I36" s="166">
        <v>6161843</v>
      </c>
      <c r="J36" s="165">
        <v>0</v>
      </c>
      <c r="K36" s="167">
        <v>0</v>
      </c>
      <c r="L36" s="168">
        <f t="shared" si="39"/>
        <v>1</v>
      </c>
      <c r="M36" s="169">
        <f t="shared" si="39"/>
        <v>6161843</v>
      </c>
      <c r="N36" s="168">
        <f t="shared" si="1"/>
        <v>1</v>
      </c>
      <c r="O36" s="167">
        <f t="shared" si="1"/>
        <v>6161843</v>
      </c>
    </row>
    <row r="37" spans="1:15" x14ac:dyDescent="0.25">
      <c r="A37" s="45"/>
      <c r="B37" s="38" t="s">
        <v>72</v>
      </c>
      <c r="C37" s="27" t="s">
        <v>4</v>
      </c>
      <c r="D37" s="96">
        <v>11</v>
      </c>
      <c r="E37" s="126">
        <v>17020862.440000001</v>
      </c>
      <c r="F37" s="38" t="s">
        <v>72</v>
      </c>
      <c r="G37" s="27" t="s">
        <v>4</v>
      </c>
      <c r="H37" s="165">
        <v>4</v>
      </c>
      <c r="I37" s="166">
        <v>6572312</v>
      </c>
      <c r="J37" s="165">
        <v>0</v>
      </c>
      <c r="K37" s="167">
        <v>0</v>
      </c>
      <c r="L37" s="168">
        <f t="shared" si="39"/>
        <v>4</v>
      </c>
      <c r="M37" s="169">
        <f t="shared" si="39"/>
        <v>6572312</v>
      </c>
      <c r="N37" s="168">
        <f t="shared" si="1"/>
        <v>15</v>
      </c>
      <c r="O37" s="167">
        <f t="shared" si="1"/>
        <v>23593174.440000001</v>
      </c>
    </row>
    <row r="38" spans="1:15" ht="15" customHeight="1" x14ac:dyDescent="0.25">
      <c r="A38" s="46" t="s">
        <v>13</v>
      </c>
      <c r="B38" s="39"/>
      <c r="C38" s="29"/>
      <c r="D38" s="30">
        <f>SUM(D35:D37)</f>
        <v>1493</v>
      </c>
      <c r="E38" s="124">
        <f>SUM(E35:E37)</f>
        <v>36083300.289999977</v>
      </c>
      <c r="F38" s="39"/>
      <c r="G38" s="29"/>
      <c r="H38" s="150">
        <f>SUM(H35:H37)</f>
        <v>79</v>
      </c>
      <c r="I38" s="151">
        <f t="shared" ref="I38" si="40">SUM(I35:I37)</f>
        <v>14306655</v>
      </c>
      <c r="J38" s="150">
        <f t="shared" ref="J38" si="41">SUM(J35:J37)</f>
        <v>11</v>
      </c>
      <c r="K38" s="92">
        <f t="shared" ref="K38" si="42">SUM(K35:K37)</f>
        <v>93500</v>
      </c>
      <c r="L38" s="42">
        <f t="shared" ref="L38:M38" si="43">SUM(L35:L37)</f>
        <v>90</v>
      </c>
      <c r="M38" s="170">
        <f t="shared" si="43"/>
        <v>14400155</v>
      </c>
      <c r="N38" s="42">
        <f t="shared" si="1"/>
        <v>1583</v>
      </c>
      <c r="O38" s="92">
        <f t="shared" si="1"/>
        <v>50483455.289999977</v>
      </c>
    </row>
    <row r="39" spans="1:15" ht="15" customHeight="1" x14ac:dyDescent="0.25">
      <c r="A39" s="45" t="s">
        <v>14</v>
      </c>
      <c r="B39" s="38" t="s">
        <v>70</v>
      </c>
      <c r="C39" s="27" t="s">
        <v>3</v>
      </c>
      <c r="D39" s="96">
        <v>16</v>
      </c>
      <c r="E39" s="126">
        <v>223820</v>
      </c>
      <c r="F39" s="38" t="s">
        <v>74</v>
      </c>
      <c r="G39" s="27" t="s">
        <v>3</v>
      </c>
      <c r="H39" s="165">
        <v>0</v>
      </c>
      <c r="I39" s="166">
        <v>0</v>
      </c>
      <c r="J39" s="165">
        <v>0</v>
      </c>
      <c r="K39" s="167">
        <v>0</v>
      </c>
      <c r="L39" s="168">
        <f t="shared" ref="L39:M41" si="44">+H39+J39</f>
        <v>0</v>
      </c>
      <c r="M39" s="169">
        <f t="shared" si="44"/>
        <v>0</v>
      </c>
      <c r="N39" s="168">
        <f t="shared" si="1"/>
        <v>16</v>
      </c>
      <c r="O39" s="167">
        <f t="shared" si="1"/>
        <v>223820</v>
      </c>
    </row>
    <row r="40" spans="1:15" ht="15" customHeight="1" x14ac:dyDescent="0.25">
      <c r="A40" s="45"/>
      <c r="B40" s="38" t="s">
        <v>70</v>
      </c>
      <c r="C40" s="27" t="s">
        <v>4</v>
      </c>
      <c r="D40" s="28">
        <v>0</v>
      </c>
      <c r="E40" s="125">
        <v>0</v>
      </c>
      <c r="F40" s="38" t="s">
        <v>74</v>
      </c>
      <c r="G40" s="27" t="s">
        <v>4</v>
      </c>
      <c r="H40" s="165">
        <v>0</v>
      </c>
      <c r="I40" s="166">
        <v>0</v>
      </c>
      <c r="J40" s="165">
        <v>0</v>
      </c>
      <c r="K40" s="167">
        <v>0</v>
      </c>
      <c r="L40" s="168">
        <f t="shared" si="44"/>
        <v>0</v>
      </c>
      <c r="M40" s="169">
        <f t="shared" si="44"/>
        <v>0</v>
      </c>
      <c r="N40" s="168">
        <f t="shared" si="1"/>
        <v>0</v>
      </c>
      <c r="O40" s="167">
        <f t="shared" si="1"/>
        <v>0</v>
      </c>
    </row>
    <row r="41" spans="1:15" x14ac:dyDescent="0.25">
      <c r="A41" s="45"/>
      <c r="B41" s="38" t="s">
        <v>72</v>
      </c>
      <c r="C41" s="27" t="s">
        <v>4</v>
      </c>
      <c r="D41" s="28">
        <v>0</v>
      </c>
      <c r="E41" s="125">
        <v>0</v>
      </c>
      <c r="F41" s="38" t="s">
        <v>72</v>
      </c>
      <c r="G41" s="27" t="s">
        <v>4</v>
      </c>
      <c r="H41" s="165">
        <v>0</v>
      </c>
      <c r="I41" s="166">
        <v>0</v>
      </c>
      <c r="J41" s="165">
        <v>0</v>
      </c>
      <c r="K41" s="167">
        <v>0</v>
      </c>
      <c r="L41" s="168">
        <f t="shared" si="44"/>
        <v>0</v>
      </c>
      <c r="M41" s="169">
        <f t="shared" si="44"/>
        <v>0</v>
      </c>
      <c r="N41" s="168">
        <f t="shared" si="1"/>
        <v>0</v>
      </c>
      <c r="O41" s="167">
        <f t="shared" si="1"/>
        <v>0</v>
      </c>
    </row>
    <row r="42" spans="1:15" ht="15" customHeight="1" x14ac:dyDescent="0.25">
      <c r="A42" s="46" t="s">
        <v>14</v>
      </c>
      <c r="B42" s="39"/>
      <c r="C42" s="29"/>
      <c r="D42" s="30">
        <f>SUM(D39:D41)</f>
        <v>16</v>
      </c>
      <c r="E42" s="124">
        <f>SUM(E39:E41)</f>
        <v>223820</v>
      </c>
      <c r="F42" s="39"/>
      <c r="G42" s="29"/>
      <c r="H42" s="150">
        <f>SUM(H39:H41)</f>
        <v>0</v>
      </c>
      <c r="I42" s="151">
        <f t="shared" ref="I42" si="45">SUM(I39:I41)</f>
        <v>0</v>
      </c>
      <c r="J42" s="150">
        <f t="shared" ref="J42" si="46">SUM(J39:J41)</f>
        <v>0</v>
      </c>
      <c r="K42" s="92">
        <f t="shared" ref="K42" si="47">SUM(K39:K41)</f>
        <v>0</v>
      </c>
      <c r="L42" s="42">
        <f t="shared" ref="L42:M42" si="48">SUM(L39:L41)</f>
        <v>0</v>
      </c>
      <c r="M42" s="170">
        <f t="shared" si="48"/>
        <v>0</v>
      </c>
      <c r="N42" s="42">
        <f t="shared" si="1"/>
        <v>16</v>
      </c>
      <c r="O42" s="92">
        <f t="shared" si="1"/>
        <v>223820</v>
      </c>
    </row>
    <row r="43" spans="1:15" x14ac:dyDescent="0.25">
      <c r="A43" s="45" t="s">
        <v>15</v>
      </c>
      <c r="B43" s="38" t="s">
        <v>70</v>
      </c>
      <c r="C43" s="27" t="s">
        <v>3</v>
      </c>
      <c r="D43" s="96">
        <v>31699</v>
      </c>
      <c r="E43" s="126">
        <v>429387021.8099997</v>
      </c>
      <c r="F43" s="38" t="s">
        <v>74</v>
      </c>
      <c r="G43" s="27" t="s">
        <v>3</v>
      </c>
      <c r="H43" s="173">
        <v>6378</v>
      </c>
      <c r="I43" s="174">
        <v>134788781</v>
      </c>
      <c r="J43" s="173">
        <v>2972</v>
      </c>
      <c r="K43" s="175">
        <v>26069519</v>
      </c>
      <c r="L43" s="168">
        <f t="shared" ref="L43:M45" si="49">+H43+J43</f>
        <v>9350</v>
      </c>
      <c r="M43" s="169">
        <f t="shared" si="49"/>
        <v>160858300</v>
      </c>
      <c r="N43" s="168">
        <f t="shared" si="1"/>
        <v>41049</v>
      </c>
      <c r="O43" s="167">
        <f t="shared" si="1"/>
        <v>590245321.8099997</v>
      </c>
    </row>
    <row r="44" spans="1:15" x14ac:dyDescent="0.25">
      <c r="A44" s="45"/>
      <c r="B44" s="38" t="s">
        <v>70</v>
      </c>
      <c r="C44" s="27" t="s">
        <v>4</v>
      </c>
      <c r="D44" s="96">
        <v>7</v>
      </c>
      <c r="E44" s="126">
        <v>15087961.479999999</v>
      </c>
      <c r="F44" s="38" t="s">
        <v>74</v>
      </c>
      <c r="G44" s="27" t="s">
        <v>4</v>
      </c>
      <c r="H44" s="176">
        <v>5</v>
      </c>
      <c r="I44" s="177">
        <v>9029742.3599999994</v>
      </c>
      <c r="J44" s="173">
        <v>4</v>
      </c>
      <c r="K44" s="175">
        <v>6623190.1200000001</v>
      </c>
      <c r="L44" s="168">
        <f t="shared" si="49"/>
        <v>9</v>
      </c>
      <c r="M44" s="169">
        <f t="shared" si="49"/>
        <v>15652932.48</v>
      </c>
      <c r="N44" s="168">
        <f t="shared" si="1"/>
        <v>16</v>
      </c>
      <c r="O44" s="167">
        <f t="shared" si="1"/>
        <v>30740893.960000001</v>
      </c>
    </row>
    <row r="45" spans="1:15" x14ac:dyDescent="0.25">
      <c r="A45" s="45"/>
      <c r="B45" s="38" t="s">
        <v>72</v>
      </c>
      <c r="C45" s="27" t="s">
        <v>4</v>
      </c>
      <c r="D45" s="96">
        <v>484</v>
      </c>
      <c r="E45" s="126">
        <v>812729380.27999949</v>
      </c>
      <c r="F45" s="38" t="s">
        <v>72</v>
      </c>
      <c r="G45" s="27" t="s">
        <v>4</v>
      </c>
      <c r="H45" s="173">
        <v>142</v>
      </c>
      <c r="I45" s="174">
        <v>126907741.73000006</v>
      </c>
      <c r="J45" s="173">
        <v>305</v>
      </c>
      <c r="K45" s="175">
        <v>154901764.82999998</v>
      </c>
      <c r="L45" s="168">
        <f t="shared" si="49"/>
        <v>447</v>
      </c>
      <c r="M45" s="169">
        <f t="shared" si="49"/>
        <v>281809506.56000006</v>
      </c>
      <c r="N45" s="168">
        <f t="shared" si="1"/>
        <v>931</v>
      </c>
      <c r="O45" s="167">
        <f t="shared" si="1"/>
        <v>1094538886.8399997</v>
      </c>
    </row>
    <row r="46" spans="1:15" x14ac:dyDescent="0.25">
      <c r="A46" s="46" t="s">
        <v>15</v>
      </c>
      <c r="B46" s="39"/>
      <c r="C46" s="29"/>
      <c r="D46" s="30">
        <f>SUM(D43:D45)</f>
        <v>32190</v>
      </c>
      <c r="E46" s="124">
        <f>SUM(E43:E45)</f>
        <v>1257204363.5699992</v>
      </c>
      <c r="F46" s="39"/>
      <c r="G46" s="29"/>
      <c r="H46" s="150">
        <f>SUM(H43:H45)</f>
        <v>6525</v>
      </c>
      <c r="I46" s="151">
        <f t="shared" ref="I46" si="50">SUM(I43:I45)</f>
        <v>270726265.09000009</v>
      </c>
      <c r="J46" s="150">
        <f t="shared" ref="J46" si="51">SUM(J43:J45)</f>
        <v>3281</v>
      </c>
      <c r="K46" s="92">
        <f t="shared" ref="K46" si="52">SUM(K43:K45)</f>
        <v>187594473.94999999</v>
      </c>
      <c r="L46" s="42">
        <f t="shared" ref="L46:M46" si="53">SUM(L43:L45)</f>
        <v>9806</v>
      </c>
      <c r="M46" s="170">
        <f t="shared" si="53"/>
        <v>458320739.04000008</v>
      </c>
      <c r="N46" s="42">
        <f t="shared" si="1"/>
        <v>41996</v>
      </c>
      <c r="O46" s="92">
        <f t="shared" si="1"/>
        <v>1715525102.6099992</v>
      </c>
    </row>
    <row r="47" spans="1:15" x14ac:dyDescent="0.25">
      <c r="A47" s="45" t="s">
        <v>16</v>
      </c>
      <c r="B47" s="38" t="s">
        <v>70</v>
      </c>
      <c r="C47" s="27" t="s">
        <v>3</v>
      </c>
      <c r="D47" s="96">
        <v>12000</v>
      </c>
      <c r="E47" s="126">
        <v>162265461.12000021</v>
      </c>
      <c r="F47" s="38" t="s">
        <v>74</v>
      </c>
      <c r="G47" s="27" t="s">
        <v>3</v>
      </c>
      <c r="H47" s="160">
        <v>3012</v>
      </c>
      <c r="I47" s="171">
        <v>63572937</v>
      </c>
      <c r="J47" s="160">
        <v>1280</v>
      </c>
      <c r="K47" s="172">
        <v>10867265</v>
      </c>
      <c r="L47" s="168">
        <f t="shared" ref="L47:M49" si="54">+H47+J47</f>
        <v>4292</v>
      </c>
      <c r="M47" s="169">
        <f t="shared" si="54"/>
        <v>74440202</v>
      </c>
      <c r="N47" s="168">
        <f t="shared" si="1"/>
        <v>16292</v>
      </c>
      <c r="O47" s="167">
        <f t="shared" si="1"/>
        <v>236705663.12000021</v>
      </c>
    </row>
    <row r="48" spans="1:15" x14ac:dyDescent="0.25">
      <c r="A48" s="45"/>
      <c r="B48" s="38" t="s">
        <v>70</v>
      </c>
      <c r="C48" s="27" t="s">
        <v>4</v>
      </c>
      <c r="D48" s="96">
        <v>8</v>
      </c>
      <c r="E48" s="126">
        <v>17179599.619999997</v>
      </c>
      <c r="F48" s="38" t="s">
        <v>74</v>
      </c>
      <c r="G48" s="27" t="s">
        <v>4</v>
      </c>
      <c r="H48" s="165">
        <v>2</v>
      </c>
      <c r="I48" s="166">
        <v>4473769.4800000004</v>
      </c>
      <c r="J48" s="165">
        <v>4</v>
      </c>
      <c r="K48" s="172">
        <v>6710654.2200000007</v>
      </c>
      <c r="L48" s="168">
        <f t="shared" si="54"/>
        <v>6</v>
      </c>
      <c r="M48" s="169">
        <f t="shared" si="54"/>
        <v>11184423.700000001</v>
      </c>
      <c r="N48" s="168">
        <f t="shared" si="1"/>
        <v>14</v>
      </c>
      <c r="O48" s="167">
        <f t="shared" si="1"/>
        <v>28364023.32</v>
      </c>
    </row>
    <row r="49" spans="1:15" x14ac:dyDescent="0.25">
      <c r="A49" s="45"/>
      <c r="B49" s="38" t="s">
        <v>72</v>
      </c>
      <c r="C49" s="27" t="s">
        <v>4</v>
      </c>
      <c r="D49" s="96">
        <v>290</v>
      </c>
      <c r="E49" s="126">
        <v>343006752.28000021</v>
      </c>
      <c r="F49" s="38" t="s">
        <v>72</v>
      </c>
      <c r="G49" s="27" t="s">
        <v>4</v>
      </c>
      <c r="H49" s="165">
        <v>94</v>
      </c>
      <c r="I49" s="166">
        <v>56161064.780000001</v>
      </c>
      <c r="J49" s="160">
        <v>211</v>
      </c>
      <c r="K49" s="172">
        <v>95396827.600000024</v>
      </c>
      <c r="L49" s="168">
        <f t="shared" si="54"/>
        <v>305</v>
      </c>
      <c r="M49" s="169">
        <f t="shared" si="54"/>
        <v>151557892.38000003</v>
      </c>
      <c r="N49" s="168">
        <f t="shared" si="1"/>
        <v>595</v>
      </c>
      <c r="O49" s="167">
        <f t="shared" si="1"/>
        <v>494564644.66000021</v>
      </c>
    </row>
    <row r="50" spans="1:15" x14ac:dyDescent="0.25">
      <c r="A50" s="46" t="s">
        <v>16</v>
      </c>
      <c r="B50" s="39"/>
      <c r="C50" s="29"/>
      <c r="D50" s="30">
        <f>SUM(D47:D49)</f>
        <v>12298</v>
      </c>
      <c r="E50" s="124">
        <f>SUM(E47:E49)</f>
        <v>522451813.02000046</v>
      </c>
      <c r="F50" s="39"/>
      <c r="G50" s="29"/>
      <c r="H50" s="150">
        <f>SUM(H47:H49)</f>
        <v>3108</v>
      </c>
      <c r="I50" s="151">
        <f t="shared" ref="I50" si="55">SUM(I47:I49)</f>
        <v>124207771.26000001</v>
      </c>
      <c r="J50" s="150">
        <f t="shared" ref="J50" si="56">SUM(J47:J49)</f>
        <v>1495</v>
      </c>
      <c r="K50" s="92">
        <f t="shared" ref="K50" si="57">SUM(K47:K49)</f>
        <v>112974746.82000002</v>
      </c>
      <c r="L50" s="42">
        <f t="shared" ref="L50:M50" si="58">SUM(L47:L49)</f>
        <v>4603</v>
      </c>
      <c r="M50" s="170">
        <f t="shared" si="58"/>
        <v>237182518.08000004</v>
      </c>
      <c r="N50" s="42">
        <f t="shared" si="1"/>
        <v>16901</v>
      </c>
      <c r="O50" s="92">
        <f t="shared" si="1"/>
        <v>759634331.1000005</v>
      </c>
    </row>
    <row r="51" spans="1:15" x14ac:dyDescent="0.25">
      <c r="A51" s="45" t="s">
        <v>17</v>
      </c>
      <c r="B51" s="38" t="s">
        <v>70</v>
      </c>
      <c r="C51" s="27" t="s">
        <v>3</v>
      </c>
      <c r="D51" s="96">
        <v>56</v>
      </c>
      <c r="E51" s="126">
        <v>745072.09</v>
      </c>
      <c r="F51" s="38" t="s">
        <v>74</v>
      </c>
      <c r="G51" s="27" t="s">
        <v>3</v>
      </c>
      <c r="H51" s="165">
        <v>0</v>
      </c>
      <c r="I51" s="166">
        <v>0</v>
      </c>
      <c r="J51" s="165">
        <v>0</v>
      </c>
      <c r="K51" s="167">
        <v>0</v>
      </c>
      <c r="L51" s="168">
        <f t="shared" ref="L51:M53" si="59">+H51+J51</f>
        <v>0</v>
      </c>
      <c r="M51" s="169">
        <f t="shared" si="59"/>
        <v>0</v>
      </c>
      <c r="N51" s="168">
        <f t="shared" si="1"/>
        <v>56</v>
      </c>
      <c r="O51" s="167">
        <f t="shared" si="1"/>
        <v>745072.09</v>
      </c>
    </row>
    <row r="52" spans="1:15" x14ac:dyDescent="0.25">
      <c r="A52" s="45"/>
      <c r="B52" s="38" t="s">
        <v>70</v>
      </c>
      <c r="C52" s="27" t="s">
        <v>4</v>
      </c>
      <c r="D52" s="28">
        <v>0</v>
      </c>
      <c r="E52" s="125">
        <v>0</v>
      </c>
      <c r="F52" s="38" t="s">
        <v>74</v>
      </c>
      <c r="G52" s="27" t="s">
        <v>4</v>
      </c>
      <c r="H52" s="165">
        <v>0</v>
      </c>
      <c r="I52" s="166">
        <v>0</v>
      </c>
      <c r="J52" s="165">
        <v>0</v>
      </c>
      <c r="K52" s="167">
        <v>0</v>
      </c>
      <c r="L52" s="168">
        <f t="shared" si="59"/>
        <v>0</v>
      </c>
      <c r="M52" s="169">
        <f t="shared" si="59"/>
        <v>0</v>
      </c>
      <c r="N52" s="168">
        <f t="shared" si="1"/>
        <v>0</v>
      </c>
      <c r="O52" s="167">
        <f t="shared" si="1"/>
        <v>0</v>
      </c>
    </row>
    <row r="53" spans="1:15" x14ac:dyDescent="0.25">
      <c r="A53" s="45"/>
      <c r="B53" s="38" t="s">
        <v>72</v>
      </c>
      <c r="C53" s="27" t="s">
        <v>4</v>
      </c>
      <c r="D53" s="28">
        <v>0</v>
      </c>
      <c r="E53" s="125">
        <v>0</v>
      </c>
      <c r="F53" s="38" t="s">
        <v>72</v>
      </c>
      <c r="G53" s="27" t="s">
        <v>4</v>
      </c>
      <c r="H53" s="165">
        <v>0</v>
      </c>
      <c r="I53" s="166">
        <v>0</v>
      </c>
      <c r="J53" s="165">
        <v>0</v>
      </c>
      <c r="K53" s="167">
        <v>0</v>
      </c>
      <c r="L53" s="168">
        <f t="shared" si="59"/>
        <v>0</v>
      </c>
      <c r="M53" s="169">
        <f t="shared" si="59"/>
        <v>0</v>
      </c>
      <c r="N53" s="168">
        <f t="shared" si="1"/>
        <v>0</v>
      </c>
      <c r="O53" s="167">
        <f t="shared" si="1"/>
        <v>0</v>
      </c>
    </row>
    <row r="54" spans="1:15" x14ac:dyDescent="0.25">
      <c r="A54" s="46" t="s">
        <v>17</v>
      </c>
      <c r="B54" s="39"/>
      <c r="C54" s="29"/>
      <c r="D54" s="30">
        <f>SUM(D51:D53)</f>
        <v>56</v>
      </c>
      <c r="E54" s="124">
        <f>SUM(E51:E53)</f>
        <v>745072.09</v>
      </c>
      <c r="F54" s="39"/>
      <c r="G54" s="29"/>
      <c r="H54" s="150">
        <f>SUM(H51:H53)</f>
        <v>0</v>
      </c>
      <c r="I54" s="151">
        <f t="shared" ref="I54" si="60">SUM(I51:I53)</f>
        <v>0</v>
      </c>
      <c r="J54" s="150">
        <f t="shared" ref="J54" si="61">SUM(J51:J53)</f>
        <v>0</v>
      </c>
      <c r="K54" s="92">
        <f t="shared" ref="K54" si="62">SUM(K51:K53)</f>
        <v>0</v>
      </c>
      <c r="L54" s="42">
        <f t="shared" ref="L54:M54" si="63">SUM(L51:L53)</f>
        <v>0</v>
      </c>
      <c r="M54" s="170">
        <f t="shared" si="63"/>
        <v>0</v>
      </c>
      <c r="N54" s="42">
        <f t="shared" si="1"/>
        <v>56</v>
      </c>
      <c r="O54" s="92">
        <f t="shared" si="1"/>
        <v>745072.09</v>
      </c>
    </row>
    <row r="55" spans="1:15" x14ac:dyDescent="0.25">
      <c r="A55" s="45" t="s">
        <v>18</v>
      </c>
      <c r="B55" s="38" t="s">
        <v>70</v>
      </c>
      <c r="C55" s="27" t="s">
        <v>3</v>
      </c>
      <c r="D55" s="96">
        <v>1805</v>
      </c>
      <c r="E55" s="126">
        <v>23277433.140000001</v>
      </c>
      <c r="F55" s="38" t="s">
        <v>74</v>
      </c>
      <c r="G55" s="27" t="s">
        <v>3</v>
      </c>
      <c r="H55" s="160">
        <v>312</v>
      </c>
      <c r="I55" s="171">
        <v>6516672</v>
      </c>
      <c r="J55" s="165">
        <v>17</v>
      </c>
      <c r="K55" s="167">
        <v>361250</v>
      </c>
      <c r="L55" s="168">
        <f t="shared" ref="L55:M57" si="64">+H55+J55</f>
        <v>329</v>
      </c>
      <c r="M55" s="169">
        <f t="shared" si="64"/>
        <v>6877922</v>
      </c>
      <c r="N55" s="168">
        <f t="shared" si="1"/>
        <v>2134</v>
      </c>
      <c r="O55" s="167">
        <f t="shared" si="1"/>
        <v>30155355.140000001</v>
      </c>
    </row>
    <row r="56" spans="1:15" x14ac:dyDescent="0.25">
      <c r="A56" s="45"/>
      <c r="B56" s="38" t="s">
        <v>70</v>
      </c>
      <c r="C56" s="27" t="s">
        <v>4</v>
      </c>
      <c r="D56" s="96">
        <v>7</v>
      </c>
      <c r="E56" s="126">
        <v>9131919.5399999991</v>
      </c>
      <c r="F56" s="38" t="s">
        <v>74</v>
      </c>
      <c r="G56" s="27" t="s">
        <v>4</v>
      </c>
      <c r="H56" s="165">
        <v>1</v>
      </c>
      <c r="I56" s="166">
        <v>632750</v>
      </c>
      <c r="J56" s="165">
        <v>1</v>
      </c>
      <c r="K56" s="167">
        <v>3129630</v>
      </c>
      <c r="L56" s="168">
        <f t="shared" si="64"/>
        <v>2</v>
      </c>
      <c r="M56" s="169">
        <f t="shared" si="64"/>
        <v>3762380</v>
      </c>
      <c r="N56" s="168">
        <f t="shared" si="1"/>
        <v>9</v>
      </c>
      <c r="O56" s="167">
        <f t="shared" si="1"/>
        <v>12894299.539999999</v>
      </c>
    </row>
    <row r="57" spans="1:15" x14ac:dyDescent="0.25">
      <c r="A57" s="45"/>
      <c r="B57" s="38" t="s">
        <v>72</v>
      </c>
      <c r="C57" s="27" t="s">
        <v>4</v>
      </c>
      <c r="D57" s="96">
        <v>32</v>
      </c>
      <c r="E57" s="126">
        <v>29844138.199999992</v>
      </c>
      <c r="F57" s="38" t="s">
        <v>72</v>
      </c>
      <c r="G57" s="27" t="s">
        <v>4</v>
      </c>
      <c r="H57" s="165">
        <v>1</v>
      </c>
      <c r="I57" s="166">
        <v>983155</v>
      </c>
      <c r="J57" s="165">
        <v>8</v>
      </c>
      <c r="K57" s="167">
        <v>7489817</v>
      </c>
      <c r="L57" s="168">
        <f t="shared" si="64"/>
        <v>9</v>
      </c>
      <c r="M57" s="169">
        <f t="shared" si="64"/>
        <v>8472972</v>
      </c>
      <c r="N57" s="168">
        <f t="shared" si="1"/>
        <v>41</v>
      </c>
      <c r="O57" s="167">
        <f t="shared" si="1"/>
        <v>38317110.199999988</v>
      </c>
    </row>
    <row r="58" spans="1:15" x14ac:dyDescent="0.25">
      <c r="A58" s="46" t="s">
        <v>18</v>
      </c>
      <c r="B58" s="39"/>
      <c r="C58" s="29"/>
      <c r="D58" s="30">
        <f>SUM(D55:D57)</f>
        <v>1844</v>
      </c>
      <c r="E58" s="124">
        <f>SUM(E55:E57)</f>
        <v>62253490.879999995</v>
      </c>
      <c r="F58" s="39"/>
      <c r="G58" s="29"/>
      <c r="H58" s="150">
        <f>SUM(H55:H57)</f>
        <v>314</v>
      </c>
      <c r="I58" s="151">
        <f t="shared" ref="I58" si="65">SUM(I55:I57)</f>
        <v>8132577</v>
      </c>
      <c r="J58" s="150">
        <f t="shared" ref="J58" si="66">SUM(J55:J57)</f>
        <v>26</v>
      </c>
      <c r="K58" s="92">
        <f t="shared" ref="K58" si="67">SUM(K55:K57)</f>
        <v>10980697</v>
      </c>
      <c r="L58" s="42">
        <f t="shared" ref="L58:M58" si="68">SUM(L55:L57)</f>
        <v>340</v>
      </c>
      <c r="M58" s="170">
        <f t="shared" si="68"/>
        <v>19113274</v>
      </c>
      <c r="N58" s="42">
        <f t="shared" si="1"/>
        <v>2184</v>
      </c>
      <c r="O58" s="92">
        <f t="shared" si="1"/>
        <v>81366764.879999995</v>
      </c>
    </row>
    <row r="59" spans="1:15" x14ac:dyDescent="0.25">
      <c r="A59" s="45" t="s">
        <v>19</v>
      </c>
      <c r="B59" s="38" t="s">
        <v>70</v>
      </c>
      <c r="C59" s="27" t="s">
        <v>3</v>
      </c>
      <c r="D59" s="96">
        <v>2024</v>
      </c>
      <c r="E59" s="126">
        <v>26842274.919999994</v>
      </c>
      <c r="F59" s="38" t="s">
        <v>74</v>
      </c>
      <c r="G59" s="27" t="s">
        <v>3</v>
      </c>
      <c r="H59" s="160">
        <v>666</v>
      </c>
      <c r="I59" s="171">
        <v>14145417</v>
      </c>
      <c r="J59" s="160">
        <v>285</v>
      </c>
      <c r="K59" s="172">
        <v>2419667</v>
      </c>
      <c r="L59" s="168">
        <f t="shared" ref="L59:M61" si="69">+H59+J59</f>
        <v>951</v>
      </c>
      <c r="M59" s="169">
        <f t="shared" si="69"/>
        <v>16565084</v>
      </c>
      <c r="N59" s="168">
        <f t="shared" si="1"/>
        <v>2975</v>
      </c>
      <c r="O59" s="167">
        <f t="shared" si="1"/>
        <v>43407358.919999994</v>
      </c>
    </row>
    <row r="60" spans="1:15" x14ac:dyDescent="0.25">
      <c r="A60" s="45"/>
      <c r="B60" s="38" t="s">
        <v>70</v>
      </c>
      <c r="C60" s="27" t="s">
        <v>4</v>
      </c>
      <c r="D60" s="96">
        <v>4</v>
      </c>
      <c r="E60" s="126">
        <v>1491474.83</v>
      </c>
      <c r="F60" s="38" t="s">
        <v>74</v>
      </c>
      <c r="G60" s="27" t="s">
        <v>4</v>
      </c>
      <c r="H60" s="165">
        <v>0</v>
      </c>
      <c r="I60" s="166">
        <v>0</v>
      </c>
      <c r="J60" s="165">
        <v>0</v>
      </c>
      <c r="K60" s="167">
        <v>0</v>
      </c>
      <c r="L60" s="168">
        <f t="shared" si="69"/>
        <v>0</v>
      </c>
      <c r="M60" s="169">
        <f t="shared" si="69"/>
        <v>0</v>
      </c>
      <c r="N60" s="168">
        <f t="shared" si="1"/>
        <v>4</v>
      </c>
      <c r="O60" s="167">
        <f t="shared" si="1"/>
        <v>1491474.83</v>
      </c>
    </row>
    <row r="61" spans="1:15" x14ac:dyDescent="0.25">
      <c r="A61" s="45"/>
      <c r="B61" s="38" t="s">
        <v>72</v>
      </c>
      <c r="C61" s="27" t="s">
        <v>4</v>
      </c>
      <c r="D61" s="96">
        <v>54</v>
      </c>
      <c r="E61" s="126">
        <v>41274610.469999991</v>
      </c>
      <c r="F61" s="38" t="s">
        <v>72</v>
      </c>
      <c r="G61" s="27" t="s">
        <v>4</v>
      </c>
      <c r="H61" s="165">
        <v>23</v>
      </c>
      <c r="I61" s="166">
        <v>13282575</v>
      </c>
      <c r="J61" s="165">
        <v>17</v>
      </c>
      <c r="K61" s="167">
        <v>7821757</v>
      </c>
      <c r="L61" s="168">
        <f t="shared" si="69"/>
        <v>40</v>
      </c>
      <c r="M61" s="169">
        <f t="shared" si="69"/>
        <v>21104332</v>
      </c>
      <c r="N61" s="168">
        <f t="shared" si="1"/>
        <v>94</v>
      </c>
      <c r="O61" s="167">
        <f t="shared" si="1"/>
        <v>62378942.469999991</v>
      </c>
    </row>
    <row r="62" spans="1:15" x14ac:dyDescent="0.25">
      <c r="A62" s="46" t="s">
        <v>19</v>
      </c>
      <c r="B62" s="39"/>
      <c r="C62" s="29"/>
      <c r="D62" s="30">
        <f>SUM(D59:D61)</f>
        <v>2082</v>
      </c>
      <c r="E62" s="124">
        <f>SUM(E59:E61)</f>
        <v>69608360.219999984</v>
      </c>
      <c r="F62" s="39"/>
      <c r="G62" s="29"/>
      <c r="H62" s="150">
        <f>SUM(H59:H61)</f>
        <v>689</v>
      </c>
      <c r="I62" s="151">
        <f t="shared" ref="I62" si="70">SUM(I59:I61)</f>
        <v>27427992</v>
      </c>
      <c r="J62" s="150">
        <f t="shared" ref="J62" si="71">SUM(J59:J61)</f>
        <v>302</v>
      </c>
      <c r="K62" s="92">
        <f t="shared" ref="K62" si="72">SUM(K59:K61)</f>
        <v>10241424</v>
      </c>
      <c r="L62" s="42">
        <f t="shared" ref="L62:M62" si="73">SUM(L59:L61)</f>
        <v>991</v>
      </c>
      <c r="M62" s="170">
        <f t="shared" si="73"/>
        <v>37669416</v>
      </c>
      <c r="N62" s="42">
        <f t="shared" si="1"/>
        <v>3073</v>
      </c>
      <c r="O62" s="92">
        <f t="shared" si="1"/>
        <v>107277776.21999998</v>
      </c>
    </row>
    <row r="63" spans="1:15" x14ac:dyDescent="0.25">
      <c r="A63" s="45" t="s">
        <v>20</v>
      </c>
      <c r="B63" s="38" t="s">
        <v>70</v>
      </c>
      <c r="C63" s="27" t="s">
        <v>3</v>
      </c>
      <c r="D63" s="96">
        <v>26033</v>
      </c>
      <c r="E63" s="126">
        <v>341037420.47000009</v>
      </c>
      <c r="F63" s="38" t="s">
        <v>74</v>
      </c>
      <c r="G63" s="27" t="s">
        <v>3</v>
      </c>
      <c r="H63" s="160">
        <v>5396</v>
      </c>
      <c r="I63" s="171">
        <v>113751290.36000001</v>
      </c>
      <c r="J63" s="160">
        <v>2780</v>
      </c>
      <c r="K63" s="172">
        <v>24835602.719999999</v>
      </c>
      <c r="L63" s="168">
        <f t="shared" ref="L63:M65" si="74">+H63+J63</f>
        <v>8176</v>
      </c>
      <c r="M63" s="169">
        <f t="shared" si="74"/>
        <v>138586893.08000001</v>
      </c>
      <c r="N63" s="168">
        <f t="shared" si="1"/>
        <v>34209</v>
      </c>
      <c r="O63" s="167">
        <f t="shared" si="1"/>
        <v>479624313.55000007</v>
      </c>
    </row>
    <row r="64" spans="1:15" x14ac:dyDescent="0.25">
      <c r="A64" s="45"/>
      <c r="B64" s="38" t="s">
        <v>70</v>
      </c>
      <c r="C64" s="27" t="s">
        <v>4</v>
      </c>
      <c r="D64" s="96">
        <v>9</v>
      </c>
      <c r="E64" s="126">
        <v>11388564.990000002</v>
      </c>
      <c r="F64" s="38" t="s">
        <v>74</v>
      </c>
      <c r="G64" s="27" t="s">
        <v>4</v>
      </c>
      <c r="H64" s="165">
        <v>3</v>
      </c>
      <c r="I64" s="166">
        <v>8231786</v>
      </c>
      <c r="J64" s="165">
        <v>7</v>
      </c>
      <c r="K64" s="167">
        <v>6795677.1000000006</v>
      </c>
      <c r="L64" s="168">
        <f t="shared" si="74"/>
        <v>10</v>
      </c>
      <c r="M64" s="169">
        <f t="shared" si="74"/>
        <v>15027463.100000001</v>
      </c>
      <c r="N64" s="168">
        <f t="shared" si="1"/>
        <v>19</v>
      </c>
      <c r="O64" s="167">
        <f t="shared" si="1"/>
        <v>26416028.090000004</v>
      </c>
    </row>
    <row r="65" spans="1:15" x14ac:dyDescent="0.25">
      <c r="A65" s="45"/>
      <c r="B65" s="38" t="s">
        <v>72</v>
      </c>
      <c r="C65" s="27" t="s">
        <v>4</v>
      </c>
      <c r="D65" s="96">
        <v>390</v>
      </c>
      <c r="E65" s="126">
        <v>502709855.02999991</v>
      </c>
      <c r="F65" s="38" t="s">
        <v>72</v>
      </c>
      <c r="G65" s="27" t="s">
        <v>4</v>
      </c>
      <c r="H65" s="165">
        <v>141</v>
      </c>
      <c r="I65" s="166">
        <v>124514874</v>
      </c>
      <c r="J65" s="165">
        <v>240</v>
      </c>
      <c r="K65" s="167">
        <v>141967540.09</v>
      </c>
      <c r="L65" s="168">
        <f t="shared" si="74"/>
        <v>381</v>
      </c>
      <c r="M65" s="169">
        <f t="shared" si="74"/>
        <v>266482414.09</v>
      </c>
      <c r="N65" s="168">
        <f t="shared" si="1"/>
        <v>771</v>
      </c>
      <c r="O65" s="167">
        <f t="shared" si="1"/>
        <v>769192269.11999989</v>
      </c>
    </row>
    <row r="66" spans="1:15" x14ac:dyDescent="0.25">
      <c r="A66" s="46" t="s">
        <v>20</v>
      </c>
      <c r="B66" s="39"/>
      <c r="C66" s="29"/>
      <c r="D66" s="30">
        <f>SUM(D63:D65)</f>
        <v>26432</v>
      </c>
      <c r="E66" s="124">
        <f>SUM(E63:E65)</f>
        <v>855135840.49000001</v>
      </c>
      <c r="F66" s="39"/>
      <c r="G66" s="29"/>
      <c r="H66" s="150">
        <f>SUM(H63:H65)</f>
        <v>5540</v>
      </c>
      <c r="I66" s="151">
        <f t="shared" ref="I66" si="75">SUM(I63:I65)</f>
        <v>246497950.36000001</v>
      </c>
      <c r="J66" s="150">
        <f t="shared" ref="J66" si="76">SUM(J63:J65)</f>
        <v>3027</v>
      </c>
      <c r="K66" s="92">
        <f t="shared" ref="K66" si="77">SUM(K63:K65)</f>
        <v>173598819.91</v>
      </c>
      <c r="L66" s="42">
        <f t="shared" ref="L66:M66" si="78">SUM(L63:L65)</f>
        <v>8567</v>
      </c>
      <c r="M66" s="170">
        <f t="shared" si="78"/>
        <v>420096770.26999998</v>
      </c>
      <c r="N66" s="42">
        <f t="shared" si="1"/>
        <v>34999</v>
      </c>
      <c r="O66" s="92">
        <f t="shared" si="1"/>
        <v>1275232610.76</v>
      </c>
    </row>
    <row r="67" spans="1:15" x14ac:dyDescent="0.25">
      <c r="A67" s="45" t="s">
        <v>21</v>
      </c>
      <c r="B67" s="38" t="s">
        <v>70</v>
      </c>
      <c r="C67" s="27" t="s">
        <v>3</v>
      </c>
      <c r="D67" s="96">
        <v>11203</v>
      </c>
      <c r="E67" s="126">
        <v>148956106.95000026</v>
      </c>
      <c r="F67" s="38" t="s">
        <v>74</v>
      </c>
      <c r="G67" s="27" t="s">
        <v>3</v>
      </c>
      <c r="H67" s="160">
        <v>2387</v>
      </c>
      <c r="I67" s="171">
        <v>50327102</v>
      </c>
      <c r="J67" s="160">
        <v>1371</v>
      </c>
      <c r="K67" s="172">
        <v>12075684</v>
      </c>
      <c r="L67" s="168">
        <f t="shared" ref="L67:M69" si="79">+H67+J67</f>
        <v>3758</v>
      </c>
      <c r="M67" s="169">
        <f t="shared" si="79"/>
        <v>62402786</v>
      </c>
      <c r="N67" s="168">
        <f t="shared" ref="N67:O130" si="80">+L67+D67</f>
        <v>14961</v>
      </c>
      <c r="O67" s="167">
        <f t="shared" si="80"/>
        <v>211358892.95000026</v>
      </c>
    </row>
    <row r="68" spans="1:15" x14ac:dyDescent="0.25">
      <c r="A68" s="45"/>
      <c r="B68" s="38" t="s">
        <v>70</v>
      </c>
      <c r="C68" s="27" t="s">
        <v>4</v>
      </c>
      <c r="D68" s="96">
        <v>6</v>
      </c>
      <c r="E68" s="126">
        <v>5807105.7000000002</v>
      </c>
      <c r="F68" s="38" t="s">
        <v>74</v>
      </c>
      <c r="G68" s="27" t="s">
        <v>4</v>
      </c>
      <c r="H68" s="165">
        <v>0</v>
      </c>
      <c r="I68" s="166">
        <v>0</v>
      </c>
      <c r="J68" s="165">
        <v>0</v>
      </c>
      <c r="K68" s="167">
        <v>0</v>
      </c>
      <c r="L68" s="168">
        <f t="shared" si="79"/>
        <v>0</v>
      </c>
      <c r="M68" s="169">
        <f t="shared" si="79"/>
        <v>0</v>
      </c>
      <c r="N68" s="168">
        <f t="shared" si="80"/>
        <v>6</v>
      </c>
      <c r="O68" s="167">
        <f t="shared" si="80"/>
        <v>5807105.7000000002</v>
      </c>
    </row>
    <row r="69" spans="1:15" x14ac:dyDescent="0.25">
      <c r="A69" s="45"/>
      <c r="B69" s="38" t="s">
        <v>72</v>
      </c>
      <c r="C69" s="27" t="s">
        <v>4</v>
      </c>
      <c r="D69" s="96">
        <v>262</v>
      </c>
      <c r="E69" s="126">
        <v>313844435.38999999</v>
      </c>
      <c r="F69" s="38" t="s">
        <v>72</v>
      </c>
      <c r="G69" s="27" t="s">
        <v>4</v>
      </c>
      <c r="H69" s="165">
        <v>99</v>
      </c>
      <c r="I69" s="166">
        <v>60877962.419999994</v>
      </c>
      <c r="J69" s="160">
        <v>169</v>
      </c>
      <c r="K69" s="172">
        <v>60199176.050000019</v>
      </c>
      <c r="L69" s="168">
        <f t="shared" si="79"/>
        <v>268</v>
      </c>
      <c r="M69" s="169">
        <f t="shared" si="79"/>
        <v>121077138.47000001</v>
      </c>
      <c r="N69" s="168">
        <f t="shared" si="80"/>
        <v>530</v>
      </c>
      <c r="O69" s="167">
        <f t="shared" si="80"/>
        <v>434921573.86000001</v>
      </c>
    </row>
    <row r="70" spans="1:15" x14ac:dyDescent="0.25">
      <c r="A70" s="46" t="s">
        <v>21</v>
      </c>
      <c r="B70" s="39"/>
      <c r="C70" s="29"/>
      <c r="D70" s="30">
        <f>SUM(D67:D69)</f>
        <v>11471</v>
      </c>
      <c r="E70" s="124">
        <f>SUM(E67:E69)</f>
        <v>468607648.0400002</v>
      </c>
      <c r="F70" s="39"/>
      <c r="G70" s="29"/>
      <c r="H70" s="150">
        <f>SUM(H67:H69)</f>
        <v>2486</v>
      </c>
      <c r="I70" s="151">
        <f t="shared" ref="I70" si="81">SUM(I67:I69)</f>
        <v>111205064.41999999</v>
      </c>
      <c r="J70" s="150">
        <f t="shared" ref="J70" si="82">SUM(J67:J69)</f>
        <v>1540</v>
      </c>
      <c r="K70" s="92">
        <f t="shared" ref="K70" si="83">SUM(K67:K69)</f>
        <v>72274860.050000012</v>
      </c>
      <c r="L70" s="42">
        <f t="shared" ref="L70:M70" si="84">SUM(L67:L69)</f>
        <v>4026</v>
      </c>
      <c r="M70" s="170">
        <f t="shared" si="84"/>
        <v>183479924.47000003</v>
      </c>
      <c r="N70" s="42">
        <f t="shared" si="80"/>
        <v>15497</v>
      </c>
      <c r="O70" s="92">
        <f t="shared" si="80"/>
        <v>652087572.51000023</v>
      </c>
    </row>
    <row r="71" spans="1:15" x14ac:dyDescent="0.25">
      <c r="A71" s="45" t="s">
        <v>22</v>
      </c>
      <c r="B71" s="38" t="s">
        <v>70</v>
      </c>
      <c r="C71" s="27" t="s">
        <v>3</v>
      </c>
      <c r="D71" s="96">
        <v>6824</v>
      </c>
      <c r="E71" s="126">
        <v>88514242.429999903</v>
      </c>
      <c r="F71" s="38" t="s">
        <v>74</v>
      </c>
      <c r="G71" s="27" t="s">
        <v>3</v>
      </c>
      <c r="H71" s="160">
        <v>1439</v>
      </c>
      <c r="I71" s="171">
        <v>30139602</v>
      </c>
      <c r="J71" s="160">
        <v>1074</v>
      </c>
      <c r="K71" s="172">
        <v>8993016</v>
      </c>
      <c r="L71" s="168">
        <f t="shared" ref="L71:M73" si="85">+H71+J71</f>
        <v>2513</v>
      </c>
      <c r="M71" s="169">
        <f t="shared" si="85"/>
        <v>39132618</v>
      </c>
      <c r="N71" s="168">
        <f t="shared" si="80"/>
        <v>9337</v>
      </c>
      <c r="O71" s="167">
        <f t="shared" si="80"/>
        <v>127646860.4299999</v>
      </c>
    </row>
    <row r="72" spans="1:15" x14ac:dyDescent="0.25">
      <c r="A72" s="45"/>
      <c r="B72" s="38" t="s">
        <v>70</v>
      </c>
      <c r="C72" s="27" t="s">
        <v>4</v>
      </c>
      <c r="D72" s="96">
        <v>15</v>
      </c>
      <c r="E72" s="126">
        <v>7189722.6100000003</v>
      </c>
      <c r="F72" s="38" t="s">
        <v>74</v>
      </c>
      <c r="G72" s="27" t="s">
        <v>4</v>
      </c>
      <c r="H72" s="165">
        <v>1</v>
      </c>
      <c r="I72" s="166">
        <v>366734</v>
      </c>
      <c r="J72" s="165">
        <v>0</v>
      </c>
      <c r="K72" s="167">
        <v>0</v>
      </c>
      <c r="L72" s="168">
        <f t="shared" si="85"/>
        <v>1</v>
      </c>
      <c r="M72" s="169">
        <f t="shared" si="85"/>
        <v>366734</v>
      </c>
      <c r="N72" s="168">
        <f t="shared" si="80"/>
        <v>16</v>
      </c>
      <c r="O72" s="167">
        <f t="shared" si="80"/>
        <v>7556456.6100000003</v>
      </c>
    </row>
    <row r="73" spans="1:15" x14ac:dyDescent="0.25">
      <c r="A73" s="45"/>
      <c r="B73" s="38" t="s">
        <v>72</v>
      </c>
      <c r="C73" s="27" t="s">
        <v>4</v>
      </c>
      <c r="D73" s="96">
        <v>226</v>
      </c>
      <c r="E73" s="126">
        <v>174444637.01000005</v>
      </c>
      <c r="F73" s="38" t="s">
        <v>72</v>
      </c>
      <c r="G73" s="27" t="s">
        <v>4</v>
      </c>
      <c r="H73" s="165">
        <v>89</v>
      </c>
      <c r="I73" s="166">
        <v>29776353</v>
      </c>
      <c r="J73" s="160">
        <v>157</v>
      </c>
      <c r="K73" s="172">
        <v>40567913</v>
      </c>
      <c r="L73" s="168">
        <f t="shared" si="85"/>
        <v>246</v>
      </c>
      <c r="M73" s="169">
        <f t="shared" si="85"/>
        <v>70344266</v>
      </c>
      <c r="N73" s="168">
        <f t="shared" si="80"/>
        <v>472</v>
      </c>
      <c r="O73" s="167">
        <f t="shared" si="80"/>
        <v>244788903.01000005</v>
      </c>
    </row>
    <row r="74" spans="1:15" x14ac:dyDescent="0.25">
      <c r="A74" s="46" t="s">
        <v>22</v>
      </c>
      <c r="B74" s="39"/>
      <c r="C74" s="29"/>
      <c r="D74" s="30">
        <f>SUM(D71:D73)</f>
        <v>7065</v>
      </c>
      <c r="E74" s="124">
        <f>SUM(E71:E73)</f>
        <v>270148602.04999995</v>
      </c>
      <c r="F74" s="39"/>
      <c r="G74" s="29"/>
      <c r="H74" s="150">
        <f>SUM(H71:H73)</f>
        <v>1529</v>
      </c>
      <c r="I74" s="151">
        <f t="shared" ref="I74" si="86">SUM(I71:I73)</f>
        <v>60282689</v>
      </c>
      <c r="J74" s="150">
        <f t="shared" ref="J74" si="87">SUM(J71:J73)</f>
        <v>1231</v>
      </c>
      <c r="K74" s="92">
        <f t="shared" ref="K74" si="88">SUM(K71:K73)</f>
        <v>49560929</v>
      </c>
      <c r="L74" s="42">
        <f t="shared" ref="L74:M74" si="89">SUM(L71:L73)</f>
        <v>2760</v>
      </c>
      <c r="M74" s="170">
        <f t="shared" si="89"/>
        <v>109843618</v>
      </c>
      <c r="N74" s="42">
        <f t="shared" si="80"/>
        <v>9825</v>
      </c>
      <c r="O74" s="92">
        <f t="shared" si="80"/>
        <v>379992220.04999995</v>
      </c>
    </row>
    <row r="75" spans="1:15" x14ac:dyDescent="0.25">
      <c r="A75" s="45" t="s">
        <v>23</v>
      </c>
      <c r="B75" s="38" t="s">
        <v>70</v>
      </c>
      <c r="C75" s="27" t="s">
        <v>3</v>
      </c>
      <c r="D75" s="96">
        <v>5328</v>
      </c>
      <c r="E75" s="126">
        <v>71350300.900000021</v>
      </c>
      <c r="F75" s="38" t="s">
        <v>74</v>
      </c>
      <c r="G75" s="27" t="s">
        <v>3</v>
      </c>
      <c r="H75" s="165">
        <v>775</v>
      </c>
      <c r="I75" s="171">
        <v>16348337</v>
      </c>
      <c r="J75" s="160">
        <v>435</v>
      </c>
      <c r="K75" s="167">
        <v>3936921</v>
      </c>
      <c r="L75" s="168">
        <f t="shared" ref="L75:M77" si="90">+H75+J75</f>
        <v>1210</v>
      </c>
      <c r="M75" s="169">
        <f t="shared" si="90"/>
        <v>20285258</v>
      </c>
      <c r="N75" s="168">
        <f t="shared" si="80"/>
        <v>6538</v>
      </c>
      <c r="O75" s="167">
        <f t="shared" si="80"/>
        <v>91635558.900000021</v>
      </c>
    </row>
    <row r="76" spans="1:15" x14ac:dyDescent="0.25">
      <c r="A76" s="45"/>
      <c r="B76" s="38" t="s">
        <v>70</v>
      </c>
      <c r="C76" s="27" t="s">
        <v>4</v>
      </c>
      <c r="D76" s="96">
        <v>39</v>
      </c>
      <c r="E76" s="126">
        <v>33206195.52</v>
      </c>
      <c r="F76" s="38" t="s">
        <v>74</v>
      </c>
      <c r="G76" s="27" t="s">
        <v>4</v>
      </c>
      <c r="H76" s="165">
        <v>1</v>
      </c>
      <c r="I76" s="166">
        <v>1292997.82</v>
      </c>
      <c r="J76" s="165">
        <v>1</v>
      </c>
      <c r="K76" s="167">
        <v>775798.69</v>
      </c>
      <c r="L76" s="168">
        <f t="shared" si="90"/>
        <v>2</v>
      </c>
      <c r="M76" s="169">
        <f t="shared" si="90"/>
        <v>2068796.51</v>
      </c>
      <c r="N76" s="168">
        <f t="shared" si="80"/>
        <v>41</v>
      </c>
      <c r="O76" s="167">
        <f t="shared" si="80"/>
        <v>35274992.030000001</v>
      </c>
    </row>
    <row r="77" spans="1:15" x14ac:dyDescent="0.25">
      <c r="A77" s="45"/>
      <c r="B77" s="38" t="s">
        <v>72</v>
      </c>
      <c r="C77" s="27" t="s">
        <v>4</v>
      </c>
      <c r="D77" s="96">
        <v>175</v>
      </c>
      <c r="E77" s="126">
        <v>157915048.79999998</v>
      </c>
      <c r="F77" s="38" t="s">
        <v>72</v>
      </c>
      <c r="G77" s="27" t="s">
        <v>4</v>
      </c>
      <c r="H77" s="165">
        <v>47</v>
      </c>
      <c r="I77" s="166">
        <v>12736697.079999994</v>
      </c>
      <c r="J77" s="165">
        <v>79</v>
      </c>
      <c r="K77" s="167">
        <v>29267405.489999995</v>
      </c>
      <c r="L77" s="168">
        <f t="shared" si="90"/>
        <v>126</v>
      </c>
      <c r="M77" s="169">
        <f t="shared" si="90"/>
        <v>42004102.569999993</v>
      </c>
      <c r="N77" s="168">
        <f t="shared" si="80"/>
        <v>301</v>
      </c>
      <c r="O77" s="167">
        <f t="shared" si="80"/>
        <v>199919151.36999997</v>
      </c>
    </row>
    <row r="78" spans="1:15" x14ac:dyDescent="0.25">
      <c r="A78" s="46" t="s">
        <v>23</v>
      </c>
      <c r="B78" s="39"/>
      <c r="C78" s="29"/>
      <c r="D78" s="30">
        <f>SUM(D75:D77)</f>
        <v>5542</v>
      </c>
      <c r="E78" s="124">
        <f>SUM(E75:E77)</f>
        <v>262471545.22</v>
      </c>
      <c r="F78" s="39"/>
      <c r="G78" s="29"/>
      <c r="H78" s="150">
        <f>SUM(H75:H77)</f>
        <v>823</v>
      </c>
      <c r="I78" s="151">
        <f t="shared" ref="I78" si="91">SUM(I75:I77)</f>
        <v>30378031.899999995</v>
      </c>
      <c r="J78" s="150">
        <f t="shared" ref="J78" si="92">SUM(J75:J77)</f>
        <v>515</v>
      </c>
      <c r="K78" s="92">
        <f t="shared" ref="K78" si="93">SUM(K75:K77)</f>
        <v>33980125.179999992</v>
      </c>
      <c r="L78" s="42">
        <f t="shared" ref="L78:M78" si="94">SUM(L75:L77)</f>
        <v>1338</v>
      </c>
      <c r="M78" s="170">
        <f t="shared" si="94"/>
        <v>64358157.079999998</v>
      </c>
      <c r="N78" s="42">
        <f t="shared" si="80"/>
        <v>6880</v>
      </c>
      <c r="O78" s="92">
        <f t="shared" si="80"/>
        <v>326829702.30000001</v>
      </c>
    </row>
    <row r="79" spans="1:15" x14ac:dyDescent="0.25">
      <c r="A79" s="45" t="s">
        <v>24</v>
      </c>
      <c r="B79" s="38" t="s">
        <v>70</v>
      </c>
      <c r="C79" s="27" t="s">
        <v>3</v>
      </c>
      <c r="D79" s="96">
        <v>6126</v>
      </c>
      <c r="E79" s="126">
        <v>80330272.639999941</v>
      </c>
      <c r="F79" s="38" t="s">
        <v>74</v>
      </c>
      <c r="G79" s="27" t="s">
        <v>3</v>
      </c>
      <c r="H79" s="160">
        <v>2360</v>
      </c>
      <c r="I79" s="171">
        <v>49930416.760000043</v>
      </c>
      <c r="J79" s="160">
        <v>1005</v>
      </c>
      <c r="K79" s="172">
        <v>8806000.0499999989</v>
      </c>
      <c r="L79" s="168">
        <f t="shared" ref="L79:M81" si="95">+H79+J79</f>
        <v>3365</v>
      </c>
      <c r="M79" s="169">
        <f t="shared" si="95"/>
        <v>58736416.81000004</v>
      </c>
      <c r="N79" s="168">
        <f t="shared" si="80"/>
        <v>9491</v>
      </c>
      <c r="O79" s="167">
        <f t="shared" si="80"/>
        <v>139066689.44999999</v>
      </c>
    </row>
    <row r="80" spans="1:15" x14ac:dyDescent="0.25">
      <c r="A80" s="45"/>
      <c r="B80" s="38" t="s">
        <v>70</v>
      </c>
      <c r="C80" s="27" t="s">
        <v>4</v>
      </c>
      <c r="D80" s="28">
        <v>0</v>
      </c>
      <c r="E80" s="125">
        <v>0</v>
      </c>
      <c r="F80" s="38" t="s">
        <v>74</v>
      </c>
      <c r="G80" s="27" t="s">
        <v>4</v>
      </c>
      <c r="H80" s="165">
        <v>2</v>
      </c>
      <c r="I80" s="166">
        <v>967521.24</v>
      </c>
      <c r="J80" s="165">
        <v>0</v>
      </c>
      <c r="K80" s="167">
        <v>0</v>
      </c>
      <c r="L80" s="168">
        <f t="shared" si="95"/>
        <v>2</v>
      </c>
      <c r="M80" s="169">
        <f t="shared" si="95"/>
        <v>967521.24</v>
      </c>
      <c r="N80" s="168">
        <f t="shared" si="80"/>
        <v>2</v>
      </c>
      <c r="O80" s="167">
        <f t="shared" si="80"/>
        <v>967521.24</v>
      </c>
    </row>
    <row r="81" spans="1:15" x14ac:dyDescent="0.25">
      <c r="A81" s="45"/>
      <c r="B81" s="38" t="s">
        <v>72</v>
      </c>
      <c r="C81" s="27" t="s">
        <v>4</v>
      </c>
      <c r="D81" s="96">
        <v>175</v>
      </c>
      <c r="E81" s="126">
        <v>206101972.52000001</v>
      </c>
      <c r="F81" s="38" t="s">
        <v>72</v>
      </c>
      <c r="G81" s="27" t="s">
        <v>4</v>
      </c>
      <c r="H81" s="165">
        <v>87</v>
      </c>
      <c r="I81" s="166">
        <v>63566826.419999987</v>
      </c>
      <c r="J81" s="160">
        <v>127</v>
      </c>
      <c r="K81" s="172">
        <v>54172153.519999981</v>
      </c>
      <c r="L81" s="168">
        <f t="shared" si="95"/>
        <v>214</v>
      </c>
      <c r="M81" s="169">
        <f t="shared" si="95"/>
        <v>117738979.93999997</v>
      </c>
      <c r="N81" s="168">
        <f t="shared" si="80"/>
        <v>389</v>
      </c>
      <c r="O81" s="167">
        <f t="shared" si="80"/>
        <v>323840952.45999998</v>
      </c>
    </row>
    <row r="82" spans="1:15" x14ac:dyDescent="0.25">
      <c r="A82" s="46" t="s">
        <v>24</v>
      </c>
      <c r="B82" s="39"/>
      <c r="C82" s="29"/>
      <c r="D82" s="30">
        <f>SUM(D79:D81)</f>
        <v>6301</v>
      </c>
      <c r="E82" s="124">
        <f>SUM(E79:E81)</f>
        <v>286432245.15999997</v>
      </c>
      <c r="F82" s="39"/>
      <c r="G82" s="29"/>
      <c r="H82" s="150">
        <f>SUM(H79:H81)</f>
        <v>2449</v>
      </c>
      <c r="I82" s="151">
        <f t="shared" ref="I82" si="96">SUM(I79:I81)</f>
        <v>114464764.42000003</v>
      </c>
      <c r="J82" s="150">
        <f t="shared" ref="J82" si="97">SUM(J79:J81)</f>
        <v>1132</v>
      </c>
      <c r="K82" s="92">
        <f t="shared" ref="K82" si="98">SUM(K79:K81)</f>
        <v>62978153.569999978</v>
      </c>
      <c r="L82" s="42">
        <f t="shared" ref="L82:M82" si="99">SUM(L79:L81)</f>
        <v>3581</v>
      </c>
      <c r="M82" s="170">
        <f t="shared" si="99"/>
        <v>177442917.99000001</v>
      </c>
      <c r="N82" s="42">
        <f t="shared" si="80"/>
        <v>9882</v>
      </c>
      <c r="O82" s="92">
        <f t="shared" si="80"/>
        <v>463875163.14999998</v>
      </c>
    </row>
    <row r="83" spans="1:15" x14ac:dyDescent="0.25">
      <c r="A83" s="45" t="s">
        <v>25</v>
      </c>
      <c r="B83" s="38" t="s">
        <v>70</v>
      </c>
      <c r="C83" s="27" t="s">
        <v>3</v>
      </c>
      <c r="D83" s="96">
        <v>6343</v>
      </c>
      <c r="E83" s="126">
        <v>82690569.370000094</v>
      </c>
      <c r="F83" s="38" t="s">
        <v>74</v>
      </c>
      <c r="G83" s="27" t="s">
        <v>3</v>
      </c>
      <c r="H83" s="160">
        <v>2259</v>
      </c>
      <c r="I83" s="171">
        <v>47815091</v>
      </c>
      <c r="J83" s="160">
        <v>1424</v>
      </c>
      <c r="K83" s="172">
        <v>12180508</v>
      </c>
      <c r="L83" s="168">
        <f t="shared" ref="L83:M85" si="100">+H83+J83</f>
        <v>3683</v>
      </c>
      <c r="M83" s="169">
        <f t="shared" si="100"/>
        <v>59995599</v>
      </c>
      <c r="N83" s="168">
        <f t="shared" si="80"/>
        <v>10026</v>
      </c>
      <c r="O83" s="167">
        <f t="shared" si="80"/>
        <v>142686168.37000009</v>
      </c>
    </row>
    <row r="84" spans="1:15" x14ac:dyDescent="0.25">
      <c r="A84" s="45"/>
      <c r="B84" s="38" t="s">
        <v>70</v>
      </c>
      <c r="C84" s="27" t="s">
        <v>4</v>
      </c>
      <c r="D84" s="96">
        <v>25</v>
      </c>
      <c r="E84" s="126">
        <v>16248357.41</v>
      </c>
      <c r="F84" s="38" t="s">
        <v>74</v>
      </c>
      <c r="G84" s="27" t="s">
        <v>4</v>
      </c>
      <c r="H84" s="165">
        <v>2</v>
      </c>
      <c r="I84" s="166">
        <v>4274468.83</v>
      </c>
      <c r="J84" s="160">
        <v>1</v>
      </c>
      <c r="K84" s="172">
        <v>2092483.25</v>
      </c>
      <c r="L84" s="168">
        <f t="shared" si="100"/>
        <v>3</v>
      </c>
      <c r="M84" s="169">
        <f t="shared" si="100"/>
        <v>6366952.0800000001</v>
      </c>
      <c r="N84" s="168">
        <f t="shared" si="80"/>
        <v>28</v>
      </c>
      <c r="O84" s="167">
        <f t="shared" si="80"/>
        <v>22615309.490000002</v>
      </c>
    </row>
    <row r="85" spans="1:15" x14ac:dyDescent="0.25">
      <c r="A85" s="45"/>
      <c r="B85" s="38" t="s">
        <v>72</v>
      </c>
      <c r="C85" s="27" t="s">
        <v>4</v>
      </c>
      <c r="D85" s="96">
        <v>238</v>
      </c>
      <c r="E85" s="126">
        <v>240163136.37000012</v>
      </c>
      <c r="F85" s="38" t="s">
        <v>72</v>
      </c>
      <c r="G85" s="27" t="s">
        <v>4</v>
      </c>
      <c r="H85" s="160">
        <v>102</v>
      </c>
      <c r="I85" s="171">
        <v>105344959.37999998</v>
      </c>
      <c r="J85" s="160">
        <v>102</v>
      </c>
      <c r="K85" s="172">
        <v>49353879.969999976</v>
      </c>
      <c r="L85" s="168">
        <f t="shared" si="100"/>
        <v>204</v>
      </c>
      <c r="M85" s="169">
        <f t="shared" si="100"/>
        <v>154698839.34999996</v>
      </c>
      <c r="N85" s="168">
        <f t="shared" si="80"/>
        <v>442</v>
      </c>
      <c r="O85" s="167">
        <f t="shared" si="80"/>
        <v>394861975.72000009</v>
      </c>
    </row>
    <row r="86" spans="1:15" x14ac:dyDescent="0.25">
      <c r="A86" s="46" t="s">
        <v>25</v>
      </c>
      <c r="B86" s="39"/>
      <c r="C86" s="29"/>
      <c r="D86" s="30">
        <f>SUM(D83:D85)</f>
        <v>6606</v>
      </c>
      <c r="E86" s="124">
        <f>SUM(E83:E85)</f>
        <v>339102063.15000021</v>
      </c>
      <c r="F86" s="39"/>
      <c r="G86" s="29"/>
      <c r="H86" s="150">
        <f>SUM(H83:H85)</f>
        <v>2363</v>
      </c>
      <c r="I86" s="151">
        <f t="shared" ref="I86" si="101">SUM(I83:I85)</f>
        <v>157434519.20999998</v>
      </c>
      <c r="J86" s="150">
        <f t="shared" ref="J86" si="102">SUM(J83:J85)</f>
        <v>1527</v>
      </c>
      <c r="K86" s="92">
        <f t="shared" ref="K86" si="103">SUM(K83:K85)</f>
        <v>63626871.219999976</v>
      </c>
      <c r="L86" s="42">
        <f t="shared" ref="L86:M86" si="104">SUM(L83:L85)</f>
        <v>3890</v>
      </c>
      <c r="M86" s="170">
        <f t="shared" si="104"/>
        <v>221061390.42999995</v>
      </c>
      <c r="N86" s="42">
        <f t="shared" si="80"/>
        <v>10496</v>
      </c>
      <c r="O86" s="92">
        <f t="shared" si="80"/>
        <v>560163453.58000016</v>
      </c>
    </row>
    <row r="87" spans="1:15" x14ac:dyDescent="0.25">
      <c r="A87" s="45" t="s">
        <v>26</v>
      </c>
      <c r="B87" s="38" t="s">
        <v>70</v>
      </c>
      <c r="C87" s="27" t="s">
        <v>3</v>
      </c>
      <c r="D87" s="96">
        <v>1927</v>
      </c>
      <c r="E87" s="126">
        <v>25115376.320000008</v>
      </c>
      <c r="F87" s="38" t="s">
        <v>74</v>
      </c>
      <c r="G87" s="27" t="s">
        <v>3</v>
      </c>
      <c r="H87" s="160">
        <v>2296</v>
      </c>
      <c r="I87" s="171">
        <v>48690838</v>
      </c>
      <c r="J87" s="160">
        <v>1905</v>
      </c>
      <c r="K87" s="172">
        <v>17039673</v>
      </c>
      <c r="L87" s="168">
        <f t="shared" ref="L87:M89" si="105">+H87+J87</f>
        <v>4201</v>
      </c>
      <c r="M87" s="169">
        <f t="shared" si="105"/>
        <v>65730511</v>
      </c>
      <c r="N87" s="168">
        <f t="shared" si="80"/>
        <v>6128</v>
      </c>
      <c r="O87" s="167">
        <f t="shared" si="80"/>
        <v>90845887.320000008</v>
      </c>
    </row>
    <row r="88" spans="1:15" x14ac:dyDescent="0.25">
      <c r="A88" s="45"/>
      <c r="B88" s="38" t="s">
        <v>70</v>
      </c>
      <c r="C88" s="27" t="s">
        <v>4</v>
      </c>
      <c r="D88" s="96">
        <v>2</v>
      </c>
      <c r="E88" s="126">
        <v>2864959.14</v>
      </c>
      <c r="F88" s="38" t="s">
        <v>74</v>
      </c>
      <c r="G88" s="27" t="s">
        <v>4</v>
      </c>
      <c r="H88" s="165">
        <v>0</v>
      </c>
      <c r="I88" s="166">
        <v>0</v>
      </c>
      <c r="J88" s="165">
        <v>0</v>
      </c>
      <c r="K88" s="167">
        <v>0</v>
      </c>
      <c r="L88" s="168">
        <f t="shared" si="105"/>
        <v>0</v>
      </c>
      <c r="M88" s="169">
        <f t="shared" si="105"/>
        <v>0</v>
      </c>
      <c r="N88" s="168">
        <f t="shared" si="80"/>
        <v>2</v>
      </c>
      <c r="O88" s="167">
        <f t="shared" si="80"/>
        <v>2864959.14</v>
      </c>
    </row>
    <row r="89" spans="1:15" x14ac:dyDescent="0.25">
      <c r="A89" s="45"/>
      <c r="B89" s="38" t="s">
        <v>72</v>
      </c>
      <c r="C89" s="27" t="s">
        <v>4</v>
      </c>
      <c r="D89" s="96">
        <v>67</v>
      </c>
      <c r="E89" s="126">
        <v>60970463.709999993</v>
      </c>
      <c r="F89" s="38" t="s">
        <v>72</v>
      </c>
      <c r="G89" s="27" t="s">
        <v>4</v>
      </c>
      <c r="H89" s="165">
        <v>36</v>
      </c>
      <c r="I89" s="166">
        <v>18628707</v>
      </c>
      <c r="J89" s="160">
        <v>58</v>
      </c>
      <c r="K89" s="172">
        <v>16544977</v>
      </c>
      <c r="L89" s="168">
        <f t="shared" si="105"/>
        <v>94</v>
      </c>
      <c r="M89" s="169">
        <f t="shared" si="105"/>
        <v>35173684</v>
      </c>
      <c r="N89" s="168">
        <f t="shared" si="80"/>
        <v>161</v>
      </c>
      <c r="O89" s="167">
        <f t="shared" si="80"/>
        <v>96144147.709999993</v>
      </c>
    </row>
    <row r="90" spans="1:15" x14ac:dyDescent="0.25">
      <c r="A90" s="46" t="s">
        <v>26</v>
      </c>
      <c r="B90" s="39"/>
      <c r="C90" s="29"/>
      <c r="D90" s="30">
        <f>SUM(D87:D89)</f>
        <v>1996</v>
      </c>
      <c r="E90" s="124">
        <f>SUM(E87:E89)</f>
        <v>88950799.170000002</v>
      </c>
      <c r="F90" s="39"/>
      <c r="G90" s="29"/>
      <c r="H90" s="150">
        <f>SUM(H87:H89)</f>
        <v>2332</v>
      </c>
      <c r="I90" s="151">
        <f t="shared" ref="I90" si="106">SUM(I87:I89)</f>
        <v>67319545</v>
      </c>
      <c r="J90" s="150">
        <f t="shared" ref="J90" si="107">SUM(J87:J89)</f>
        <v>1963</v>
      </c>
      <c r="K90" s="92">
        <f t="shared" ref="K90" si="108">SUM(K87:K89)</f>
        <v>33584650</v>
      </c>
      <c r="L90" s="42">
        <f t="shared" ref="L90:M90" si="109">SUM(L87:L89)</f>
        <v>4295</v>
      </c>
      <c r="M90" s="170">
        <f t="shared" si="109"/>
        <v>100904195</v>
      </c>
      <c r="N90" s="42">
        <f t="shared" si="80"/>
        <v>6291</v>
      </c>
      <c r="O90" s="92">
        <f t="shared" si="80"/>
        <v>189854994.17000002</v>
      </c>
    </row>
    <row r="91" spans="1:15" x14ac:dyDescent="0.25">
      <c r="A91" s="47" t="s">
        <v>27</v>
      </c>
      <c r="B91" s="38" t="s">
        <v>70</v>
      </c>
      <c r="C91" s="27" t="s">
        <v>3</v>
      </c>
      <c r="D91" s="96">
        <v>3</v>
      </c>
      <c r="E91" s="126">
        <v>37840</v>
      </c>
      <c r="F91" s="38" t="s">
        <v>74</v>
      </c>
      <c r="G91" s="27" t="s">
        <v>3</v>
      </c>
      <c r="H91" s="165">
        <v>0</v>
      </c>
      <c r="I91" s="166">
        <v>0</v>
      </c>
      <c r="J91" s="165">
        <v>0</v>
      </c>
      <c r="K91" s="167">
        <v>0</v>
      </c>
      <c r="L91" s="168">
        <f t="shared" ref="L91:M93" si="110">+H91+J91</f>
        <v>0</v>
      </c>
      <c r="M91" s="169">
        <f t="shared" si="110"/>
        <v>0</v>
      </c>
      <c r="N91" s="168">
        <f t="shared" si="80"/>
        <v>3</v>
      </c>
      <c r="O91" s="167">
        <f t="shared" si="80"/>
        <v>37840</v>
      </c>
    </row>
    <row r="92" spans="1:15" x14ac:dyDescent="0.25">
      <c r="A92" s="48"/>
      <c r="B92" s="38" t="s">
        <v>70</v>
      </c>
      <c r="C92" s="27" t="s">
        <v>4</v>
      </c>
      <c r="D92" s="28">
        <v>0</v>
      </c>
      <c r="E92" s="125">
        <v>0</v>
      </c>
      <c r="F92" s="38" t="s">
        <v>74</v>
      </c>
      <c r="G92" s="27" t="s">
        <v>4</v>
      </c>
      <c r="H92" s="165">
        <v>0</v>
      </c>
      <c r="I92" s="166">
        <v>0</v>
      </c>
      <c r="J92" s="165">
        <v>0</v>
      </c>
      <c r="K92" s="167">
        <v>0</v>
      </c>
      <c r="L92" s="168">
        <f t="shared" si="110"/>
        <v>0</v>
      </c>
      <c r="M92" s="169">
        <f t="shared" si="110"/>
        <v>0</v>
      </c>
      <c r="N92" s="168">
        <f t="shared" si="80"/>
        <v>0</v>
      </c>
      <c r="O92" s="167">
        <f t="shared" si="80"/>
        <v>0</v>
      </c>
    </row>
    <row r="93" spans="1:15" x14ac:dyDescent="0.25">
      <c r="A93" s="48"/>
      <c r="B93" s="38" t="s">
        <v>72</v>
      </c>
      <c r="C93" s="27" t="s">
        <v>4</v>
      </c>
      <c r="D93" s="28">
        <v>0</v>
      </c>
      <c r="E93" s="125">
        <v>0</v>
      </c>
      <c r="F93" s="38" t="s">
        <v>72</v>
      </c>
      <c r="G93" s="27" t="s">
        <v>4</v>
      </c>
      <c r="H93" s="165">
        <v>0</v>
      </c>
      <c r="I93" s="166">
        <v>0</v>
      </c>
      <c r="J93" s="165">
        <v>0</v>
      </c>
      <c r="K93" s="167">
        <v>0</v>
      </c>
      <c r="L93" s="168">
        <f t="shared" si="110"/>
        <v>0</v>
      </c>
      <c r="M93" s="169">
        <f t="shared" si="110"/>
        <v>0</v>
      </c>
      <c r="N93" s="168">
        <f t="shared" si="80"/>
        <v>0</v>
      </c>
      <c r="O93" s="167">
        <f t="shared" si="80"/>
        <v>0</v>
      </c>
    </row>
    <row r="94" spans="1:15" x14ac:dyDescent="0.25">
      <c r="A94" s="46" t="s">
        <v>27</v>
      </c>
      <c r="B94" s="39"/>
      <c r="C94" s="29"/>
      <c r="D94" s="30">
        <f>SUM(D91:D93)</f>
        <v>3</v>
      </c>
      <c r="E94" s="124">
        <f>SUM(E91:E93)</f>
        <v>37840</v>
      </c>
      <c r="F94" s="39"/>
      <c r="G94" s="29"/>
      <c r="H94" s="150">
        <f>SUM(H91:H93)</f>
        <v>0</v>
      </c>
      <c r="I94" s="151">
        <f t="shared" ref="I94" si="111">SUM(I91:I93)</f>
        <v>0</v>
      </c>
      <c r="J94" s="150">
        <f t="shared" ref="J94" si="112">SUM(J91:J93)</f>
        <v>0</v>
      </c>
      <c r="K94" s="92">
        <f t="shared" ref="K94" si="113">SUM(K91:K93)</f>
        <v>0</v>
      </c>
      <c r="L94" s="42">
        <f t="shared" ref="L94:M94" si="114">SUM(L91:L93)</f>
        <v>0</v>
      </c>
      <c r="M94" s="170">
        <f t="shared" si="114"/>
        <v>0</v>
      </c>
      <c r="N94" s="42">
        <f t="shared" si="80"/>
        <v>3</v>
      </c>
      <c r="O94" s="92">
        <f t="shared" si="80"/>
        <v>37840</v>
      </c>
    </row>
    <row r="95" spans="1:15" x14ac:dyDescent="0.25">
      <c r="A95" s="45" t="s">
        <v>28</v>
      </c>
      <c r="B95" s="38" t="s">
        <v>70</v>
      </c>
      <c r="C95" s="27" t="s">
        <v>3</v>
      </c>
      <c r="D95" s="96">
        <v>10506</v>
      </c>
      <c r="E95" s="126">
        <v>140540466.25999999</v>
      </c>
      <c r="F95" s="38" t="s">
        <v>74</v>
      </c>
      <c r="G95" s="27" t="s">
        <v>3</v>
      </c>
      <c r="H95" s="160">
        <v>2287</v>
      </c>
      <c r="I95" s="171">
        <v>47961280</v>
      </c>
      <c r="J95" s="160">
        <v>809</v>
      </c>
      <c r="K95" s="172">
        <v>6800009</v>
      </c>
      <c r="L95" s="168">
        <f t="shared" ref="L95:M97" si="115">+H95+J95</f>
        <v>3096</v>
      </c>
      <c r="M95" s="169">
        <f t="shared" si="115"/>
        <v>54761289</v>
      </c>
      <c r="N95" s="168">
        <f t="shared" si="80"/>
        <v>13602</v>
      </c>
      <c r="O95" s="167">
        <f t="shared" si="80"/>
        <v>195301755.25999999</v>
      </c>
    </row>
    <row r="96" spans="1:15" x14ac:dyDescent="0.25">
      <c r="A96" s="45"/>
      <c r="B96" s="38" t="s">
        <v>70</v>
      </c>
      <c r="C96" s="27" t="s">
        <v>4</v>
      </c>
      <c r="D96" s="96">
        <v>8</v>
      </c>
      <c r="E96" s="126">
        <v>14277138.830000002</v>
      </c>
      <c r="F96" s="38" t="s">
        <v>74</v>
      </c>
      <c r="G96" s="27" t="s">
        <v>4</v>
      </c>
      <c r="H96" s="165">
        <v>3</v>
      </c>
      <c r="I96" s="166">
        <v>4270895</v>
      </c>
      <c r="J96" s="165">
        <v>2</v>
      </c>
      <c r="K96" s="167">
        <v>2011889</v>
      </c>
      <c r="L96" s="168">
        <f t="shared" si="115"/>
        <v>5</v>
      </c>
      <c r="M96" s="169">
        <f t="shared" si="115"/>
        <v>6282784</v>
      </c>
      <c r="N96" s="168">
        <f t="shared" si="80"/>
        <v>13</v>
      </c>
      <c r="O96" s="167">
        <f t="shared" si="80"/>
        <v>20559922.830000002</v>
      </c>
    </row>
    <row r="97" spans="1:15" x14ac:dyDescent="0.25">
      <c r="A97" s="45"/>
      <c r="B97" s="38" t="s">
        <v>72</v>
      </c>
      <c r="C97" s="27" t="s">
        <v>4</v>
      </c>
      <c r="D97" s="96">
        <v>89</v>
      </c>
      <c r="E97" s="126">
        <v>162233910.58999991</v>
      </c>
      <c r="F97" s="38" t="s">
        <v>72</v>
      </c>
      <c r="G97" s="27" t="s">
        <v>4</v>
      </c>
      <c r="H97" s="165">
        <v>27</v>
      </c>
      <c r="I97" s="166">
        <v>38904876</v>
      </c>
      <c r="J97" s="160">
        <v>44</v>
      </c>
      <c r="K97" s="172">
        <v>27599718</v>
      </c>
      <c r="L97" s="168">
        <f t="shared" si="115"/>
        <v>71</v>
      </c>
      <c r="M97" s="169">
        <f t="shared" si="115"/>
        <v>66504594</v>
      </c>
      <c r="N97" s="168">
        <f t="shared" si="80"/>
        <v>160</v>
      </c>
      <c r="O97" s="167">
        <f t="shared" si="80"/>
        <v>228738504.58999991</v>
      </c>
    </row>
    <row r="98" spans="1:15" x14ac:dyDescent="0.25">
      <c r="A98" s="46" t="s">
        <v>28</v>
      </c>
      <c r="B98" s="39"/>
      <c r="C98" s="29"/>
      <c r="D98" s="30">
        <f>SUM(D95:D97)</f>
        <v>10603</v>
      </c>
      <c r="E98" s="124">
        <f>SUM(E95:E97)</f>
        <v>317051515.67999995</v>
      </c>
      <c r="F98" s="39"/>
      <c r="G98" s="29"/>
      <c r="H98" s="150">
        <f>SUM(H95:H97)</f>
        <v>2317</v>
      </c>
      <c r="I98" s="151">
        <f t="shared" ref="I98" si="116">SUM(I95:I97)</f>
        <v>91137051</v>
      </c>
      <c r="J98" s="150">
        <f t="shared" ref="J98" si="117">SUM(J95:J97)</f>
        <v>855</v>
      </c>
      <c r="K98" s="92">
        <f t="shared" ref="K98" si="118">SUM(K95:K97)</f>
        <v>36411616</v>
      </c>
      <c r="L98" s="42">
        <f t="shared" ref="L98:M98" si="119">SUM(L95:L97)</f>
        <v>3172</v>
      </c>
      <c r="M98" s="170">
        <f t="shared" si="119"/>
        <v>127548667</v>
      </c>
      <c r="N98" s="42">
        <f t="shared" si="80"/>
        <v>13775</v>
      </c>
      <c r="O98" s="92">
        <f t="shared" si="80"/>
        <v>444600182.67999995</v>
      </c>
    </row>
    <row r="99" spans="1:15" x14ac:dyDescent="0.25">
      <c r="A99" s="45" t="s">
        <v>29</v>
      </c>
      <c r="B99" s="38" t="s">
        <v>70</v>
      </c>
      <c r="C99" s="27" t="s">
        <v>3</v>
      </c>
      <c r="D99" s="96">
        <v>21368</v>
      </c>
      <c r="E99" s="126">
        <v>271626724.25000072</v>
      </c>
      <c r="F99" s="38" t="s">
        <v>74</v>
      </c>
      <c r="G99" s="27" t="s">
        <v>3</v>
      </c>
      <c r="H99" s="160">
        <v>5644</v>
      </c>
      <c r="I99" s="171">
        <v>118001341</v>
      </c>
      <c r="J99" s="160">
        <v>3449</v>
      </c>
      <c r="K99" s="172">
        <v>28832057</v>
      </c>
      <c r="L99" s="168">
        <f t="shared" ref="L99:M101" si="120">+H99+J99</f>
        <v>9093</v>
      </c>
      <c r="M99" s="169">
        <f t="shared" si="120"/>
        <v>146833398</v>
      </c>
      <c r="N99" s="168">
        <f t="shared" si="80"/>
        <v>30461</v>
      </c>
      <c r="O99" s="167">
        <f t="shared" si="80"/>
        <v>418460122.25000072</v>
      </c>
    </row>
    <row r="100" spans="1:15" x14ac:dyDescent="0.25">
      <c r="A100" s="45"/>
      <c r="B100" s="38" t="s">
        <v>70</v>
      </c>
      <c r="C100" s="27" t="s">
        <v>4</v>
      </c>
      <c r="D100" s="96">
        <v>11</v>
      </c>
      <c r="E100" s="126">
        <v>14732158.690000001</v>
      </c>
      <c r="F100" s="38" t="s">
        <v>74</v>
      </c>
      <c r="G100" s="27" t="s">
        <v>4</v>
      </c>
      <c r="H100" s="165">
        <v>2</v>
      </c>
      <c r="I100" s="171">
        <v>4230122.4000000004</v>
      </c>
      <c r="J100" s="165">
        <v>2</v>
      </c>
      <c r="K100" s="167">
        <v>2002842.3399999999</v>
      </c>
      <c r="L100" s="168">
        <f t="shared" si="120"/>
        <v>4</v>
      </c>
      <c r="M100" s="169">
        <f t="shared" si="120"/>
        <v>6232964.7400000002</v>
      </c>
      <c r="N100" s="168">
        <f t="shared" si="80"/>
        <v>15</v>
      </c>
      <c r="O100" s="167">
        <f t="shared" si="80"/>
        <v>20965123.43</v>
      </c>
    </row>
    <row r="101" spans="1:15" x14ac:dyDescent="0.25">
      <c r="A101" s="45"/>
      <c r="B101" s="38" t="s">
        <v>72</v>
      </c>
      <c r="C101" s="27" t="s">
        <v>4</v>
      </c>
      <c r="D101" s="96">
        <v>149</v>
      </c>
      <c r="E101" s="126">
        <v>229908989.85999998</v>
      </c>
      <c r="F101" s="38" t="s">
        <v>72</v>
      </c>
      <c r="G101" s="27" t="s">
        <v>4</v>
      </c>
      <c r="H101" s="165">
        <v>38</v>
      </c>
      <c r="I101" s="166">
        <v>35313702.089999996</v>
      </c>
      <c r="J101" s="160">
        <v>107</v>
      </c>
      <c r="K101" s="167">
        <v>60679064.909999996</v>
      </c>
      <c r="L101" s="168">
        <f t="shared" si="120"/>
        <v>145</v>
      </c>
      <c r="M101" s="169">
        <f t="shared" si="120"/>
        <v>95992767</v>
      </c>
      <c r="N101" s="168">
        <f t="shared" si="80"/>
        <v>294</v>
      </c>
      <c r="O101" s="167">
        <f t="shared" si="80"/>
        <v>325901756.86000001</v>
      </c>
    </row>
    <row r="102" spans="1:15" x14ac:dyDescent="0.25">
      <c r="A102" s="46" t="s">
        <v>29</v>
      </c>
      <c r="B102" s="39"/>
      <c r="C102" s="29"/>
      <c r="D102" s="30">
        <f>SUM(D99:D101)</f>
        <v>21528</v>
      </c>
      <c r="E102" s="124">
        <f>SUM(E99:E101)</f>
        <v>516267872.80000067</v>
      </c>
      <c r="F102" s="39"/>
      <c r="G102" s="29"/>
      <c r="H102" s="150">
        <f>SUM(H99:H101)</f>
        <v>5684</v>
      </c>
      <c r="I102" s="151">
        <f t="shared" ref="I102" si="121">SUM(I99:I101)</f>
        <v>157545165.49000001</v>
      </c>
      <c r="J102" s="150">
        <f t="shared" ref="J102" si="122">SUM(J99:J101)</f>
        <v>3558</v>
      </c>
      <c r="K102" s="92">
        <f t="shared" ref="K102" si="123">SUM(K99:K101)</f>
        <v>91513964.25</v>
      </c>
      <c r="L102" s="42">
        <f t="shared" ref="L102:M102" si="124">SUM(L99:L101)</f>
        <v>9242</v>
      </c>
      <c r="M102" s="170">
        <f t="shared" si="124"/>
        <v>249059129.74000001</v>
      </c>
      <c r="N102" s="42">
        <f t="shared" si="80"/>
        <v>30770</v>
      </c>
      <c r="O102" s="92">
        <f t="shared" si="80"/>
        <v>765327002.54000068</v>
      </c>
    </row>
    <row r="103" spans="1:15" x14ac:dyDescent="0.25">
      <c r="A103" s="45" t="s">
        <v>30</v>
      </c>
      <c r="B103" s="38" t="s">
        <v>70</v>
      </c>
      <c r="C103" s="27" t="s">
        <v>3</v>
      </c>
      <c r="D103" s="96">
        <v>18932</v>
      </c>
      <c r="E103" s="126">
        <v>248322200.9300001</v>
      </c>
      <c r="F103" s="38" t="s">
        <v>74</v>
      </c>
      <c r="G103" s="27" t="s">
        <v>3</v>
      </c>
      <c r="H103" s="160">
        <v>4082</v>
      </c>
      <c r="I103" s="171">
        <v>84844252</v>
      </c>
      <c r="J103" s="160">
        <v>1722</v>
      </c>
      <c r="K103" s="172">
        <v>14331038</v>
      </c>
      <c r="L103" s="168">
        <f t="shared" ref="L103:M105" si="125">+H103+J103</f>
        <v>5804</v>
      </c>
      <c r="M103" s="169">
        <f t="shared" si="125"/>
        <v>99175290</v>
      </c>
      <c r="N103" s="168">
        <f t="shared" si="80"/>
        <v>24736</v>
      </c>
      <c r="O103" s="167">
        <f t="shared" si="80"/>
        <v>347497490.93000007</v>
      </c>
    </row>
    <row r="104" spans="1:15" x14ac:dyDescent="0.25">
      <c r="A104" s="45"/>
      <c r="B104" s="38" t="s">
        <v>70</v>
      </c>
      <c r="C104" s="27" t="s">
        <v>4</v>
      </c>
      <c r="D104" s="96">
        <v>15</v>
      </c>
      <c r="E104" s="126">
        <v>11168399.550000001</v>
      </c>
      <c r="F104" s="38" t="s">
        <v>74</v>
      </c>
      <c r="G104" s="27" t="s">
        <v>4</v>
      </c>
      <c r="H104" s="165">
        <v>3</v>
      </c>
      <c r="I104" s="171">
        <v>4841094</v>
      </c>
      <c r="J104" s="165">
        <v>3</v>
      </c>
      <c r="K104" s="167">
        <v>4081779</v>
      </c>
      <c r="L104" s="168">
        <f t="shared" si="125"/>
        <v>6</v>
      </c>
      <c r="M104" s="169">
        <f t="shared" si="125"/>
        <v>8922873</v>
      </c>
      <c r="N104" s="168">
        <f t="shared" si="80"/>
        <v>21</v>
      </c>
      <c r="O104" s="167">
        <f t="shared" si="80"/>
        <v>20091272.550000001</v>
      </c>
    </row>
    <row r="105" spans="1:15" x14ac:dyDescent="0.25">
      <c r="A105" s="45"/>
      <c r="B105" s="38" t="s">
        <v>72</v>
      </c>
      <c r="C105" s="27" t="s">
        <v>4</v>
      </c>
      <c r="D105" s="96">
        <v>284</v>
      </c>
      <c r="E105" s="126">
        <v>435671329.86999953</v>
      </c>
      <c r="F105" s="38" t="s">
        <v>72</v>
      </c>
      <c r="G105" s="27" t="s">
        <v>4</v>
      </c>
      <c r="H105" s="165">
        <v>106</v>
      </c>
      <c r="I105" s="166">
        <v>74515858</v>
      </c>
      <c r="J105" s="165">
        <v>129</v>
      </c>
      <c r="K105" s="172">
        <v>60102808</v>
      </c>
      <c r="L105" s="168">
        <f t="shared" si="125"/>
        <v>235</v>
      </c>
      <c r="M105" s="169">
        <f t="shared" si="125"/>
        <v>134618666</v>
      </c>
      <c r="N105" s="168">
        <f t="shared" si="80"/>
        <v>519</v>
      </c>
      <c r="O105" s="167">
        <f t="shared" si="80"/>
        <v>570289995.86999953</v>
      </c>
    </row>
    <row r="106" spans="1:15" x14ac:dyDescent="0.25">
      <c r="A106" s="46" t="s">
        <v>30</v>
      </c>
      <c r="B106" s="39"/>
      <c r="C106" s="29"/>
      <c r="D106" s="30">
        <f>SUM(D103:D105)</f>
        <v>19231</v>
      </c>
      <c r="E106" s="124">
        <f>SUM(E103:E105)</f>
        <v>695161930.34999967</v>
      </c>
      <c r="F106" s="39"/>
      <c r="G106" s="29"/>
      <c r="H106" s="150">
        <f>SUM(H103:H105)</f>
        <v>4191</v>
      </c>
      <c r="I106" s="151">
        <f t="shared" ref="I106" si="126">SUM(I103:I105)</f>
        <v>164201204</v>
      </c>
      <c r="J106" s="150">
        <f t="shared" ref="J106" si="127">SUM(J103:J105)</f>
        <v>1854</v>
      </c>
      <c r="K106" s="92">
        <f t="shared" ref="K106" si="128">SUM(K103:K105)</f>
        <v>78515625</v>
      </c>
      <c r="L106" s="42">
        <f t="shared" ref="L106:M106" si="129">SUM(L103:L105)</f>
        <v>6045</v>
      </c>
      <c r="M106" s="170">
        <f t="shared" si="129"/>
        <v>242716829</v>
      </c>
      <c r="N106" s="42">
        <f t="shared" si="80"/>
        <v>25276</v>
      </c>
      <c r="O106" s="92">
        <f t="shared" si="80"/>
        <v>937878759.34999967</v>
      </c>
    </row>
    <row r="107" spans="1:15" x14ac:dyDescent="0.25">
      <c r="A107" s="45" t="s">
        <v>31</v>
      </c>
      <c r="B107" s="38" t="s">
        <v>70</v>
      </c>
      <c r="C107" s="27" t="s">
        <v>3</v>
      </c>
      <c r="D107" s="96">
        <v>16685</v>
      </c>
      <c r="E107" s="126">
        <v>195329156.44000012</v>
      </c>
      <c r="F107" s="38" t="s">
        <v>74</v>
      </c>
      <c r="G107" s="27" t="s">
        <v>3</v>
      </c>
      <c r="H107" s="160">
        <v>1856</v>
      </c>
      <c r="I107" s="171">
        <v>39007937</v>
      </c>
      <c r="J107" s="160">
        <v>1149</v>
      </c>
      <c r="K107" s="172">
        <v>10011598</v>
      </c>
      <c r="L107" s="168">
        <f t="shared" ref="L107:M109" si="130">+H107+J107</f>
        <v>3005</v>
      </c>
      <c r="M107" s="169">
        <f t="shared" si="130"/>
        <v>49019535</v>
      </c>
      <c r="N107" s="168">
        <f t="shared" si="80"/>
        <v>19690</v>
      </c>
      <c r="O107" s="167">
        <f t="shared" si="80"/>
        <v>244348691.44000012</v>
      </c>
    </row>
    <row r="108" spans="1:15" x14ac:dyDescent="0.25">
      <c r="A108" s="45"/>
      <c r="B108" s="38" t="s">
        <v>70</v>
      </c>
      <c r="C108" s="27" t="s">
        <v>4</v>
      </c>
      <c r="D108" s="96">
        <v>11</v>
      </c>
      <c r="E108" s="126">
        <v>7339032.9199999999</v>
      </c>
      <c r="F108" s="38" t="s">
        <v>74</v>
      </c>
      <c r="G108" s="27" t="s">
        <v>4</v>
      </c>
      <c r="H108" s="165">
        <v>5</v>
      </c>
      <c r="I108" s="166">
        <v>4945525.57</v>
      </c>
      <c r="J108" s="165">
        <v>1</v>
      </c>
      <c r="K108" s="167">
        <v>225600</v>
      </c>
      <c r="L108" s="168">
        <f t="shared" si="130"/>
        <v>6</v>
      </c>
      <c r="M108" s="169">
        <f t="shared" si="130"/>
        <v>5171125.57</v>
      </c>
      <c r="N108" s="168">
        <f t="shared" si="80"/>
        <v>17</v>
      </c>
      <c r="O108" s="167">
        <f t="shared" si="80"/>
        <v>12510158.49</v>
      </c>
    </row>
    <row r="109" spans="1:15" x14ac:dyDescent="0.25">
      <c r="A109" s="45"/>
      <c r="B109" s="38" t="s">
        <v>72</v>
      </c>
      <c r="C109" s="27" t="s">
        <v>4</v>
      </c>
      <c r="D109" s="96">
        <v>258</v>
      </c>
      <c r="E109" s="126">
        <v>205129906.18999994</v>
      </c>
      <c r="F109" s="38" t="s">
        <v>72</v>
      </c>
      <c r="G109" s="27" t="s">
        <v>4</v>
      </c>
      <c r="H109" s="160">
        <v>42</v>
      </c>
      <c r="I109" s="171">
        <v>26132285.859999996</v>
      </c>
      <c r="J109" s="160">
        <v>112</v>
      </c>
      <c r="K109" s="172">
        <v>56001613.390000001</v>
      </c>
      <c r="L109" s="168">
        <f t="shared" si="130"/>
        <v>154</v>
      </c>
      <c r="M109" s="169">
        <f t="shared" si="130"/>
        <v>82133899.25</v>
      </c>
      <c r="N109" s="168">
        <f t="shared" si="80"/>
        <v>412</v>
      </c>
      <c r="O109" s="167">
        <f t="shared" si="80"/>
        <v>287263805.43999994</v>
      </c>
    </row>
    <row r="110" spans="1:15" x14ac:dyDescent="0.25">
      <c r="A110" s="46" t="s">
        <v>31</v>
      </c>
      <c r="B110" s="39"/>
      <c r="C110" s="29"/>
      <c r="D110" s="30">
        <f>SUM(D107:D109)</f>
        <v>16954</v>
      </c>
      <c r="E110" s="124">
        <f>SUM(E107:E109)</f>
        <v>407798095.55000007</v>
      </c>
      <c r="F110" s="39"/>
      <c r="G110" s="29"/>
      <c r="H110" s="150">
        <f>SUM(H107:H109)</f>
        <v>1903</v>
      </c>
      <c r="I110" s="151">
        <f t="shared" ref="I110" si="131">SUM(I107:I109)</f>
        <v>70085748.429999992</v>
      </c>
      <c r="J110" s="150">
        <f t="shared" ref="J110" si="132">SUM(J107:J109)</f>
        <v>1262</v>
      </c>
      <c r="K110" s="92">
        <f t="shared" ref="K110" si="133">SUM(K107:K109)</f>
        <v>66238811.390000001</v>
      </c>
      <c r="L110" s="42">
        <f t="shared" ref="L110:M110" si="134">SUM(L107:L109)</f>
        <v>3165</v>
      </c>
      <c r="M110" s="170">
        <f t="shared" si="134"/>
        <v>136324559.81999999</v>
      </c>
      <c r="N110" s="42">
        <f t="shared" si="80"/>
        <v>20119</v>
      </c>
      <c r="O110" s="92">
        <f t="shared" si="80"/>
        <v>544122655.37000012</v>
      </c>
    </row>
    <row r="111" spans="1:15" x14ac:dyDescent="0.25">
      <c r="A111" s="45" t="s">
        <v>32</v>
      </c>
      <c r="B111" s="38" t="s">
        <v>70</v>
      </c>
      <c r="C111" s="27" t="s">
        <v>3</v>
      </c>
      <c r="D111" s="96">
        <v>3194</v>
      </c>
      <c r="E111" s="126">
        <v>42946424.119999997</v>
      </c>
      <c r="F111" s="38" t="s">
        <v>74</v>
      </c>
      <c r="G111" s="27" t="s">
        <v>3</v>
      </c>
      <c r="H111" s="160">
        <v>2076</v>
      </c>
      <c r="I111" s="171">
        <v>44053502</v>
      </c>
      <c r="J111" s="160">
        <v>1177</v>
      </c>
      <c r="K111" s="172">
        <v>10238251</v>
      </c>
      <c r="L111" s="168">
        <f t="shared" ref="L111:M113" si="135">+H111+J111</f>
        <v>3253</v>
      </c>
      <c r="M111" s="169">
        <f t="shared" si="135"/>
        <v>54291753</v>
      </c>
      <c r="N111" s="168">
        <f t="shared" si="80"/>
        <v>6447</v>
      </c>
      <c r="O111" s="167">
        <f t="shared" si="80"/>
        <v>97238177.120000005</v>
      </c>
    </row>
    <row r="112" spans="1:15" x14ac:dyDescent="0.25">
      <c r="A112" s="45"/>
      <c r="B112" s="38" t="s">
        <v>70</v>
      </c>
      <c r="C112" s="27" t="s">
        <v>4</v>
      </c>
      <c r="D112" s="28">
        <v>2</v>
      </c>
      <c r="E112" s="125">
        <v>425026</v>
      </c>
      <c r="F112" s="38" t="s">
        <v>74</v>
      </c>
      <c r="G112" s="27" t="s">
        <v>4</v>
      </c>
      <c r="H112" s="165">
        <v>2</v>
      </c>
      <c r="I112" s="166">
        <v>1058802</v>
      </c>
      <c r="J112" s="165">
        <v>0</v>
      </c>
      <c r="K112" s="167">
        <v>0</v>
      </c>
      <c r="L112" s="168">
        <f t="shared" si="135"/>
        <v>2</v>
      </c>
      <c r="M112" s="169">
        <f t="shared" si="135"/>
        <v>1058802</v>
      </c>
      <c r="N112" s="168">
        <f t="shared" si="80"/>
        <v>4</v>
      </c>
      <c r="O112" s="167">
        <f t="shared" si="80"/>
        <v>1483828</v>
      </c>
    </row>
    <row r="113" spans="1:15" x14ac:dyDescent="0.25">
      <c r="A113" s="45"/>
      <c r="B113" s="38" t="s">
        <v>72</v>
      </c>
      <c r="C113" s="27" t="s">
        <v>4</v>
      </c>
      <c r="D113" s="96">
        <v>194</v>
      </c>
      <c r="E113" s="126">
        <v>207672447.13999993</v>
      </c>
      <c r="F113" s="38" t="s">
        <v>72</v>
      </c>
      <c r="G113" s="27" t="s">
        <v>4</v>
      </c>
      <c r="H113" s="160">
        <v>83</v>
      </c>
      <c r="I113" s="171">
        <v>54565353</v>
      </c>
      <c r="J113" s="160">
        <v>106</v>
      </c>
      <c r="K113" s="172">
        <v>42201951</v>
      </c>
      <c r="L113" s="168">
        <f t="shared" si="135"/>
        <v>189</v>
      </c>
      <c r="M113" s="169">
        <f t="shared" si="135"/>
        <v>96767304</v>
      </c>
      <c r="N113" s="168">
        <f t="shared" si="80"/>
        <v>383</v>
      </c>
      <c r="O113" s="167">
        <f t="shared" si="80"/>
        <v>304439751.13999993</v>
      </c>
    </row>
    <row r="114" spans="1:15" x14ac:dyDescent="0.25">
      <c r="A114" s="46" t="s">
        <v>32</v>
      </c>
      <c r="B114" s="39"/>
      <c r="C114" s="29"/>
      <c r="D114" s="30">
        <f>SUM(D111:D113)</f>
        <v>3390</v>
      </c>
      <c r="E114" s="124">
        <f>SUM(E111:E113)</f>
        <v>251043897.25999993</v>
      </c>
      <c r="F114" s="39"/>
      <c r="G114" s="29"/>
      <c r="H114" s="150">
        <f>SUM(H111:H113)</f>
        <v>2161</v>
      </c>
      <c r="I114" s="151">
        <f t="shared" ref="I114" si="136">SUM(I111:I113)</f>
        <v>99677657</v>
      </c>
      <c r="J114" s="150">
        <f t="shared" ref="J114" si="137">SUM(J111:J113)</f>
        <v>1283</v>
      </c>
      <c r="K114" s="92">
        <f t="shared" ref="K114" si="138">SUM(K111:K113)</f>
        <v>52440202</v>
      </c>
      <c r="L114" s="42">
        <f t="shared" ref="L114:M114" si="139">SUM(L111:L113)</f>
        <v>3444</v>
      </c>
      <c r="M114" s="170">
        <f t="shared" si="139"/>
        <v>152117859</v>
      </c>
      <c r="N114" s="42">
        <f t="shared" si="80"/>
        <v>6834</v>
      </c>
      <c r="O114" s="92">
        <f t="shared" si="80"/>
        <v>403161756.25999993</v>
      </c>
    </row>
    <row r="115" spans="1:15" x14ac:dyDescent="0.25">
      <c r="A115" s="45" t="s">
        <v>33</v>
      </c>
      <c r="B115" s="38" t="s">
        <v>70</v>
      </c>
      <c r="C115" s="27" t="s">
        <v>3</v>
      </c>
      <c r="D115" s="96">
        <v>11610</v>
      </c>
      <c r="E115" s="126">
        <v>151367889.79000023</v>
      </c>
      <c r="F115" s="38" t="s">
        <v>74</v>
      </c>
      <c r="G115" s="27" t="s">
        <v>3</v>
      </c>
      <c r="H115" s="160">
        <v>2610</v>
      </c>
      <c r="I115" s="171">
        <v>54902943</v>
      </c>
      <c r="J115" s="160">
        <v>1703</v>
      </c>
      <c r="K115" s="172">
        <v>15278771</v>
      </c>
      <c r="L115" s="168">
        <f t="shared" ref="L115:M117" si="140">+H115+J115</f>
        <v>4313</v>
      </c>
      <c r="M115" s="169">
        <f t="shared" si="140"/>
        <v>70181714</v>
      </c>
      <c r="N115" s="168">
        <f t="shared" si="80"/>
        <v>15923</v>
      </c>
      <c r="O115" s="167">
        <f t="shared" si="80"/>
        <v>221549603.79000023</v>
      </c>
    </row>
    <row r="116" spans="1:15" x14ac:dyDescent="0.25">
      <c r="A116" s="45"/>
      <c r="B116" s="38" t="s">
        <v>70</v>
      </c>
      <c r="C116" s="27" t="s">
        <v>4</v>
      </c>
      <c r="D116" s="96">
        <v>9</v>
      </c>
      <c r="E116" s="126">
        <v>14431074.899999999</v>
      </c>
      <c r="F116" s="38" t="s">
        <v>74</v>
      </c>
      <c r="G116" s="27" t="s">
        <v>4</v>
      </c>
      <c r="H116" s="165">
        <v>5</v>
      </c>
      <c r="I116" s="166">
        <v>8390495</v>
      </c>
      <c r="J116" s="160">
        <v>3</v>
      </c>
      <c r="K116" s="172">
        <v>5325350</v>
      </c>
      <c r="L116" s="168">
        <f t="shared" si="140"/>
        <v>8</v>
      </c>
      <c r="M116" s="169">
        <f t="shared" si="140"/>
        <v>13715845</v>
      </c>
      <c r="N116" s="168">
        <f t="shared" si="80"/>
        <v>17</v>
      </c>
      <c r="O116" s="167">
        <f t="shared" si="80"/>
        <v>28146919.899999999</v>
      </c>
    </row>
    <row r="117" spans="1:15" x14ac:dyDescent="0.25">
      <c r="A117" s="45"/>
      <c r="B117" s="38" t="s">
        <v>72</v>
      </c>
      <c r="C117" s="27" t="s">
        <v>4</v>
      </c>
      <c r="D117" s="96">
        <v>246</v>
      </c>
      <c r="E117" s="126">
        <v>310892430.83000016</v>
      </c>
      <c r="F117" s="38" t="s">
        <v>72</v>
      </c>
      <c r="G117" s="27" t="s">
        <v>4</v>
      </c>
      <c r="H117" s="165">
        <v>90</v>
      </c>
      <c r="I117" s="166">
        <v>64926480</v>
      </c>
      <c r="J117" s="160">
        <v>113</v>
      </c>
      <c r="K117" s="172">
        <v>53992486</v>
      </c>
      <c r="L117" s="168">
        <f t="shared" si="140"/>
        <v>203</v>
      </c>
      <c r="M117" s="169">
        <f t="shared" si="140"/>
        <v>118918966</v>
      </c>
      <c r="N117" s="168">
        <f t="shared" si="80"/>
        <v>449</v>
      </c>
      <c r="O117" s="167">
        <f t="shared" si="80"/>
        <v>429811396.83000016</v>
      </c>
    </row>
    <row r="118" spans="1:15" x14ac:dyDescent="0.25">
      <c r="A118" s="46" t="s">
        <v>33</v>
      </c>
      <c r="B118" s="39"/>
      <c r="C118" s="29"/>
      <c r="D118" s="30">
        <f>SUM(D115:D117)</f>
        <v>11865</v>
      </c>
      <c r="E118" s="124">
        <f>SUM(E115:E117)</f>
        <v>476691395.5200004</v>
      </c>
      <c r="F118" s="39"/>
      <c r="G118" s="29"/>
      <c r="H118" s="150">
        <f>SUM(H115:H117)</f>
        <v>2705</v>
      </c>
      <c r="I118" s="151">
        <f t="shared" ref="I118" si="141">SUM(I115:I117)</f>
        <v>128219918</v>
      </c>
      <c r="J118" s="150">
        <f t="shared" ref="J118" si="142">SUM(J115:J117)</f>
        <v>1819</v>
      </c>
      <c r="K118" s="92">
        <f t="shared" ref="K118" si="143">SUM(K115:K117)</f>
        <v>74596607</v>
      </c>
      <c r="L118" s="42">
        <f t="shared" ref="L118:M118" si="144">SUM(L115:L117)</f>
        <v>4524</v>
      </c>
      <c r="M118" s="170">
        <f t="shared" si="144"/>
        <v>202816525</v>
      </c>
      <c r="N118" s="42">
        <f t="shared" si="80"/>
        <v>16389</v>
      </c>
      <c r="O118" s="92">
        <f t="shared" si="80"/>
        <v>679507920.52000046</v>
      </c>
    </row>
    <row r="119" spans="1:15" x14ac:dyDescent="0.25">
      <c r="A119" s="45" t="s">
        <v>34</v>
      </c>
      <c r="B119" s="38" t="s">
        <v>70</v>
      </c>
      <c r="C119" s="27" t="s">
        <v>3</v>
      </c>
      <c r="D119" s="96">
        <v>1573</v>
      </c>
      <c r="E119" s="126">
        <v>20971527.879999984</v>
      </c>
      <c r="F119" s="38" t="s">
        <v>74</v>
      </c>
      <c r="G119" s="27" t="s">
        <v>3</v>
      </c>
      <c r="H119" s="160">
        <v>278</v>
      </c>
      <c r="I119" s="171">
        <v>5857919</v>
      </c>
      <c r="J119" s="160">
        <v>134</v>
      </c>
      <c r="K119" s="172">
        <v>1175835</v>
      </c>
      <c r="L119" s="168">
        <f t="shared" ref="L119:M121" si="145">+H119+J119</f>
        <v>412</v>
      </c>
      <c r="M119" s="169">
        <f t="shared" si="145"/>
        <v>7033754</v>
      </c>
      <c r="N119" s="168">
        <f t="shared" si="80"/>
        <v>1985</v>
      </c>
      <c r="O119" s="167">
        <f t="shared" si="80"/>
        <v>28005281.879999984</v>
      </c>
    </row>
    <row r="120" spans="1:15" x14ac:dyDescent="0.25">
      <c r="A120" s="45"/>
      <c r="B120" s="38" t="s">
        <v>70</v>
      </c>
      <c r="C120" s="27" t="s">
        <v>4</v>
      </c>
      <c r="D120" s="96">
        <v>7</v>
      </c>
      <c r="E120" s="126">
        <v>3839289.31</v>
      </c>
      <c r="F120" s="38" t="s">
        <v>74</v>
      </c>
      <c r="G120" s="27" t="s">
        <v>4</v>
      </c>
      <c r="H120" s="165">
        <v>0</v>
      </c>
      <c r="I120" s="166">
        <v>0</v>
      </c>
      <c r="J120" s="165">
        <v>0</v>
      </c>
      <c r="K120" s="167">
        <v>0</v>
      </c>
      <c r="L120" s="168">
        <f t="shared" si="145"/>
        <v>0</v>
      </c>
      <c r="M120" s="169">
        <f t="shared" si="145"/>
        <v>0</v>
      </c>
      <c r="N120" s="168">
        <f t="shared" si="80"/>
        <v>7</v>
      </c>
      <c r="O120" s="167">
        <f t="shared" si="80"/>
        <v>3839289.31</v>
      </c>
    </row>
    <row r="121" spans="1:15" x14ac:dyDescent="0.25">
      <c r="A121" s="45"/>
      <c r="B121" s="38" t="s">
        <v>72</v>
      </c>
      <c r="C121" s="27" t="s">
        <v>4</v>
      </c>
      <c r="D121" s="96">
        <v>83</v>
      </c>
      <c r="E121" s="126">
        <v>51988126.399999991</v>
      </c>
      <c r="F121" s="38" t="s">
        <v>72</v>
      </c>
      <c r="G121" s="27" t="s">
        <v>4</v>
      </c>
      <c r="H121" s="165">
        <v>33</v>
      </c>
      <c r="I121" s="166">
        <v>10765861</v>
      </c>
      <c r="J121" s="160">
        <v>45</v>
      </c>
      <c r="K121" s="172">
        <v>11578802</v>
      </c>
      <c r="L121" s="168">
        <f t="shared" si="145"/>
        <v>78</v>
      </c>
      <c r="M121" s="169">
        <f t="shared" si="145"/>
        <v>22344663</v>
      </c>
      <c r="N121" s="168">
        <f t="shared" si="80"/>
        <v>161</v>
      </c>
      <c r="O121" s="167">
        <f t="shared" si="80"/>
        <v>74332789.399999991</v>
      </c>
    </row>
    <row r="122" spans="1:15" x14ac:dyDescent="0.25">
      <c r="A122" s="46" t="s">
        <v>34</v>
      </c>
      <c r="B122" s="39"/>
      <c r="C122" s="29"/>
      <c r="D122" s="30">
        <f>SUM(D119:D121)</f>
        <v>1663</v>
      </c>
      <c r="E122" s="124">
        <f>SUM(E119:E121)</f>
        <v>76798943.589999974</v>
      </c>
      <c r="F122" s="39"/>
      <c r="G122" s="29"/>
      <c r="H122" s="150">
        <f>SUM(H119:H121)</f>
        <v>311</v>
      </c>
      <c r="I122" s="151">
        <f t="shared" ref="I122" si="146">SUM(I119:I121)</f>
        <v>16623780</v>
      </c>
      <c r="J122" s="150">
        <f t="shared" ref="J122" si="147">SUM(J119:J121)</f>
        <v>179</v>
      </c>
      <c r="K122" s="92">
        <f t="shared" ref="K122" si="148">SUM(K119:K121)</f>
        <v>12754637</v>
      </c>
      <c r="L122" s="42">
        <f t="shared" ref="L122:M122" si="149">SUM(L119:L121)</f>
        <v>490</v>
      </c>
      <c r="M122" s="170">
        <f t="shared" si="149"/>
        <v>29378417</v>
      </c>
      <c r="N122" s="42">
        <f t="shared" si="80"/>
        <v>2153</v>
      </c>
      <c r="O122" s="92">
        <f t="shared" si="80"/>
        <v>106177360.58999997</v>
      </c>
    </row>
    <row r="123" spans="1:15" x14ac:dyDescent="0.25">
      <c r="A123" s="45" t="s">
        <v>35</v>
      </c>
      <c r="B123" s="38" t="s">
        <v>70</v>
      </c>
      <c r="C123" s="27" t="s">
        <v>3</v>
      </c>
      <c r="D123" s="96">
        <v>4048</v>
      </c>
      <c r="E123" s="126">
        <v>51739277.870000035</v>
      </c>
      <c r="F123" s="38" t="s">
        <v>74</v>
      </c>
      <c r="G123" s="27" t="s">
        <v>3</v>
      </c>
      <c r="H123" s="160">
        <v>593</v>
      </c>
      <c r="I123" s="171">
        <v>12254183</v>
      </c>
      <c r="J123" s="160">
        <v>268</v>
      </c>
      <c r="K123" s="172">
        <v>2456512</v>
      </c>
      <c r="L123" s="168">
        <f t="shared" ref="L123:M125" si="150">+H123+J123</f>
        <v>861</v>
      </c>
      <c r="M123" s="169">
        <f t="shared" si="150"/>
        <v>14710695</v>
      </c>
      <c r="N123" s="168">
        <f t="shared" si="80"/>
        <v>4909</v>
      </c>
      <c r="O123" s="167">
        <f t="shared" si="80"/>
        <v>66449972.870000035</v>
      </c>
    </row>
    <row r="124" spans="1:15" x14ac:dyDescent="0.25">
      <c r="A124" s="45"/>
      <c r="B124" s="38" t="s">
        <v>70</v>
      </c>
      <c r="C124" s="27" t="s">
        <v>4</v>
      </c>
      <c r="D124" s="96">
        <v>12</v>
      </c>
      <c r="E124" s="126">
        <v>8949089.8900000006</v>
      </c>
      <c r="F124" s="38" t="s">
        <v>74</v>
      </c>
      <c r="G124" s="27" t="s">
        <v>4</v>
      </c>
      <c r="H124" s="165">
        <v>3</v>
      </c>
      <c r="I124" s="166">
        <v>2592174.44</v>
      </c>
      <c r="J124" s="160">
        <v>3</v>
      </c>
      <c r="K124" s="172">
        <v>2096589.55</v>
      </c>
      <c r="L124" s="168">
        <f t="shared" si="150"/>
        <v>6</v>
      </c>
      <c r="M124" s="169">
        <f t="shared" si="150"/>
        <v>4688763.99</v>
      </c>
      <c r="N124" s="168">
        <f t="shared" si="80"/>
        <v>18</v>
      </c>
      <c r="O124" s="167">
        <f t="shared" si="80"/>
        <v>13637853.880000001</v>
      </c>
    </row>
    <row r="125" spans="1:15" x14ac:dyDescent="0.25">
      <c r="A125" s="45"/>
      <c r="B125" s="38" t="s">
        <v>72</v>
      </c>
      <c r="C125" s="27" t="s">
        <v>4</v>
      </c>
      <c r="D125" s="96">
        <v>132</v>
      </c>
      <c r="E125" s="126">
        <v>82489819.5</v>
      </c>
      <c r="F125" s="38" t="s">
        <v>72</v>
      </c>
      <c r="G125" s="27" t="s">
        <v>4</v>
      </c>
      <c r="H125" s="165">
        <v>41</v>
      </c>
      <c r="I125" s="166">
        <v>14681380.300000001</v>
      </c>
      <c r="J125" s="160">
        <v>126</v>
      </c>
      <c r="K125" s="172">
        <v>25297022.799999997</v>
      </c>
      <c r="L125" s="168">
        <f t="shared" si="150"/>
        <v>167</v>
      </c>
      <c r="M125" s="169">
        <f t="shared" si="150"/>
        <v>39978403.099999994</v>
      </c>
      <c r="N125" s="168">
        <f t="shared" si="80"/>
        <v>299</v>
      </c>
      <c r="O125" s="167">
        <f t="shared" si="80"/>
        <v>122468222.59999999</v>
      </c>
    </row>
    <row r="126" spans="1:15" x14ac:dyDescent="0.25">
      <c r="A126" s="46" t="s">
        <v>35</v>
      </c>
      <c r="B126" s="39"/>
      <c r="C126" s="29"/>
      <c r="D126" s="30">
        <f>SUM(D123:D125)</f>
        <v>4192</v>
      </c>
      <c r="E126" s="124">
        <f>SUM(E123:E125)</f>
        <v>143178187.26000005</v>
      </c>
      <c r="F126" s="39"/>
      <c r="G126" s="29"/>
      <c r="H126" s="150">
        <f>SUM(H123:H125)</f>
        <v>637</v>
      </c>
      <c r="I126" s="151">
        <f t="shared" ref="I126" si="151">SUM(I123:I125)</f>
        <v>29527737.740000002</v>
      </c>
      <c r="J126" s="150">
        <f t="shared" ref="J126" si="152">SUM(J123:J125)</f>
        <v>397</v>
      </c>
      <c r="K126" s="92">
        <f t="shared" ref="K126" si="153">SUM(K123:K125)</f>
        <v>29850124.349999998</v>
      </c>
      <c r="L126" s="42">
        <f t="shared" ref="L126:M126" si="154">SUM(L123:L125)</f>
        <v>1034</v>
      </c>
      <c r="M126" s="170">
        <f t="shared" si="154"/>
        <v>59377862.089999996</v>
      </c>
      <c r="N126" s="42">
        <f t="shared" si="80"/>
        <v>5226</v>
      </c>
      <c r="O126" s="92">
        <f t="shared" si="80"/>
        <v>202556049.35000005</v>
      </c>
    </row>
    <row r="127" spans="1:15" x14ac:dyDescent="0.25">
      <c r="A127" s="45" t="s">
        <v>36</v>
      </c>
      <c r="B127" s="38" t="s">
        <v>70</v>
      </c>
      <c r="C127" s="27" t="s">
        <v>3</v>
      </c>
      <c r="D127" s="96">
        <v>2797</v>
      </c>
      <c r="E127" s="126">
        <v>37956119.279999994</v>
      </c>
      <c r="F127" s="38" t="s">
        <v>74</v>
      </c>
      <c r="G127" s="27" t="s">
        <v>3</v>
      </c>
      <c r="H127" s="178">
        <v>371</v>
      </c>
      <c r="I127" s="179">
        <v>7650011</v>
      </c>
      <c r="J127" s="178">
        <v>124</v>
      </c>
      <c r="K127" s="179">
        <v>1034169</v>
      </c>
      <c r="L127" s="168">
        <f t="shared" ref="L127:M129" si="155">+H127+J127</f>
        <v>495</v>
      </c>
      <c r="M127" s="169">
        <f t="shared" si="155"/>
        <v>8684180</v>
      </c>
      <c r="N127" s="168">
        <f t="shared" si="80"/>
        <v>3292</v>
      </c>
      <c r="O127" s="167">
        <f t="shared" si="80"/>
        <v>46640299.279999994</v>
      </c>
    </row>
    <row r="128" spans="1:15" x14ac:dyDescent="0.25">
      <c r="A128" s="45"/>
      <c r="B128" s="38" t="s">
        <v>70</v>
      </c>
      <c r="C128" s="27" t="s">
        <v>4</v>
      </c>
      <c r="D128" s="96">
        <v>1</v>
      </c>
      <c r="E128" s="126">
        <v>0</v>
      </c>
      <c r="F128" s="38" t="s">
        <v>74</v>
      </c>
      <c r="G128" s="27" t="s">
        <v>4</v>
      </c>
      <c r="H128" s="178">
        <v>2</v>
      </c>
      <c r="I128" s="179">
        <v>83500</v>
      </c>
      <c r="J128" s="180">
        <v>0</v>
      </c>
      <c r="K128" s="181">
        <v>0</v>
      </c>
      <c r="L128" s="168">
        <f t="shared" si="155"/>
        <v>2</v>
      </c>
      <c r="M128" s="169">
        <f t="shared" si="155"/>
        <v>83500</v>
      </c>
      <c r="N128" s="168">
        <f t="shared" si="80"/>
        <v>3</v>
      </c>
      <c r="O128" s="167">
        <f t="shared" si="80"/>
        <v>83500</v>
      </c>
    </row>
    <row r="129" spans="1:15" x14ac:dyDescent="0.25">
      <c r="A129" s="45"/>
      <c r="B129" s="38" t="s">
        <v>72</v>
      </c>
      <c r="C129" s="27" t="s">
        <v>4</v>
      </c>
      <c r="D129" s="96">
        <v>52</v>
      </c>
      <c r="E129" s="126">
        <v>64801502.010000005</v>
      </c>
      <c r="F129" s="38" t="s">
        <v>72</v>
      </c>
      <c r="G129" s="27" t="s">
        <v>4</v>
      </c>
      <c r="H129" s="178">
        <v>26</v>
      </c>
      <c r="I129" s="179">
        <v>17072965.869999997</v>
      </c>
      <c r="J129" s="178">
        <v>30</v>
      </c>
      <c r="K129" s="179">
        <v>11519033.749999996</v>
      </c>
      <c r="L129" s="168">
        <f t="shared" si="155"/>
        <v>56</v>
      </c>
      <c r="M129" s="169">
        <f t="shared" si="155"/>
        <v>28591999.619999994</v>
      </c>
      <c r="N129" s="168">
        <f t="shared" si="80"/>
        <v>108</v>
      </c>
      <c r="O129" s="167">
        <f t="shared" si="80"/>
        <v>93393501.629999995</v>
      </c>
    </row>
    <row r="130" spans="1:15" x14ac:dyDescent="0.25">
      <c r="A130" s="46" t="s">
        <v>36</v>
      </c>
      <c r="B130" s="39"/>
      <c r="C130" s="29"/>
      <c r="D130" s="30">
        <f>SUM(D127:D129)</f>
        <v>2850</v>
      </c>
      <c r="E130" s="124">
        <f>SUM(E127:E129)</f>
        <v>102757621.28999999</v>
      </c>
      <c r="F130" s="39"/>
      <c r="G130" s="29"/>
      <c r="H130" s="150">
        <f>SUM(H127:H129)</f>
        <v>399</v>
      </c>
      <c r="I130" s="151">
        <f t="shared" ref="I130" si="156">SUM(I127:I129)</f>
        <v>24806476.869999997</v>
      </c>
      <c r="J130" s="150">
        <f t="shared" ref="J130" si="157">SUM(J127:J129)</f>
        <v>154</v>
      </c>
      <c r="K130" s="92">
        <f t="shared" ref="K130" si="158">SUM(K127:K129)</f>
        <v>12553202.749999996</v>
      </c>
      <c r="L130" s="42">
        <f t="shared" ref="L130:M130" si="159">SUM(L127:L129)</f>
        <v>553</v>
      </c>
      <c r="M130" s="170">
        <f t="shared" si="159"/>
        <v>37359679.61999999</v>
      </c>
      <c r="N130" s="42">
        <f t="shared" si="80"/>
        <v>3403</v>
      </c>
      <c r="O130" s="92">
        <f t="shared" si="80"/>
        <v>140117300.90999997</v>
      </c>
    </row>
    <row r="131" spans="1:15" x14ac:dyDescent="0.25">
      <c r="A131" s="45" t="s">
        <v>37</v>
      </c>
      <c r="B131" s="38" t="s">
        <v>70</v>
      </c>
      <c r="C131" s="27" t="s">
        <v>3</v>
      </c>
      <c r="D131" s="96">
        <v>4259</v>
      </c>
      <c r="E131" s="126">
        <v>54600470.56000004</v>
      </c>
      <c r="F131" s="38" t="s">
        <v>74</v>
      </c>
      <c r="G131" s="27" t="s">
        <v>3</v>
      </c>
      <c r="H131" s="160">
        <v>212</v>
      </c>
      <c r="I131" s="171">
        <v>4391670</v>
      </c>
      <c r="J131" s="165">
        <v>61</v>
      </c>
      <c r="K131" s="167">
        <v>512834</v>
      </c>
      <c r="L131" s="168">
        <f t="shared" ref="L131:M133" si="160">+H131+J131</f>
        <v>273</v>
      </c>
      <c r="M131" s="169">
        <f t="shared" si="160"/>
        <v>4904504</v>
      </c>
      <c r="N131" s="168">
        <f t="shared" ref="N131:O198" si="161">+L131+D131</f>
        <v>4532</v>
      </c>
      <c r="O131" s="167">
        <f t="shared" si="161"/>
        <v>59504974.56000004</v>
      </c>
    </row>
    <row r="132" spans="1:15" x14ac:dyDescent="0.25">
      <c r="A132" s="45"/>
      <c r="B132" s="38" t="s">
        <v>70</v>
      </c>
      <c r="C132" s="27" t="s">
        <v>4</v>
      </c>
      <c r="D132" s="96">
        <v>9</v>
      </c>
      <c r="E132" s="126">
        <v>10628417.18</v>
      </c>
      <c r="F132" s="38" t="s">
        <v>74</v>
      </c>
      <c r="G132" s="27" t="s">
        <v>4</v>
      </c>
      <c r="H132" s="165">
        <v>0</v>
      </c>
      <c r="I132" s="166">
        <v>0</v>
      </c>
      <c r="J132" s="165">
        <v>0</v>
      </c>
      <c r="K132" s="167">
        <v>0</v>
      </c>
      <c r="L132" s="168">
        <f t="shared" si="160"/>
        <v>0</v>
      </c>
      <c r="M132" s="169">
        <f t="shared" si="160"/>
        <v>0</v>
      </c>
      <c r="N132" s="168">
        <f t="shared" si="161"/>
        <v>9</v>
      </c>
      <c r="O132" s="167">
        <f t="shared" si="161"/>
        <v>10628417.18</v>
      </c>
    </row>
    <row r="133" spans="1:15" x14ac:dyDescent="0.25">
      <c r="A133" s="45"/>
      <c r="B133" s="38" t="s">
        <v>72</v>
      </c>
      <c r="C133" s="27" t="s">
        <v>4</v>
      </c>
      <c r="D133" s="96">
        <v>49</v>
      </c>
      <c r="E133" s="126">
        <v>51878385.410000019</v>
      </c>
      <c r="F133" s="38" t="s">
        <v>72</v>
      </c>
      <c r="G133" s="27" t="s">
        <v>4</v>
      </c>
      <c r="H133" s="165">
        <v>13</v>
      </c>
      <c r="I133" s="166">
        <v>3616380.3200000003</v>
      </c>
      <c r="J133" s="165">
        <v>7</v>
      </c>
      <c r="K133" s="167">
        <v>2259187.09</v>
      </c>
      <c r="L133" s="168">
        <f t="shared" si="160"/>
        <v>20</v>
      </c>
      <c r="M133" s="169">
        <f t="shared" si="160"/>
        <v>5875567.4100000001</v>
      </c>
      <c r="N133" s="168">
        <f t="shared" si="161"/>
        <v>69</v>
      </c>
      <c r="O133" s="167">
        <f t="shared" si="161"/>
        <v>57753952.820000023</v>
      </c>
    </row>
    <row r="134" spans="1:15" x14ac:dyDescent="0.25">
      <c r="A134" s="46" t="s">
        <v>37</v>
      </c>
      <c r="B134" s="40"/>
      <c r="C134" s="32"/>
      <c r="D134" s="30">
        <f>SUM(D131:D133)</f>
        <v>4317</v>
      </c>
      <c r="E134" s="124">
        <f>SUM(E131:E133)</f>
        <v>117107273.15000007</v>
      </c>
      <c r="F134" s="40"/>
      <c r="G134" s="32"/>
      <c r="H134" s="150">
        <f>SUM(H131:H133)</f>
        <v>225</v>
      </c>
      <c r="I134" s="151">
        <f t="shared" ref="I134" si="162">SUM(I131:I133)</f>
        <v>8008050.3200000003</v>
      </c>
      <c r="J134" s="150">
        <f t="shared" ref="J134" si="163">SUM(J131:J133)</f>
        <v>68</v>
      </c>
      <c r="K134" s="92">
        <f t="shared" ref="K134" si="164">SUM(K131:K133)</f>
        <v>2772021.09</v>
      </c>
      <c r="L134" s="42">
        <f t="shared" ref="L134:M134" si="165">SUM(L131:L133)</f>
        <v>293</v>
      </c>
      <c r="M134" s="170">
        <f t="shared" si="165"/>
        <v>10780071.41</v>
      </c>
      <c r="N134" s="42">
        <f t="shared" si="161"/>
        <v>4610</v>
      </c>
      <c r="O134" s="92">
        <f t="shared" si="161"/>
        <v>127887344.56000006</v>
      </c>
    </row>
    <row r="135" spans="1:15" x14ac:dyDescent="0.25">
      <c r="A135" s="45" t="s">
        <v>38</v>
      </c>
      <c r="B135" s="38" t="s">
        <v>70</v>
      </c>
      <c r="C135" s="27" t="s">
        <v>3</v>
      </c>
      <c r="D135" s="96">
        <v>16949</v>
      </c>
      <c r="E135" s="126">
        <v>228413368.1099996</v>
      </c>
      <c r="F135" s="38" t="s">
        <v>74</v>
      </c>
      <c r="G135" s="27" t="s">
        <v>3</v>
      </c>
      <c r="H135" s="160">
        <v>2187</v>
      </c>
      <c r="I135" s="171">
        <v>45786697</v>
      </c>
      <c r="J135" s="160">
        <v>974</v>
      </c>
      <c r="K135" s="172">
        <v>8636009</v>
      </c>
      <c r="L135" s="168">
        <f t="shared" ref="L135:M137" si="166">+H135+J135</f>
        <v>3161</v>
      </c>
      <c r="M135" s="169">
        <f t="shared" si="166"/>
        <v>54422706</v>
      </c>
      <c r="N135" s="168">
        <f t="shared" si="161"/>
        <v>20110</v>
      </c>
      <c r="O135" s="167">
        <f t="shared" si="161"/>
        <v>282836074.1099996</v>
      </c>
    </row>
    <row r="136" spans="1:15" x14ac:dyDescent="0.25">
      <c r="A136" s="45"/>
      <c r="B136" s="38" t="s">
        <v>70</v>
      </c>
      <c r="C136" s="27" t="s">
        <v>4</v>
      </c>
      <c r="D136" s="96">
        <v>17</v>
      </c>
      <c r="E136" s="126">
        <v>35751762.269999996</v>
      </c>
      <c r="F136" s="38" t="s">
        <v>74</v>
      </c>
      <c r="G136" s="27" t="s">
        <v>4</v>
      </c>
      <c r="H136" s="165">
        <v>2</v>
      </c>
      <c r="I136" s="166">
        <v>2939024.0300000003</v>
      </c>
      <c r="J136" s="165">
        <v>3</v>
      </c>
      <c r="K136" s="172">
        <v>2553189.33</v>
      </c>
      <c r="L136" s="168">
        <f t="shared" si="166"/>
        <v>5</v>
      </c>
      <c r="M136" s="169">
        <f t="shared" si="166"/>
        <v>5492213.3600000003</v>
      </c>
      <c r="N136" s="168">
        <f t="shared" si="161"/>
        <v>22</v>
      </c>
      <c r="O136" s="167">
        <f t="shared" si="161"/>
        <v>41243975.629999995</v>
      </c>
    </row>
    <row r="137" spans="1:15" x14ac:dyDescent="0.25">
      <c r="A137" s="45"/>
      <c r="B137" s="38" t="s">
        <v>72</v>
      </c>
      <c r="C137" s="27" t="s">
        <v>4</v>
      </c>
      <c r="D137" s="96">
        <v>135</v>
      </c>
      <c r="E137" s="126">
        <v>265619065.07000005</v>
      </c>
      <c r="F137" s="38" t="s">
        <v>72</v>
      </c>
      <c r="G137" s="27" t="s">
        <v>4</v>
      </c>
      <c r="H137" s="165">
        <v>46</v>
      </c>
      <c r="I137" s="166">
        <v>51610543.929999992</v>
      </c>
      <c r="J137" s="160">
        <v>75</v>
      </c>
      <c r="K137" s="172">
        <v>44904758.219999991</v>
      </c>
      <c r="L137" s="168">
        <f t="shared" si="166"/>
        <v>121</v>
      </c>
      <c r="M137" s="169">
        <f t="shared" si="166"/>
        <v>96515302.149999976</v>
      </c>
      <c r="N137" s="168">
        <f t="shared" si="161"/>
        <v>256</v>
      </c>
      <c r="O137" s="167">
        <f t="shared" si="161"/>
        <v>362134367.22000003</v>
      </c>
    </row>
    <row r="138" spans="1:15" x14ac:dyDescent="0.25">
      <c r="A138" s="46" t="s">
        <v>38</v>
      </c>
      <c r="B138" s="39"/>
      <c r="C138" s="29"/>
      <c r="D138" s="30">
        <f>SUM(D135:D137)</f>
        <v>17101</v>
      </c>
      <c r="E138" s="124">
        <f>SUM(E135:E137)</f>
        <v>529784195.44999963</v>
      </c>
      <c r="F138" s="39"/>
      <c r="G138" s="29"/>
      <c r="H138" s="150">
        <f>SUM(H135:H137)</f>
        <v>2235</v>
      </c>
      <c r="I138" s="151">
        <f t="shared" ref="I138" si="167">SUM(I135:I137)</f>
        <v>100336264.95999999</v>
      </c>
      <c r="J138" s="150">
        <f t="shared" ref="J138" si="168">SUM(J135:J137)</f>
        <v>1052</v>
      </c>
      <c r="K138" s="92">
        <f t="shared" ref="K138" si="169">SUM(K135:K137)</f>
        <v>56093956.54999999</v>
      </c>
      <c r="L138" s="42">
        <f t="shared" ref="L138:M138" si="170">SUM(L135:L137)</f>
        <v>3287</v>
      </c>
      <c r="M138" s="170">
        <f t="shared" si="170"/>
        <v>156430221.50999999</v>
      </c>
      <c r="N138" s="42">
        <f t="shared" si="161"/>
        <v>20388</v>
      </c>
      <c r="O138" s="92">
        <f t="shared" si="161"/>
        <v>686214416.95999956</v>
      </c>
    </row>
    <row r="139" spans="1:15" x14ac:dyDescent="0.25">
      <c r="A139" s="45" t="s">
        <v>39</v>
      </c>
      <c r="B139" s="38" t="s">
        <v>70</v>
      </c>
      <c r="C139" s="27" t="s">
        <v>3</v>
      </c>
      <c r="D139" s="96">
        <v>1981</v>
      </c>
      <c r="E139" s="126">
        <v>26612650.740000002</v>
      </c>
      <c r="F139" s="38" t="s">
        <v>74</v>
      </c>
      <c r="G139" s="27" t="s">
        <v>3</v>
      </c>
      <c r="H139" s="160">
        <v>1617</v>
      </c>
      <c r="I139" s="171">
        <v>34325835</v>
      </c>
      <c r="J139" s="160">
        <v>702</v>
      </c>
      <c r="K139" s="172">
        <v>6061919</v>
      </c>
      <c r="L139" s="168">
        <f t="shared" ref="L139:M141" si="171">+H139+J139</f>
        <v>2319</v>
      </c>
      <c r="M139" s="169">
        <f t="shared" si="171"/>
        <v>40387754</v>
      </c>
      <c r="N139" s="168">
        <f t="shared" si="161"/>
        <v>4300</v>
      </c>
      <c r="O139" s="167">
        <f t="shared" si="161"/>
        <v>67000404.740000002</v>
      </c>
    </row>
    <row r="140" spans="1:15" x14ac:dyDescent="0.25">
      <c r="A140" s="45"/>
      <c r="B140" s="38" t="s">
        <v>70</v>
      </c>
      <c r="C140" s="27" t="s">
        <v>4</v>
      </c>
      <c r="D140" s="96">
        <v>2</v>
      </c>
      <c r="E140" s="126">
        <v>2381992.98</v>
      </c>
      <c r="F140" s="38" t="s">
        <v>74</v>
      </c>
      <c r="G140" s="27" t="s">
        <v>4</v>
      </c>
      <c r="H140" s="165">
        <v>0</v>
      </c>
      <c r="I140" s="166">
        <v>0</v>
      </c>
      <c r="J140" s="165">
        <v>0</v>
      </c>
      <c r="K140" s="167">
        <v>0</v>
      </c>
      <c r="L140" s="168">
        <f t="shared" si="171"/>
        <v>0</v>
      </c>
      <c r="M140" s="169">
        <f t="shared" si="171"/>
        <v>0</v>
      </c>
      <c r="N140" s="168">
        <f t="shared" si="161"/>
        <v>2</v>
      </c>
      <c r="O140" s="167">
        <f t="shared" si="161"/>
        <v>2381992.98</v>
      </c>
    </row>
    <row r="141" spans="1:15" x14ac:dyDescent="0.25">
      <c r="A141" s="45"/>
      <c r="B141" s="38" t="s">
        <v>72</v>
      </c>
      <c r="C141" s="27" t="s">
        <v>4</v>
      </c>
      <c r="D141" s="96">
        <v>75</v>
      </c>
      <c r="E141" s="126">
        <v>61529230.95000001</v>
      </c>
      <c r="F141" s="38" t="s">
        <v>72</v>
      </c>
      <c r="G141" s="27" t="s">
        <v>4</v>
      </c>
      <c r="H141" s="165">
        <v>33</v>
      </c>
      <c r="I141" s="166">
        <v>27655723</v>
      </c>
      <c r="J141" s="165">
        <v>23</v>
      </c>
      <c r="K141" s="172">
        <v>15156363</v>
      </c>
      <c r="L141" s="168">
        <f t="shared" si="171"/>
        <v>56</v>
      </c>
      <c r="M141" s="169">
        <f t="shared" si="171"/>
        <v>42812086</v>
      </c>
      <c r="N141" s="168">
        <f t="shared" si="161"/>
        <v>131</v>
      </c>
      <c r="O141" s="167">
        <f t="shared" si="161"/>
        <v>104341316.95000002</v>
      </c>
    </row>
    <row r="142" spans="1:15" x14ac:dyDescent="0.25">
      <c r="A142" s="46" t="s">
        <v>39</v>
      </c>
      <c r="B142" s="39"/>
      <c r="C142" s="29"/>
      <c r="D142" s="30">
        <f>SUM(D139:D141)</f>
        <v>2058</v>
      </c>
      <c r="E142" s="124">
        <f>SUM(E139:E141)</f>
        <v>90523874.670000017</v>
      </c>
      <c r="F142" s="39"/>
      <c r="G142" s="29"/>
      <c r="H142" s="150">
        <f>SUM(H139:H141)</f>
        <v>1650</v>
      </c>
      <c r="I142" s="151">
        <f t="shared" ref="I142" si="172">SUM(I139:I141)</f>
        <v>61981558</v>
      </c>
      <c r="J142" s="150">
        <f t="shared" ref="J142" si="173">SUM(J139:J141)</f>
        <v>725</v>
      </c>
      <c r="K142" s="92">
        <f t="shared" ref="K142" si="174">SUM(K139:K141)</f>
        <v>21218282</v>
      </c>
      <c r="L142" s="42">
        <f t="shared" ref="L142:M142" si="175">SUM(L139:L141)</f>
        <v>2375</v>
      </c>
      <c r="M142" s="170">
        <f t="shared" si="175"/>
        <v>83199840</v>
      </c>
      <c r="N142" s="42">
        <f t="shared" si="161"/>
        <v>4433</v>
      </c>
      <c r="O142" s="92">
        <f t="shared" si="161"/>
        <v>173723714.67000002</v>
      </c>
    </row>
    <row r="143" spans="1:15" x14ac:dyDescent="0.25">
      <c r="A143" s="45" t="s">
        <v>40</v>
      </c>
      <c r="B143" s="38" t="s">
        <v>70</v>
      </c>
      <c r="C143" s="27" t="s">
        <v>3</v>
      </c>
      <c r="D143" s="96">
        <v>29453</v>
      </c>
      <c r="E143" s="126">
        <v>385756631.98000079</v>
      </c>
      <c r="F143" s="38" t="s">
        <v>74</v>
      </c>
      <c r="G143" s="27" t="s">
        <v>3</v>
      </c>
      <c r="H143" s="160">
        <v>10408</v>
      </c>
      <c r="I143" s="171">
        <v>219243424</v>
      </c>
      <c r="J143" s="160">
        <v>5305</v>
      </c>
      <c r="K143" s="172">
        <v>44545731</v>
      </c>
      <c r="L143" s="168">
        <f t="shared" ref="L143:M145" si="176">+H143+J143</f>
        <v>15713</v>
      </c>
      <c r="M143" s="169">
        <f t="shared" si="176"/>
        <v>263789155</v>
      </c>
      <c r="N143" s="168">
        <f t="shared" si="161"/>
        <v>45166</v>
      </c>
      <c r="O143" s="167">
        <f t="shared" si="161"/>
        <v>649545786.98000073</v>
      </c>
    </row>
    <row r="144" spans="1:15" x14ac:dyDescent="0.25">
      <c r="A144" s="45"/>
      <c r="B144" s="38" t="s">
        <v>70</v>
      </c>
      <c r="C144" s="27" t="s">
        <v>4</v>
      </c>
      <c r="D144" s="96">
        <v>15</v>
      </c>
      <c r="E144" s="126">
        <v>23495849.520000003</v>
      </c>
      <c r="F144" s="38" t="s">
        <v>74</v>
      </c>
      <c r="G144" s="27" t="s">
        <v>4</v>
      </c>
      <c r="H144" s="165">
        <v>3</v>
      </c>
      <c r="I144" s="166">
        <v>4959085</v>
      </c>
      <c r="J144" s="31">
        <v>2</v>
      </c>
      <c r="K144" s="172">
        <v>1837958</v>
      </c>
      <c r="L144" s="168">
        <f t="shared" si="176"/>
        <v>5</v>
      </c>
      <c r="M144" s="169">
        <f t="shared" si="176"/>
        <v>6797043</v>
      </c>
      <c r="N144" s="168">
        <f t="shared" si="161"/>
        <v>20</v>
      </c>
      <c r="O144" s="167">
        <f t="shared" si="161"/>
        <v>30292892.520000003</v>
      </c>
    </row>
    <row r="145" spans="1:15" x14ac:dyDescent="0.25">
      <c r="A145" s="45"/>
      <c r="B145" s="38" t="s">
        <v>72</v>
      </c>
      <c r="C145" s="27" t="s">
        <v>4</v>
      </c>
      <c r="D145" s="96">
        <v>367</v>
      </c>
      <c r="E145" s="126">
        <v>590852546.09999871</v>
      </c>
      <c r="F145" s="38" t="s">
        <v>72</v>
      </c>
      <c r="G145" s="27" t="s">
        <v>4</v>
      </c>
      <c r="H145" s="165">
        <v>159</v>
      </c>
      <c r="I145" s="166">
        <v>201512206.89000008</v>
      </c>
      <c r="J145" s="160">
        <v>178</v>
      </c>
      <c r="K145" s="172">
        <v>154079267.73000002</v>
      </c>
      <c r="L145" s="168">
        <f t="shared" si="176"/>
        <v>337</v>
      </c>
      <c r="M145" s="169">
        <f t="shared" si="176"/>
        <v>355591474.62000012</v>
      </c>
      <c r="N145" s="168">
        <f t="shared" si="161"/>
        <v>704</v>
      </c>
      <c r="O145" s="167">
        <f t="shared" si="161"/>
        <v>946444020.71999884</v>
      </c>
    </row>
    <row r="146" spans="1:15" x14ac:dyDescent="0.25">
      <c r="A146" s="46" t="s">
        <v>40</v>
      </c>
      <c r="B146" s="39"/>
      <c r="C146" s="29"/>
      <c r="D146" s="30">
        <f>SUM(D143:D145)</f>
        <v>29835</v>
      </c>
      <c r="E146" s="124">
        <f>SUM(E143:E145)</f>
        <v>1000105027.5999994</v>
      </c>
      <c r="F146" s="39"/>
      <c r="G146" s="29"/>
      <c r="H146" s="150">
        <f>SUM(H143:H145)</f>
        <v>10570</v>
      </c>
      <c r="I146" s="151">
        <f t="shared" ref="I146" si="177">SUM(I143:I145)</f>
        <v>425714715.8900001</v>
      </c>
      <c r="J146" s="150">
        <f t="shared" ref="J146" si="178">SUM(J143:J145)</f>
        <v>5485</v>
      </c>
      <c r="K146" s="92">
        <f t="shared" ref="K146" si="179">SUM(K143:K145)</f>
        <v>200462956.73000002</v>
      </c>
      <c r="L146" s="42">
        <f t="shared" ref="L146:M146" si="180">SUM(L143:L145)</f>
        <v>16055</v>
      </c>
      <c r="M146" s="170">
        <f t="shared" si="180"/>
        <v>626177672.62000012</v>
      </c>
      <c r="N146" s="42">
        <f t="shared" si="161"/>
        <v>45890</v>
      </c>
      <c r="O146" s="92">
        <f t="shared" si="161"/>
        <v>1626282700.2199996</v>
      </c>
    </row>
    <row r="147" spans="1:15" x14ac:dyDescent="0.25">
      <c r="A147" s="45" t="s">
        <v>41</v>
      </c>
      <c r="B147" s="38" t="s">
        <v>70</v>
      </c>
      <c r="C147" s="27" t="s">
        <v>3</v>
      </c>
      <c r="D147" s="96">
        <v>18763</v>
      </c>
      <c r="E147" s="126">
        <v>248619014.86000013</v>
      </c>
      <c r="F147" s="38" t="s">
        <v>74</v>
      </c>
      <c r="G147" s="27" t="s">
        <v>3</v>
      </c>
      <c r="H147" s="160">
        <v>4222</v>
      </c>
      <c r="I147" s="171">
        <v>88591302</v>
      </c>
      <c r="J147" s="160">
        <v>2326</v>
      </c>
      <c r="K147" s="172">
        <v>21370442</v>
      </c>
      <c r="L147" s="168">
        <f t="shared" ref="L147:M149" si="181">+H147+J147</f>
        <v>6548</v>
      </c>
      <c r="M147" s="169">
        <f t="shared" si="181"/>
        <v>109961744</v>
      </c>
      <c r="N147" s="168">
        <f t="shared" si="161"/>
        <v>25311</v>
      </c>
      <c r="O147" s="167">
        <f t="shared" si="161"/>
        <v>358580758.86000013</v>
      </c>
    </row>
    <row r="148" spans="1:15" x14ac:dyDescent="0.25">
      <c r="A148" s="45"/>
      <c r="B148" s="38" t="s">
        <v>70</v>
      </c>
      <c r="C148" s="27" t="s">
        <v>4</v>
      </c>
      <c r="D148" s="96">
        <v>5</v>
      </c>
      <c r="E148" s="126">
        <v>8343142.5100000007</v>
      </c>
      <c r="F148" s="38" t="s">
        <v>74</v>
      </c>
      <c r="G148" s="27" t="s">
        <v>4</v>
      </c>
      <c r="H148" s="165">
        <v>0</v>
      </c>
      <c r="I148" s="166">
        <v>0</v>
      </c>
      <c r="J148" s="165">
        <v>0</v>
      </c>
      <c r="K148" s="167">
        <v>0</v>
      </c>
      <c r="L148" s="168">
        <f t="shared" si="181"/>
        <v>0</v>
      </c>
      <c r="M148" s="169">
        <f t="shared" si="181"/>
        <v>0</v>
      </c>
      <c r="N148" s="168">
        <f t="shared" si="161"/>
        <v>5</v>
      </c>
      <c r="O148" s="167">
        <f t="shared" si="161"/>
        <v>8343142.5100000007</v>
      </c>
    </row>
    <row r="149" spans="1:15" x14ac:dyDescent="0.25">
      <c r="A149" s="45"/>
      <c r="B149" s="38" t="s">
        <v>72</v>
      </c>
      <c r="C149" s="27" t="s">
        <v>4</v>
      </c>
      <c r="D149" s="96">
        <v>193</v>
      </c>
      <c r="E149" s="126">
        <v>289219460.61999977</v>
      </c>
      <c r="F149" s="38" t="s">
        <v>72</v>
      </c>
      <c r="G149" s="27" t="s">
        <v>4</v>
      </c>
      <c r="H149" s="160">
        <v>78</v>
      </c>
      <c r="I149" s="171">
        <v>60280471.809999987</v>
      </c>
      <c r="J149" s="160">
        <v>82</v>
      </c>
      <c r="K149" s="172">
        <v>46097860.82</v>
      </c>
      <c r="L149" s="168">
        <f t="shared" si="181"/>
        <v>160</v>
      </c>
      <c r="M149" s="169">
        <f t="shared" si="181"/>
        <v>106378332.63</v>
      </c>
      <c r="N149" s="168">
        <f t="shared" si="161"/>
        <v>353</v>
      </c>
      <c r="O149" s="167">
        <f t="shared" si="161"/>
        <v>395597793.24999976</v>
      </c>
    </row>
    <row r="150" spans="1:15" x14ac:dyDescent="0.25">
      <c r="A150" s="46" t="s">
        <v>41</v>
      </c>
      <c r="B150" s="39"/>
      <c r="C150" s="29"/>
      <c r="D150" s="30">
        <f>SUM(D147:D149)</f>
        <v>18961</v>
      </c>
      <c r="E150" s="124">
        <f>SUM(E147:E149)</f>
        <v>546181617.98999989</v>
      </c>
      <c r="F150" s="39"/>
      <c r="G150" s="29"/>
      <c r="H150" s="150">
        <f>SUM(H147:H149)</f>
        <v>4300</v>
      </c>
      <c r="I150" s="151">
        <f t="shared" ref="I150" si="182">SUM(I147:I149)</f>
        <v>148871773.81</v>
      </c>
      <c r="J150" s="150">
        <f t="shared" ref="J150" si="183">SUM(J147:J149)</f>
        <v>2408</v>
      </c>
      <c r="K150" s="92">
        <f t="shared" ref="K150" si="184">SUM(K147:K149)</f>
        <v>67468302.819999993</v>
      </c>
      <c r="L150" s="42">
        <f t="shared" ref="L150:M150" si="185">SUM(L147:L149)</f>
        <v>6708</v>
      </c>
      <c r="M150" s="170">
        <f t="shared" si="185"/>
        <v>216340076.63</v>
      </c>
      <c r="N150" s="42">
        <f t="shared" si="161"/>
        <v>25669</v>
      </c>
      <c r="O150" s="92">
        <f t="shared" si="161"/>
        <v>762521694.61999989</v>
      </c>
    </row>
    <row r="151" spans="1:15" x14ac:dyDescent="0.25">
      <c r="A151" s="45" t="s">
        <v>42</v>
      </c>
      <c r="B151" s="38" t="s">
        <v>70</v>
      </c>
      <c r="C151" s="27" t="s">
        <v>3</v>
      </c>
      <c r="D151" s="96">
        <v>1921</v>
      </c>
      <c r="E151" s="126">
        <v>24381559.699999996</v>
      </c>
      <c r="F151" s="38" t="s">
        <v>74</v>
      </c>
      <c r="G151" s="27" t="s">
        <v>3</v>
      </c>
      <c r="H151" s="165">
        <v>131</v>
      </c>
      <c r="I151" s="171">
        <v>2627924</v>
      </c>
      <c r="J151" s="165">
        <v>40</v>
      </c>
      <c r="K151" s="172">
        <v>313089</v>
      </c>
      <c r="L151" s="168">
        <f t="shared" ref="L151:M153" si="186">+H151+J151</f>
        <v>171</v>
      </c>
      <c r="M151" s="169">
        <f t="shared" si="186"/>
        <v>2941013</v>
      </c>
      <c r="N151" s="168">
        <f t="shared" si="161"/>
        <v>2092</v>
      </c>
      <c r="O151" s="167">
        <f t="shared" si="161"/>
        <v>27322572.699999996</v>
      </c>
    </row>
    <row r="152" spans="1:15" x14ac:dyDescent="0.25">
      <c r="A152" s="45"/>
      <c r="B152" s="38" t="s">
        <v>70</v>
      </c>
      <c r="C152" s="27" t="s">
        <v>4</v>
      </c>
      <c r="D152" s="96">
        <v>16</v>
      </c>
      <c r="E152" s="126">
        <v>2194551.61</v>
      </c>
      <c r="F152" s="38" t="s">
        <v>74</v>
      </c>
      <c r="G152" s="27" t="s">
        <v>4</v>
      </c>
      <c r="H152" s="165">
        <v>0</v>
      </c>
      <c r="I152" s="166">
        <v>0</v>
      </c>
      <c r="J152" s="165">
        <v>0</v>
      </c>
      <c r="K152" s="167">
        <v>0</v>
      </c>
      <c r="L152" s="168">
        <f t="shared" si="186"/>
        <v>0</v>
      </c>
      <c r="M152" s="169">
        <f t="shared" si="186"/>
        <v>0</v>
      </c>
      <c r="N152" s="168">
        <f t="shared" si="161"/>
        <v>16</v>
      </c>
      <c r="O152" s="167">
        <f t="shared" si="161"/>
        <v>2194551.61</v>
      </c>
    </row>
    <row r="153" spans="1:15" x14ac:dyDescent="0.25">
      <c r="A153" s="45"/>
      <c r="B153" s="38" t="s">
        <v>72</v>
      </c>
      <c r="C153" s="27" t="s">
        <v>4</v>
      </c>
      <c r="D153" s="96">
        <v>41</v>
      </c>
      <c r="E153" s="126">
        <v>23032568.319999993</v>
      </c>
      <c r="F153" s="38" t="s">
        <v>72</v>
      </c>
      <c r="G153" s="27" t="s">
        <v>4</v>
      </c>
      <c r="H153" s="165">
        <v>20</v>
      </c>
      <c r="I153" s="166">
        <v>8491004.1799999997</v>
      </c>
      <c r="J153" s="165">
        <v>15</v>
      </c>
      <c r="K153" s="167">
        <v>5686108.7599999998</v>
      </c>
      <c r="L153" s="168">
        <f t="shared" si="186"/>
        <v>35</v>
      </c>
      <c r="M153" s="169">
        <f t="shared" si="186"/>
        <v>14177112.939999999</v>
      </c>
      <c r="N153" s="168">
        <f t="shared" si="161"/>
        <v>76</v>
      </c>
      <c r="O153" s="167">
        <f t="shared" si="161"/>
        <v>37209681.25999999</v>
      </c>
    </row>
    <row r="154" spans="1:15" x14ac:dyDescent="0.25">
      <c r="A154" s="46" t="s">
        <v>42</v>
      </c>
      <c r="B154" s="39"/>
      <c r="C154" s="29"/>
      <c r="D154" s="30">
        <f>SUM(D151:D153)</f>
        <v>1978</v>
      </c>
      <c r="E154" s="124">
        <f>SUM(E151:E153)</f>
        <v>49608679.629999988</v>
      </c>
      <c r="F154" s="39"/>
      <c r="G154" s="29"/>
      <c r="H154" s="150">
        <f>SUM(H151:H153)</f>
        <v>151</v>
      </c>
      <c r="I154" s="151">
        <f t="shared" ref="I154" si="187">SUM(I151:I153)</f>
        <v>11118928.18</v>
      </c>
      <c r="J154" s="150">
        <f t="shared" ref="J154" si="188">SUM(J151:J153)</f>
        <v>55</v>
      </c>
      <c r="K154" s="92">
        <f t="shared" ref="K154" si="189">SUM(K151:K153)</f>
        <v>5999197.7599999998</v>
      </c>
      <c r="L154" s="42">
        <f t="shared" ref="L154:M154" si="190">SUM(L151:L153)</f>
        <v>206</v>
      </c>
      <c r="M154" s="170">
        <f t="shared" si="190"/>
        <v>17118125.939999998</v>
      </c>
      <c r="N154" s="42">
        <f t="shared" si="161"/>
        <v>2184</v>
      </c>
      <c r="O154" s="92">
        <f t="shared" si="161"/>
        <v>66726805.569999985</v>
      </c>
    </row>
    <row r="155" spans="1:15" ht="15" customHeight="1" x14ac:dyDescent="0.25">
      <c r="A155" s="49" t="s">
        <v>43</v>
      </c>
      <c r="B155" s="38" t="s">
        <v>70</v>
      </c>
      <c r="C155" s="27" t="s">
        <v>3</v>
      </c>
      <c r="D155" s="28">
        <v>0</v>
      </c>
      <c r="E155" s="125">
        <v>0</v>
      </c>
      <c r="F155" s="38" t="s">
        <v>74</v>
      </c>
      <c r="G155" s="27" t="s">
        <v>3</v>
      </c>
      <c r="H155" s="165">
        <v>17</v>
      </c>
      <c r="I155" s="166">
        <v>361250</v>
      </c>
      <c r="J155" s="165">
        <v>0</v>
      </c>
      <c r="K155" s="167">
        <v>0</v>
      </c>
      <c r="L155" s="168">
        <f t="shared" ref="L155:L157" si="191">+H155+J155</f>
        <v>17</v>
      </c>
      <c r="M155" s="169">
        <f t="shared" ref="M155:M157" si="192">+I155+K155</f>
        <v>361250</v>
      </c>
      <c r="N155" s="168">
        <f t="shared" ref="N155:N158" si="193">+L155+D155</f>
        <v>17</v>
      </c>
      <c r="O155" s="167">
        <f t="shared" ref="O155:O158" si="194">+M155+E155</f>
        <v>361250</v>
      </c>
    </row>
    <row r="156" spans="1:15" x14ac:dyDescent="0.25">
      <c r="A156" s="45"/>
      <c r="B156" s="38" t="s">
        <v>70</v>
      </c>
      <c r="C156" s="27" t="s">
        <v>4</v>
      </c>
      <c r="D156" s="28">
        <v>0</v>
      </c>
      <c r="E156" s="125">
        <v>0</v>
      </c>
      <c r="F156" s="38" t="s">
        <v>74</v>
      </c>
      <c r="G156" s="27" t="s">
        <v>4</v>
      </c>
      <c r="H156" s="165">
        <v>1</v>
      </c>
      <c r="I156" s="166">
        <v>1403047.7</v>
      </c>
      <c r="J156" s="165">
        <v>0</v>
      </c>
      <c r="K156" s="167">
        <v>0</v>
      </c>
      <c r="L156" s="168">
        <f t="shared" si="191"/>
        <v>1</v>
      </c>
      <c r="M156" s="169">
        <f t="shared" si="192"/>
        <v>1403047.7</v>
      </c>
      <c r="N156" s="168">
        <f t="shared" si="193"/>
        <v>1</v>
      </c>
      <c r="O156" s="167">
        <f t="shared" si="194"/>
        <v>1403047.7</v>
      </c>
    </row>
    <row r="157" spans="1:15" x14ac:dyDescent="0.25">
      <c r="A157" s="45"/>
      <c r="B157" s="38" t="s">
        <v>72</v>
      </c>
      <c r="C157" s="27" t="s">
        <v>4</v>
      </c>
      <c r="D157" s="28">
        <v>0</v>
      </c>
      <c r="E157" s="125">
        <v>0</v>
      </c>
      <c r="F157" s="38" t="s">
        <v>72</v>
      </c>
      <c r="G157" s="27" t="s">
        <v>4</v>
      </c>
      <c r="H157" s="165">
        <v>0</v>
      </c>
      <c r="I157" s="166">
        <v>0</v>
      </c>
      <c r="J157" s="165">
        <v>0</v>
      </c>
      <c r="K157" s="167">
        <v>0</v>
      </c>
      <c r="L157" s="168">
        <f t="shared" si="191"/>
        <v>0</v>
      </c>
      <c r="M157" s="169">
        <f t="shared" si="192"/>
        <v>0</v>
      </c>
      <c r="N157" s="168">
        <f t="shared" si="193"/>
        <v>0</v>
      </c>
      <c r="O157" s="167">
        <f t="shared" si="194"/>
        <v>0</v>
      </c>
    </row>
    <row r="158" spans="1:15" ht="15" customHeight="1" x14ac:dyDescent="0.25">
      <c r="A158" s="50" t="s">
        <v>43</v>
      </c>
      <c r="B158" s="39"/>
      <c r="C158" s="29"/>
      <c r="D158" s="30">
        <f>SUM(D155:D157)</f>
        <v>0</v>
      </c>
      <c r="E158" s="124">
        <f>SUM(E155:E157)</f>
        <v>0</v>
      </c>
      <c r="F158" s="39"/>
      <c r="G158" s="29"/>
      <c r="H158" s="150">
        <f>SUM(H155:H157)</f>
        <v>18</v>
      </c>
      <c r="I158" s="151">
        <f t="shared" ref="I158" si="195">SUM(I155:I157)</f>
        <v>1764297.7</v>
      </c>
      <c r="J158" s="150">
        <f t="shared" ref="J158" si="196">SUM(J155:J157)</f>
        <v>0</v>
      </c>
      <c r="K158" s="92">
        <f t="shared" ref="K158" si="197">SUM(K155:K157)</f>
        <v>0</v>
      </c>
      <c r="L158" s="42">
        <f t="shared" ref="L158:M158" si="198">SUM(L155:L157)</f>
        <v>18</v>
      </c>
      <c r="M158" s="170">
        <f t="shared" si="198"/>
        <v>1764297.7</v>
      </c>
      <c r="N158" s="42">
        <f t="shared" si="193"/>
        <v>18</v>
      </c>
      <c r="O158" s="92">
        <f t="shared" si="194"/>
        <v>1764297.7</v>
      </c>
    </row>
    <row r="159" spans="1:15" x14ac:dyDescent="0.25">
      <c r="A159" s="45" t="s">
        <v>44</v>
      </c>
      <c r="B159" s="38" t="s">
        <v>70</v>
      </c>
      <c r="C159" s="27" t="s">
        <v>3</v>
      </c>
      <c r="D159" s="96">
        <v>24789</v>
      </c>
      <c r="E159" s="126">
        <v>309614876.30000085</v>
      </c>
      <c r="F159" s="38" t="s">
        <v>74</v>
      </c>
      <c r="G159" s="27" t="s">
        <v>3</v>
      </c>
      <c r="H159" s="160">
        <v>5707</v>
      </c>
      <c r="I159" s="171">
        <v>119403833</v>
      </c>
      <c r="J159" s="160">
        <v>3837</v>
      </c>
      <c r="K159" s="172">
        <v>34328716</v>
      </c>
      <c r="L159" s="168">
        <f t="shared" ref="L159:M161" si="199">+H159+J159</f>
        <v>9544</v>
      </c>
      <c r="M159" s="169">
        <f t="shared" si="199"/>
        <v>153732549</v>
      </c>
      <c r="N159" s="168">
        <f t="shared" si="161"/>
        <v>34333</v>
      </c>
      <c r="O159" s="167">
        <f t="shared" si="161"/>
        <v>463347425.30000085</v>
      </c>
    </row>
    <row r="160" spans="1:15" x14ac:dyDescent="0.25">
      <c r="A160" s="45"/>
      <c r="B160" s="38" t="s">
        <v>70</v>
      </c>
      <c r="C160" s="27" t="s">
        <v>4</v>
      </c>
      <c r="D160" s="96">
        <v>9</v>
      </c>
      <c r="E160" s="126">
        <v>8369219.5099999998</v>
      </c>
      <c r="F160" s="38" t="s">
        <v>74</v>
      </c>
      <c r="G160" s="27" t="s">
        <v>4</v>
      </c>
      <c r="H160" s="165">
        <v>8</v>
      </c>
      <c r="I160" s="166">
        <v>14550766.300000001</v>
      </c>
      <c r="J160" s="160">
        <v>14</v>
      </c>
      <c r="K160" s="172">
        <v>16511455.699999997</v>
      </c>
      <c r="L160" s="168">
        <f t="shared" si="199"/>
        <v>22</v>
      </c>
      <c r="M160" s="169">
        <f t="shared" si="199"/>
        <v>31062222</v>
      </c>
      <c r="N160" s="168">
        <f t="shared" si="161"/>
        <v>31</v>
      </c>
      <c r="O160" s="167">
        <f t="shared" si="161"/>
        <v>39431441.509999998</v>
      </c>
    </row>
    <row r="161" spans="1:15" x14ac:dyDescent="0.25">
      <c r="A161" s="45"/>
      <c r="B161" s="38" t="s">
        <v>72</v>
      </c>
      <c r="C161" s="27" t="s">
        <v>4</v>
      </c>
      <c r="D161" s="96">
        <v>356</v>
      </c>
      <c r="E161" s="126">
        <v>532491591.46000028</v>
      </c>
      <c r="F161" s="38" t="s">
        <v>72</v>
      </c>
      <c r="G161" s="27" t="s">
        <v>4</v>
      </c>
      <c r="H161" s="165">
        <v>147</v>
      </c>
      <c r="I161" s="166">
        <v>79556726.370000005</v>
      </c>
      <c r="J161" s="160">
        <v>270</v>
      </c>
      <c r="K161" s="172">
        <v>92141477.790000007</v>
      </c>
      <c r="L161" s="168">
        <f t="shared" si="199"/>
        <v>417</v>
      </c>
      <c r="M161" s="169">
        <f t="shared" si="199"/>
        <v>171698204.16000003</v>
      </c>
      <c r="N161" s="168">
        <f t="shared" si="161"/>
        <v>773</v>
      </c>
      <c r="O161" s="167">
        <f t="shared" si="161"/>
        <v>704189795.62000036</v>
      </c>
    </row>
    <row r="162" spans="1:15" x14ac:dyDescent="0.25">
      <c r="A162" s="46" t="s">
        <v>44</v>
      </c>
      <c r="B162" s="39"/>
      <c r="C162" s="29"/>
      <c r="D162" s="30">
        <f>SUM(D159:D161)</f>
        <v>25154</v>
      </c>
      <c r="E162" s="124">
        <f>SUM(E159:E161)</f>
        <v>850475687.27000117</v>
      </c>
      <c r="F162" s="39"/>
      <c r="G162" s="29"/>
      <c r="H162" s="150">
        <f>SUM(H159:H161)</f>
        <v>5862</v>
      </c>
      <c r="I162" s="151">
        <f t="shared" ref="I162" si="200">SUM(I159:I161)</f>
        <v>213511325.67000002</v>
      </c>
      <c r="J162" s="150">
        <f t="shared" ref="J162" si="201">SUM(J159:J161)</f>
        <v>4121</v>
      </c>
      <c r="K162" s="92">
        <f t="shared" ref="K162" si="202">SUM(K159:K161)</f>
        <v>142981649.49000001</v>
      </c>
      <c r="L162" s="42">
        <f t="shared" ref="L162:M162" si="203">SUM(L159:L161)</f>
        <v>9983</v>
      </c>
      <c r="M162" s="170">
        <f t="shared" si="203"/>
        <v>356492975.16000003</v>
      </c>
      <c r="N162" s="42">
        <f t="shared" si="161"/>
        <v>35137</v>
      </c>
      <c r="O162" s="92">
        <f t="shared" si="161"/>
        <v>1206968662.4300013</v>
      </c>
    </row>
    <row r="163" spans="1:15" x14ac:dyDescent="0.25">
      <c r="A163" s="45" t="s">
        <v>45</v>
      </c>
      <c r="B163" s="38" t="s">
        <v>70</v>
      </c>
      <c r="C163" s="27" t="s">
        <v>3</v>
      </c>
      <c r="D163" s="96">
        <v>4690</v>
      </c>
      <c r="E163" s="126">
        <v>61887959.969999969</v>
      </c>
      <c r="F163" s="38" t="s">
        <v>74</v>
      </c>
      <c r="G163" s="27" t="s">
        <v>3</v>
      </c>
      <c r="H163" s="160">
        <v>2164</v>
      </c>
      <c r="I163" s="171">
        <v>45510419.670000002</v>
      </c>
      <c r="J163" s="160">
        <v>1072</v>
      </c>
      <c r="K163" s="172">
        <v>9742417</v>
      </c>
      <c r="L163" s="168">
        <f t="shared" ref="L163:M165" si="204">+H163+J163</f>
        <v>3236</v>
      </c>
      <c r="M163" s="169">
        <f t="shared" si="204"/>
        <v>55252836.670000002</v>
      </c>
      <c r="N163" s="168">
        <f t="shared" si="161"/>
        <v>7926</v>
      </c>
      <c r="O163" s="167">
        <f t="shared" si="161"/>
        <v>117140796.63999997</v>
      </c>
    </row>
    <row r="164" spans="1:15" x14ac:dyDescent="0.25">
      <c r="A164" s="45"/>
      <c r="B164" s="38" t="s">
        <v>70</v>
      </c>
      <c r="C164" s="27" t="s">
        <v>4</v>
      </c>
      <c r="D164" s="96">
        <v>16</v>
      </c>
      <c r="E164" s="126">
        <v>16817953.330000002</v>
      </c>
      <c r="F164" s="38" t="s">
        <v>74</v>
      </c>
      <c r="G164" s="27" t="s">
        <v>4</v>
      </c>
      <c r="H164" s="165">
        <v>3</v>
      </c>
      <c r="I164" s="166">
        <v>1375208.76</v>
      </c>
      <c r="J164" s="165">
        <v>0</v>
      </c>
      <c r="K164" s="167">
        <v>0</v>
      </c>
      <c r="L164" s="168">
        <f t="shared" si="204"/>
        <v>3</v>
      </c>
      <c r="M164" s="169">
        <f t="shared" si="204"/>
        <v>1375208.76</v>
      </c>
      <c r="N164" s="168">
        <f t="shared" si="161"/>
        <v>19</v>
      </c>
      <c r="O164" s="167">
        <f t="shared" si="161"/>
        <v>18193162.090000004</v>
      </c>
    </row>
    <row r="165" spans="1:15" x14ac:dyDescent="0.25">
      <c r="A165" s="45"/>
      <c r="B165" s="38" t="s">
        <v>72</v>
      </c>
      <c r="C165" s="27" t="s">
        <v>4</v>
      </c>
      <c r="D165" s="96">
        <v>203</v>
      </c>
      <c r="E165" s="126">
        <v>197040738.39999998</v>
      </c>
      <c r="F165" s="38" t="s">
        <v>72</v>
      </c>
      <c r="G165" s="27" t="s">
        <v>4</v>
      </c>
      <c r="H165" s="165">
        <v>86</v>
      </c>
      <c r="I165" s="166">
        <v>53028607.939999983</v>
      </c>
      <c r="J165" s="160">
        <v>116</v>
      </c>
      <c r="K165" s="172">
        <v>49434106.679999985</v>
      </c>
      <c r="L165" s="168">
        <f t="shared" si="204"/>
        <v>202</v>
      </c>
      <c r="M165" s="169">
        <f t="shared" si="204"/>
        <v>102462714.61999997</v>
      </c>
      <c r="N165" s="168">
        <f t="shared" si="161"/>
        <v>405</v>
      </c>
      <c r="O165" s="167">
        <f t="shared" si="161"/>
        <v>299503453.01999998</v>
      </c>
    </row>
    <row r="166" spans="1:15" x14ac:dyDescent="0.25">
      <c r="A166" s="46" t="s">
        <v>45</v>
      </c>
      <c r="B166" s="39"/>
      <c r="C166" s="29"/>
      <c r="D166" s="30">
        <f>SUM(D163:D165)</f>
        <v>4909</v>
      </c>
      <c r="E166" s="124">
        <f>SUM(E163:E165)</f>
        <v>275746651.69999993</v>
      </c>
      <c r="F166" s="39"/>
      <c r="G166" s="29"/>
      <c r="H166" s="150">
        <f>SUM(H163:H165)</f>
        <v>2253</v>
      </c>
      <c r="I166" s="151">
        <f t="shared" ref="I166" si="205">SUM(I163:I165)</f>
        <v>99914236.369999975</v>
      </c>
      <c r="J166" s="150">
        <f t="shared" ref="J166" si="206">SUM(J163:J165)</f>
        <v>1188</v>
      </c>
      <c r="K166" s="92">
        <f t="shared" ref="K166" si="207">SUM(K163:K165)</f>
        <v>59176523.679999985</v>
      </c>
      <c r="L166" s="42">
        <f t="shared" ref="L166:M166" si="208">SUM(L163:L165)</f>
        <v>3441</v>
      </c>
      <c r="M166" s="170">
        <f t="shared" si="208"/>
        <v>159090760.04999998</v>
      </c>
      <c r="N166" s="42">
        <f t="shared" si="161"/>
        <v>8350</v>
      </c>
      <c r="O166" s="92">
        <f t="shared" si="161"/>
        <v>434837411.74999988</v>
      </c>
    </row>
    <row r="167" spans="1:15" x14ac:dyDescent="0.25">
      <c r="A167" s="45" t="s">
        <v>46</v>
      </c>
      <c r="B167" s="38" t="s">
        <v>70</v>
      </c>
      <c r="C167" s="27" t="s">
        <v>3</v>
      </c>
      <c r="D167" s="96">
        <v>8280</v>
      </c>
      <c r="E167" s="126">
        <v>102302407.73000009</v>
      </c>
      <c r="F167" s="38" t="s">
        <v>74</v>
      </c>
      <c r="G167" s="27" t="s">
        <v>3</v>
      </c>
      <c r="H167" s="160">
        <v>2011</v>
      </c>
      <c r="I167" s="171">
        <v>42287521</v>
      </c>
      <c r="J167" s="160">
        <v>1310</v>
      </c>
      <c r="K167" s="172">
        <v>11356019</v>
      </c>
      <c r="L167" s="168">
        <f t="shared" ref="L167:M169" si="209">+H167+J167</f>
        <v>3321</v>
      </c>
      <c r="M167" s="169">
        <f t="shared" si="209"/>
        <v>53643540</v>
      </c>
      <c r="N167" s="168">
        <f t="shared" si="161"/>
        <v>11601</v>
      </c>
      <c r="O167" s="167">
        <f t="shared" si="161"/>
        <v>155945947.73000008</v>
      </c>
    </row>
    <row r="168" spans="1:15" x14ac:dyDescent="0.25">
      <c r="A168" s="45"/>
      <c r="B168" s="38" t="s">
        <v>70</v>
      </c>
      <c r="C168" s="27" t="s">
        <v>4</v>
      </c>
      <c r="D168" s="96">
        <v>3</v>
      </c>
      <c r="E168" s="126">
        <v>5210834.74</v>
      </c>
      <c r="F168" s="38" t="s">
        <v>74</v>
      </c>
      <c r="G168" s="27" t="s">
        <v>4</v>
      </c>
      <c r="H168" s="165">
        <v>1</v>
      </c>
      <c r="I168" s="166">
        <v>531899.97</v>
      </c>
      <c r="J168" s="165">
        <v>0</v>
      </c>
      <c r="K168" s="167">
        <v>0</v>
      </c>
      <c r="L168" s="168">
        <f t="shared" si="209"/>
        <v>1</v>
      </c>
      <c r="M168" s="169">
        <f t="shared" si="209"/>
        <v>531899.97</v>
      </c>
      <c r="N168" s="168">
        <f t="shared" si="161"/>
        <v>4</v>
      </c>
      <c r="O168" s="167">
        <f t="shared" si="161"/>
        <v>5742734.71</v>
      </c>
    </row>
    <row r="169" spans="1:15" x14ac:dyDescent="0.25">
      <c r="A169" s="45"/>
      <c r="B169" s="38" t="s">
        <v>72</v>
      </c>
      <c r="C169" s="27" t="s">
        <v>4</v>
      </c>
      <c r="D169" s="96">
        <v>102</v>
      </c>
      <c r="E169" s="126">
        <v>123657253.78999998</v>
      </c>
      <c r="F169" s="38" t="s">
        <v>72</v>
      </c>
      <c r="G169" s="27" t="s">
        <v>4</v>
      </c>
      <c r="H169" s="165">
        <v>44</v>
      </c>
      <c r="I169" s="171">
        <v>29155618.390000004</v>
      </c>
      <c r="J169" s="160">
        <v>63</v>
      </c>
      <c r="K169" s="172">
        <v>30487609.399999987</v>
      </c>
      <c r="L169" s="168">
        <f t="shared" si="209"/>
        <v>107</v>
      </c>
      <c r="M169" s="169">
        <f t="shared" si="209"/>
        <v>59643227.789999992</v>
      </c>
      <c r="N169" s="168">
        <f t="shared" si="161"/>
        <v>209</v>
      </c>
      <c r="O169" s="167">
        <f t="shared" si="161"/>
        <v>183300481.57999998</v>
      </c>
    </row>
    <row r="170" spans="1:15" x14ac:dyDescent="0.25">
      <c r="A170" s="46" t="s">
        <v>46</v>
      </c>
      <c r="B170" s="39"/>
      <c r="C170" s="29"/>
      <c r="D170" s="30">
        <f>SUM(D167:D169)</f>
        <v>8385</v>
      </c>
      <c r="E170" s="124">
        <f>SUM(E167:E169)</f>
        <v>231170496.26000005</v>
      </c>
      <c r="F170" s="39"/>
      <c r="G170" s="29"/>
      <c r="H170" s="150">
        <f>SUM(H167:H169)</f>
        <v>2056</v>
      </c>
      <c r="I170" s="151">
        <f t="shared" ref="I170" si="210">SUM(I167:I169)</f>
        <v>71975039.359999999</v>
      </c>
      <c r="J170" s="150">
        <f t="shared" ref="J170" si="211">SUM(J167:J169)</f>
        <v>1373</v>
      </c>
      <c r="K170" s="92">
        <f t="shared" ref="K170" si="212">SUM(K167:K169)</f>
        <v>41843628.399999991</v>
      </c>
      <c r="L170" s="42">
        <f t="shared" ref="L170:M170" si="213">SUM(L167:L169)</f>
        <v>3429</v>
      </c>
      <c r="M170" s="170">
        <f t="shared" si="213"/>
        <v>113818667.75999999</v>
      </c>
      <c r="N170" s="42">
        <f t="shared" si="161"/>
        <v>11814</v>
      </c>
      <c r="O170" s="92">
        <f t="shared" si="161"/>
        <v>344989164.02000004</v>
      </c>
    </row>
    <row r="171" spans="1:15" x14ac:dyDescent="0.25">
      <c r="A171" s="47" t="s">
        <v>47</v>
      </c>
      <c r="B171" s="38" t="s">
        <v>70</v>
      </c>
      <c r="C171" s="27" t="s">
        <v>3</v>
      </c>
      <c r="D171" s="96">
        <v>8</v>
      </c>
      <c r="E171" s="126">
        <v>105561.19</v>
      </c>
      <c r="F171" s="38" t="s">
        <v>74</v>
      </c>
      <c r="G171" s="27" t="s">
        <v>3</v>
      </c>
      <c r="H171" s="165">
        <v>0</v>
      </c>
      <c r="I171" s="166">
        <v>0</v>
      </c>
      <c r="J171" s="165">
        <v>0</v>
      </c>
      <c r="K171" s="167">
        <v>0</v>
      </c>
      <c r="L171" s="168">
        <f t="shared" ref="L171:M173" si="214">+H171+J171</f>
        <v>0</v>
      </c>
      <c r="M171" s="169">
        <f t="shared" si="214"/>
        <v>0</v>
      </c>
      <c r="N171" s="168">
        <f t="shared" si="161"/>
        <v>8</v>
      </c>
      <c r="O171" s="167">
        <f t="shared" si="161"/>
        <v>105561.19</v>
      </c>
    </row>
    <row r="172" spans="1:15" x14ac:dyDescent="0.25">
      <c r="A172" s="48"/>
      <c r="B172" s="38" t="s">
        <v>70</v>
      </c>
      <c r="C172" s="27" t="s">
        <v>4</v>
      </c>
      <c r="D172" s="28">
        <v>0</v>
      </c>
      <c r="E172" s="125">
        <v>0</v>
      </c>
      <c r="F172" s="38" t="s">
        <v>74</v>
      </c>
      <c r="G172" s="27" t="s">
        <v>4</v>
      </c>
      <c r="H172" s="165">
        <v>0</v>
      </c>
      <c r="I172" s="166">
        <v>0</v>
      </c>
      <c r="J172" s="165">
        <v>0</v>
      </c>
      <c r="K172" s="167">
        <v>0</v>
      </c>
      <c r="L172" s="168">
        <f t="shared" si="214"/>
        <v>0</v>
      </c>
      <c r="M172" s="169">
        <f t="shared" si="214"/>
        <v>0</v>
      </c>
      <c r="N172" s="168">
        <f t="shared" si="161"/>
        <v>0</v>
      </c>
      <c r="O172" s="167">
        <f t="shared" si="161"/>
        <v>0</v>
      </c>
    </row>
    <row r="173" spans="1:15" x14ac:dyDescent="0.25">
      <c r="A173" s="48"/>
      <c r="B173" s="38" t="s">
        <v>72</v>
      </c>
      <c r="C173" s="27" t="s">
        <v>4</v>
      </c>
      <c r="D173" s="28">
        <v>0</v>
      </c>
      <c r="E173" s="125">
        <v>0</v>
      </c>
      <c r="F173" s="38" t="s">
        <v>72</v>
      </c>
      <c r="G173" s="27" t="s">
        <v>4</v>
      </c>
      <c r="H173" s="165">
        <v>0</v>
      </c>
      <c r="I173" s="166">
        <v>0</v>
      </c>
      <c r="J173" s="165">
        <v>0</v>
      </c>
      <c r="K173" s="167">
        <v>0</v>
      </c>
      <c r="L173" s="168">
        <f t="shared" si="214"/>
        <v>0</v>
      </c>
      <c r="M173" s="169">
        <f t="shared" si="214"/>
        <v>0</v>
      </c>
      <c r="N173" s="168">
        <f t="shared" si="161"/>
        <v>0</v>
      </c>
      <c r="O173" s="167">
        <f t="shared" si="161"/>
        <v>0</v>
      </c>
    </row>
    <row r="174" spans="1:15" x14ac:dyDescent="0.25">
      <c r="A174" s="46" t="s">
        <v>47</v>
      </c>
      <c r="B174" s="39"/>
      <c r="C174" s="29"/>
      <c r="D174" s="30">
        <f>SUM(D171:D173)</f>
        <v>8</v>
      </c>
      <c r="E174" s="124">
        <f>SUM(E171:E173)</f>
        <v>105561.19</v>
      </c>
      <c r="F174" s="39"/>
      <c r="G174" s="29"/>
      <c r="H174" s="150">
        <f>SUM(H171:H173)</f>
        <v>0</v>
      </c>
      <c r="I174" s="151">
        <f t="shared" ref="I174" si="215">SUM(I171:I173)</f>
        <v>0</v>
      </c>
      <c r="J174" s="150">
        <f t="shared" ref="J174" si="216">SUM(J171:J173)</f>
        <v>0</v>
      </c>
      <c r="K174" s="92">
        <f t="shared" ref="K174" si="217">SUM(K171:K173)</f>
        <v>0</v>
      </c>
      <c r="L174" s="42">
        <f t="shared" ref="L174:M174" si="218">SUM(L171:L173)</f>
        <v>0</v>
      </c>
      <c r="M174" s="170">
        <f t="shared" si="218"/>
        <v>0</v>
      </c>
      <c r="N174" s="42">
        <f t="shared" si="161"/>
        <v>8</v>
      </c>
      <c r="O174" s="92">
        <f t="shared" si="161"/>
        <v>105561.19</v>
      </c>
    </row>
    <row r="175" spans="1:15" x14ac:dyDescent="0.25">
      <c r="A175" s="45" t="s">
        <v>48</v>
      </c>
      <c r="B175" s="38" t="s">
        <v>70</v>
      </c>
      <c r="C175" s="27" t="s">
        <v>3</v>
      </c>
      <c r="D175" s="96">
        <v>28984</v>
      </c>
      <c r="E175" s="126">
        <v>375925876.03999966</v>
      </c>
      <c r="F175" s="38" t="s">
        <v>74</v>
      </c>
      <c r="G175" s="27" t="s">
        <v>3</v>
      </c>
      <c r="H175" s="160">
        <v>5309</v>
      </c>
      <c r="I175" s="171">
        <v>110287608</v>
      </c>
      <c r="J175" s="160">
        <v>3737</v>
      </c>
      <c r="K175" s="172">
        <v>33038156</v>
      </c>
      <c r="L175" s="168">
        <f t="shared" ref="L175:M177" si="219">+H175+J175</f>
        <v>9046</v>
      </c>
      <c r="M175" s="169">
        <f t="shared" si="219"/>
        <v>143325764</v>
      </c>
      <c r="N175" s="168">
        <f t="shared" si="161"/>
        <v>38030</v>
      </c>
      <c r="O175" s="167">
        <f t="shared" si="161"/>
        <v>519251640.03999966</v>
      </c>
    </row>
    <row r="176" spans="1:15" x14ac:dyDescent="0.25">
      <c r="A176" s="45"/>
      <c r="B176" s="38" t="s">
        <v>70</v>
      </c>
      <c r="C176" s="27" t="s">
        <v>4</v>
      </c>
      <c r="D176" s="96">
        <v>38</v>
      </c>
      <c r="E176" s="126">
        <v>58198695.25</v>
      </c>
      <c r="F176" s="38" t="s">
        <v>74</v>
      </c>
      <c r="G176" s="27" t="s">
        <v>4</v>
      </c>
      <c r="H176" s="165">
        <v>5</v>
      </c>
      <c r="I176" s="166">
        <v>12489257.25</v>
      </c>
      <c r="J176" s="160">
        <v>4</v>
      </c>
      <c r="K176" s="172">
        <v>6762384.2999999998</v>
      </c>
      <c r="L176" s="168">
        <f t="shared" si="219"/>
        <v>9</v>
      </c>
      <c r="M176" s="169">
        <f t="shared" si="219"/>
        <v>19251641.550000001</v>
      </c>
      <c r="N176" s="168">
        <f t="shared" si="161"/>
        <v>47</v>
      </c>
      <c r="O176" s="167">
        <f t="shared" si="161"/>
        <v>77450336.799999997</v>
      </c>
    </row>
    <row r="177" spans="1:15" x14ac:dyDescent="0.25">
      <c r="A177" s="45"/>
      <c r="B177" s="38" t="s">
        <v>72</v>
      </c>
      <c r="C177" s="27" t="s">
        <v>4</v>
      </c>
      <c r="D177" s="96">
        <v>311</v>
      </c>
      <c r="E177" s="126">
        <v>510193100.74000001</v>
      </c>
      <c r="F177" s="38" t="s">
        <v>72</v>
      </c>
      <c r="G177" s="27" t="s">
        <v>4</v>
      </c>
      <c r="H177" s="165">
        <v>92</v>
      </c>
      <c r="I177" s="166">
        <v>63171956.199999988</v>
      </c>
      <c r="J177" s="160">
        <v>216</v>
      </c>
      <c r="K177" s="172">
        <v>74976079.980000064</v>
      </c>
      <c r="L177" s="168">
        <f t="shared" si="219"/>
        <v>308</v>
      </c>
      <c r="M177" s="169">
        <f t="shared" si="219"/>
        <v>138148036.18000007</v>
      </c>
      <c r="N177" s="168">
        <f t="shared" si="161"/>
        <v>619</v>
      </c>
      <c r="O177" s="167">
        <f t="shared" si="161"/>
        <v>648341136.92000008</v>
      </c>
    </row>
    <row r="178" spans="1:15" x14ac:dyDescent="0.25">
      <c r="A178" s="46" t="s">
        <v>48</v>
      </c>
      <c r="B178" s="39"/>
      <c r="C178" s="29"/>
      <c r="D178" s="30">
        <f>SUM(D175:D177)</f>
        <v>29333</v>
      </c>
      <c r="E178" s="124">
        <f>SUM(E175:E177)</f>
        <v>944317672.02999973</v>
      </c>
      <c r="F178" s="39"/>
      <c r="G178" s="29"/>
      <c r="H178" s="150">
        <f>SUM(H175:H177)</f>
        <v>5406</v>
      </c>
      <c r="I178" s="151">
        <f t="shared" ref="I178" si="220">SUM(I175:I177)</f>
        <v>185948821.44999999</v>
      </c>
      <c r="J178" s="150">
        <f t="shared" ref="J178" si="221">SUM(J175:J177)</f>
        <v>3957</v>
      </c>
      <c r="K178" s="92">
        <f t="shared" ref="K178" si="222">SUM(K175:K177)</f>
        <v>114776620.28000006</v>
      </c>
      <c r="L178" s="42">
        <f t="shared" ref="L178:M178" si="223">SUM(L175:L177)</f>
        <v>9363</v>
      </c>
      <c r="M178" s="170">
        <f t="shared" si="223"/>
        <v>300725441.73000008</v>
      </c>
      <c r="N178" s="42">
        <f t="shared" si="161"/>
        <v>38696</v>
      </c>
      <c r="O178" s="92">
        <f t="shared" si="161"/>
        <v>1245043113.7599998</v>
      </c>
    </row>
    <row r="179" spans="1:15" x14ac:dyDescent="0.25">
      <c r="A179" s="45" t="s">
        <v>49</v>
      </c>
      <c r="B179" s="38" t="s">
        <v>70</v>
      </c>
      <c r="C179" s="27" t="s">
        <v>3</v>
      </c>
      <c r="D179" s="96">
        <v>613</v>
      </c>
      <c r="E179" s="126">
        <v>7696216.9200000027</v>
      </c>
      <c r="F179" s="38" t="s">
        <v>74</v>
      </c>
      <c r="G179" s="27" t="s">
        <v>3</v>
      </c>
      <c r="H179" s="160">
        <v>1648</v>
      </c>
      <c r="I179" s="171">
        <v>34991668</v>
      </c>
      <c r="J179" s="165">
        <v>1</v>
      </c>
      <c r="K179" s="167">
        <v>21250</v>
      </c>
      <c r="L179" s="168">
        <f t="shared" ref="L179:M181" si="224">+H179+J179</f>
        <v>1649</v>
      </c>
      <c r="M179" s="169">
        <f t="shared" si="224"/>
        <v>35012918</v>
      </c>
      <c r="N179" s="168">
        <f t="shared" si="161"/>
        <v>2262</v>
      </c>
      <c r="O179" s="167">
        <f t="shared" si="161"/>
        <v>42709134.920000002</v>
      </c>
    </row>
    <row r="180" spans="1:15" x14ac:dyDescent="0.25">
      <c r="A180" s="45"/>
      <c r="B180" s="38" t="s">
        <v>70</v>
      </c>
      <c r="C180" s="27" t="s">
        <v>4</v>
      </c>
      <c r="D180" s="28">
        <v>0</v>
      </c>
      <c r="E180" s="125">
        <v>0</v>
      </c>
      <c r="F180" s="38" t="s">
        <v>74</v>
      </c>
      <c r="G180" s="27" t="s">
        <v>4</v>
      </c>
      <c r="H180" s="165">
        <v>38</v>
      </c>
      <c r="I180" s="166">
        <v>37369464</v>
      </c>
      <c r="J180" s="165">
        <v>0</v>
      </c>
      <c r="K180" s="167">
        <v>0</v>
      </c>
      <c r="L180" s="168">
        <f t="shared" si="224"/>
        <v>38</v>
      </c>
      <c r="M180" s="169">
        <f t="shared" si="224"/>
        <v>37369464</v>
      </c>
      <c r="N180" s="168">
        <f t="shared" si="161"/>
        <v>38</v>
      </c>
      <c r="O180" s="167">
        <f t="shared" si="161"/>
        <v>37369464</v>
      </c>
    </row>
    <row r="181" spans="1:15" x14ac:dyDescent="0.25">
      <c r="A181" s="45"/>
      <c r="B181" s="38" t="s">
        <v>72</v>
      </c>
      <c r="C181" s="27" t="s">
        <v>4</v>
      </c>
      <c r="D181" s="28">
        <v>0</v>
      </c>
      <c r="E181" s="125">
        <v>0</v>
      </c>
      <c r="F181" s="38" t="s">
        <v>72</v>
      </c>
      <c r="G181" s="27" t="s">
        <v>4</v>
      </c>
      <c r="H181" s="165">
        <v>0</v>
      </c>
      <c r="I181" s="166">
        <v>0</v>
      </c>
      <c r="J181" s="165">
        <v>0</v>
      </c>
      <c r="K181" s="167">
        <v>0</v>
      </c>
      <c r="L181" s="168">
        <f t="shared" si="224"/>
        <v>0</v>
      </c>
      <c r="M181" s="169">
        <f t="shared" si="224"/>
        <v>0</v>
      </c>
      <c r="N181" s="168">
        <f t="shared" si="161"/>
        <v>0</v>
      </c>
      <c r="O181" s="167">
        <f t="shared" si="161"/>
        <v>0</v>
      </c>
    </row>
    <row r="182" spans="1:15" x14ac:dyDescent="0.25">
      <c r="A182" s="46" t="s">
        <v>49</v>
      </c>
      <c r="B182" s="39"/>
      <c r="C182" s="29"/>
      <c r="D182" s="30">
        <f>SUM(D179:D181)</f>
        <v>613</v>
      </c>
      <c r="E182" s="124">
        <f>SUM(E179:E181)</f>
        <v>7696216.9200000027</v>
      </c>
      <c r="F182" s="39"/>
      <c r="G182" s="29"/>
      <c r="H182" s="150">
        <f>SUM(H179:H181)</f>
        <v>1686</v>
      </c>
      <c r="I182" s="151">
        <f t="shared" ref="I182" si="225">SUM(I179:I181)</f>
        <v>72361132</v>
      </c>
      <c r="J182" s="150">
        <f t="shared" ref="J182" si="226">SUM(J179:J181)</f>
        <v>1</v>
      </c>
      <c r="K182" s="92">
        <f t="shared" ref="K182" si="227">SUM(K179:K181)</f>
        <v>21250</v>
      </c>
      <c r="L182" s="42">
        <f t="shared" ref="L182:M182" si="228">SUM(L179:L181)</f>
        <v>1687</v>
      </c>
      <c r="M182" s="170">
        <f t="shared" si="228"/>
        <v>72382382</v>
      </c>
      <c r="N182" s="42">
        <f t="shared" si="161"/>
        <v>2300</v>
      </c>
      <c r="O182" s="92">
        <f t="shared" si="161"/>
        <v>80078598.920000002</v>
      </c>
    </row>
    <row r="183" spans="1:15" x14ac:dyDescent="0.25">
      <c r="A183" s="45" t="s">
        <v>50</v>
      </c>
      <c r="B183" s="38" t="s">
        <v>70</v>
      </c>
      <c r="C183" s="27" t="s">
        <v>3</v>
      </c>
      <c r="D183" s="96">
        <v>1658</v>
      </c>
      <c r="E183" s="126">
        <v>21662591.519999988</v>
      </c>
      <c r="F183" s="38" t="s">
        <v>74</v>
      </c>
      <c r="G183" s="27" t="s">
        <v>3</v>
      </c>
      <c r="H183" s="160">
        <v>455</v>
      </c>
      <c r="I183" s="171">
        <v>9371264</v>
      </c>
      <c r="J183" s="160">
        <v>318</v>
      </c>
      <c r="K183" s="172">
        <v>2659095</v>
      </c>
      <c r="L183" s="168">
        <f t="shared" ref="L183:M185" si="229">+H183+J183</f>
        <v>773</v>
      </c>
      <c r="M183" s="169">
        <f t="shared" si="229"/>
        <v>12030359</v>
      </c>
      <c r="N183" s="168">
        <f t="shared" si="161"/>
        <v>2431</v>
      </c>
      <c r="O183" s="167">
        <f t="shared" si="161"/>
        <v>33692950.519999988</v>
      </c>
    </row>
    <row r="184" spans="1:15" x14ac:dyDescent="0.25">
      <c r="A184" s="45"/>
      <c r="B184" s="38" t="s">
        <v>70</v>
      </c>
      <c r="C184" s="27" t="s">
        <v>4</v>
      </c>
      <c r="D184" s="96">
        <v>3</v>
      </c>
      <c r="E184" s="126">
        <v>3620827.17</v>
      </c>
      <c r="F184" s="38" t="s">
        <v>74</v>
      </c>
      <c r="G184" s="27" t="s">
        <v>4</v>
      </c>
      <c r="H184" s="165">
        <v>0</v>
      </c>
      <c r="I184" s="166">
        <v>0</v>
      </c>
      <c r="J184" s="165">
        <v>0</v>
      </c>
      <c r="K184" s="167">
        <v>0</v>
      </c>
      <c r="L184" s="168">
        <f t="shared" si="229"/>
        <v>0</v>
      </c>
      <c r="M184" s="169">
        <f t="shared" si="229"/>
        <v>0</v>
      </c>
      <c r="N184" s="168">
        <f t="shared" si="161"/>
        <v>3</v>
      </c>
      <c r="O184" s="167">
        <f t="shared" si="161"/>
        <v>3620827.17</v>
      </c>
    </row>
    <row r="185" spans="1:15" x14ac:dyDescent="0.25">
      <c r="A185" s="45"/>
      <c r="B185" s="38" t="s">
        <v>72</v>
      </c>
      <c r="C185" s="27" t="s">
        <v>4</v>
      </c>
      <c r="D185" s="96">
        <v>22</v>
      </c>
      <c r="E185" s="126">
        <v>36060357.669999994</v>
      </c>
      <c r="F185" s="38" t="s">
        <v>72</v>
      </c>
      <c r="G185" s="27" t="s">
        <v>4</v>
      </c>
      <c r="H185" s="165">
        <v>3</v>
      </c>
      <c r="I185" s="166">
        <v>1801967.0699999998</v>
      </c>
      <c r="J185" s="165">
        <v>21</v>
      </c>
      <c r="K185" s="167">
        <v>14747066.989999998</v>
      </c>
      <c r="L185" s="168">
        <f t="shared" si="229"/>
        <v>24</v>
      </c>
      <c r="M185" s="169">
        <f t="shared" si="229"/>
        <v>16549034.059999999</v>
      </c>
      <c r="N185" s="168">
        <f t="shared" si="161"/>
        <v>46</v>
      </c>
      <c r="O185" s="167">
        <f t="shared" si="161"/>
        <v>52609391.729999989</v>
      </c>
    </row>
    <row r="186" spans="1:15" x14ac:dyDescent="0.25">
      <c r="A186" s="46" t="s">
        <v>50</v>
      </c>
      <c r="B186" s="39"/>
      <c r="C186" s="29"/>
      <c r="D186" s="30">
        <f>SUM(D183:D185)</f>
        <v>1683</v>
      </c>
      <c r="E186" s="124">
        <f>SUM(E183:E185)</f>
        <v>61343776.359999985</v>
      </c>
      <c r="F186" s="39"/>
      <c r="G186" s="29"/>
      <c r="H186" s="150">
        <f t="shared" ref="H186:M186" si="230">SUM(H183:H185)</f>
        <v>458</v>
      </c>
      <c r="I186" s="151">
        <f t="shared" si="230"/>
        <v>11173231.07</v>
      </c>
      <c r="J186" s="150">
        <f t="shared" si="230"/>
        <v>339</v>
      </c>
      <c r="K186" s="92">
        <f t="shared" si="230"/>
        <v>17406161.989999998</v>
      </c>
      <c r="L186" s="42">
        <f t="shared" si="230"/>
        <v>797</v>
      </c>
      <c r="M186" s="170">
        <f t="shared" si="230"/>
        <v>28579393.059999999</v>
      </c>
      <c r="N186" s="42">
        <f t="shared" si="161"/>
        <v>2480</v>
      </c>
      <c r="O186" s="92">
        <f t="shared" si="161"/>
        <v>89923169.419999987</v>
      </c>
    </row>
    <row r="187" spans="1:15" x14ac:dyDescent="0.25">
      <c r="A187" s="45" t="s">
        <v>51</v>
      </c>
      <c r="B187" s="38" t="s">
        <v>70</v>
      </c>
      <c r="C187" s="27" t="s">
        <v>3</v>
      </c>
      <c r="D187" s="96">
        <v>6625</v>
      </c>
      <c r="E187" s="126">
        <v>91193623.610000119</v>
      </c>
      <c r="F187" s="38" t="s">
        <v>74</v>
      </c>
      <c r="G187" s="27" t="s">
        <v>3</v>
      </c>
      <c r="H187" s="160">
        <v>2030</v>
      </c>
      <c r="I187" s="171">
        <v>42825848</v>
      </c>
      <c r="J187" s="160">
        <v>969</v>
      </c>
      <c r="K187" s="172">
        <v>8614755</v>
      </c>
      <c r="L187" s="168">
        <f t="shared" ref="L187:M189" si="231">+H187+J187</f>
        <v>2999</v>
      </c>
      <c r="M187" s="169">
        <f t="shared" si="231"/>
        <v>51440603</v>
      </c>
      <c r="N187" s="168">
        <f t="shared" si="161"/>
        <v>9624</v>
      </c>
      <c r="O187" s="167">
        <f t="shared" si="161"/>
        <v>142634226.61000013</v>
      </c>
    </row>
    <row r="188" spans="1:15" x14ac:dyDescent="0.25">
      <c r="A188" s="45"/>
      <c r="B188" s="38" t="s">
        <v>70</v>
      </c>
      <c r="C188" s="27" t="s">
        <v>4</v>
      </c>
      <c r="D188" s="28">
        <v>0</v>
      </c>
      <c r="E188" s="125">
        <v>0</v>
      </c>
      <c r="F188" s="38" t="s">
        <v>74</v>
      </c>
      <c r="G188" s="27" t="s">
        <v>4</v>
      </c>
      <c r="H188" s="165">
        <v>1</v>
      </c>
      <c r="I188" s="166">
        <v>942622.95</v>
      </c>
      <c r="J188" s="165">
        <v>0</v>
      </c>
      <c r="K188" s="167">
        <v>0</v>
      </c>
      <c r="L188" s="168">
        <f t="shared" si="231"/>
        <v>1</v>
      </c>
      <c r="M188" s="169">
        <f t="shared" si="231"/>
        <v>942622.95</v>
      </c>
      <c r="N188" s="168">
        <f t="shared" si="161"/>
        <v>1</v>
      </c>
      <c r="O188" s="167">
        <f t="shared" si="161"/>
        <v>942622.95</v>
      </c>
    </row>
    <row r="189" spans="1:15" x14ac:dyDescent="0.25">
      <c r="A189" s="45"/>
      <c r="B189" s="38" t="s">
        <v>72</v>
      </c>
      <c r="C189" s="27" t="s">
        <v>4</v>
      </c>
      <c r="D189" s="96">
        <v>129</v>
      </c>
      <c r="E189" s="126">
        <v>194098114.51000005</v>
      </c>
      <c r="F189" s="38" t="s">
        <v>72</v>
      </c>
      <c r="G189" s="27" t="s">
        <v>4</v>
      </c>
      <c r="H189" s="165">
        <v>31</v>
      </c>
      <c r="I189" s="166">
        <v>26352712.529999994</v>
      </c>
      <c r="J189" s="165">
        <v>88</v>
      </c>
      <c r="K189" s="167">
        <v>50108847.119999997</v>
      </c>
      <c r="L189" s="168">
        <f t="shared" si="231"/>
        <v>119</v>
      </c>
      <c r="M189" s="169">
        <f t="shared" si="231"/>
        <v>76461559.649999991</v>
      </c>
      <c r="N189" s="168">
        <f t="shared" si="161"/>
        <v>248</v>
      </c>
      <c r="O189" s="167">
        <f t="shared" si="161"/>
        <v>270559674.16000003</v>
      </c>
    </row>
    <row r="190" spans="1:15" x14ac:dyDescent="0.25">
      <c r="A190" s="46" t="s">
        <v>51</v>
      </c>
      <c r="B190" s="39"/>
      <c r="C190" s="29"/>
      <c r="D190" s="30">
        <f>SUM(D187:D189)</f>
        <v>6754</v>
      </c>
      <c r="E190" s="124">
        <f>SUM(E187:E189)</f>
        <v>285291738.12000018</v>
      </c>
      <c r="F190" s="39"/>
      <c r="G190" s="29"/>
      <c r="H190" s="150">
        <f>SUM(H187:H189)</f>
        <v>2062</v>
      </c>
      <c r="I190" s="151">
        <f t="shared" ref="I190" si="232">SUM(I187:I189)</f>
        <v>70121183.479999989</v>
      </c>
      <c r="J190" s="150">
        <f t="shared" ref="J190" si="233">SUM(J187:J189)</f>
        <v>1057</v>
      </c>
      <c r="K190" s="92">
        <f t="shared" ref="K190" si="234">SUM(K187:K189)</f>
        <v>58723602.119999997</v>
      </c>
      <c r="L190" s="42">
        <f t="shared" ref="L190:M190" si="235">SUM(L187:L189)</f>
        <v>3119</v>
      </c>
      <c r="M190" s="170">
        <f t="shared" si="235"/>
        <v>128844785.59999999</v>
      </c>
      <c r="N190" s="42">
        <f t="shared" si="161"/>
        <v>9873</v>
      </c>
      <c r="O190" s="92">
        <f t="shared" si="161"/>
        <v>414136523.72000015</v>
      </c>
    </row>
    <row r="191" spans="1:15" x14ac:dyDescent="0.25">
      <c r="A191" s="45" t="s">
        <v>52</v>
      </c>
      <c r="B191" s="38" t="s">
        <v>70</v>
      </c>
      <c r="C191" s="27" t="s">
        <v>3</v>
      </c>
      <c r="D191" s="96">
        <v>2359</v>
      </c>
      <c r="E191" s="126">
        <v>30075939.879999995</v>
      </c>
      <c r="F191" s="38" t="s">
        <v>74</v>
      </c>
      <c r="G191" s="27" t="s">
        <v>3</v>
      </c>
      <c r="H191" s="160">
        <v>304</v>
      </c>
      <c r="I191" s="171">
        <v>6325423</v>
      </c>
      <c r="J191" s="165">
        <v>187</v>
      </c>
      <c r="K191" s="167">
        <v>1588085</v>
      </c>
      <c r="L191" s="168">
        <f t="shared" ref="L191:M193" si="236">+H191+J191</f>
        <v>491</v>
      </c>
      <c r="M191" s="169">
        <f t="shared" si="236"/>
        <v>7913508</v>
      </c>
      <c r="N191" s="168">
        <f t="shared" si="161"/>
        <v>2850</v>
      </c>
      <c r="O191" s="167">
        <f t="shared" si="161"/>
        <v>37989447.879999995</v>
      </c>
    </row>
    <row r="192" spans="1:15" x14ac:dyDescent="0.25">
      <c r="A192" s="45"/>
      <c r="B192" s="38" t="s">
        <v>70</v>
      </c>
      <c r="C192" s="27" t="s">
        <v>4</v>
      </c>
      <c r="D192" s="96">
        <v>28</v>
      </c>
      <c r="E192" s="126">
        <v>17554296.050000001</v>
      </c>
      <c r="F192" s="38" t="s">
        <v>74</v>
      </c>
      <c r="G192" s="27" t="s">
        <v>4</v>
      </c>
      <c r="H192" s="165">
        <v>1</v>
      </c>
      <c r="I192" s="166">
        <v>1950000</v>
      </c>
      <c r="J192" s="165">
        <v>1</v>
      </c>
      <c r="K192" s="167">
        <v>1950000</v>
      </c>
      <c r="L192" s="168">
        <f t="shared" si="236"/>
        <v>2</v>
      </c>
      <c r="M192" s="169">
        <f t="shared" si="236"/>
        <v>3900000</v>
      </c>
      <c r="N192" s="168">
        <f t="shared" si="161"/>
        <v>30</v>
      </c>
      <c r="O192" s="167">
        <f t="shared" si="161"/>
        <v>21454296.050000001</v>
      </c>
    </row>
    <row r="193" spans="1:15" x14ac:dyDescent="0.25">
      <c r="A193" s="45"/>
      <c r="B193" s="38" t="s">
        <v>72</v>
      </c>
      <c r="C193" s="27" t="s">
        <v>4</v>
      </c>
      <c r="D193" s="96">
        <v>82</v>
      </c>
      <c r="E193" s="126">
        <v>39896259.629999995</v>
      </c>
      <c r="F193" s="38" t="s">
        <v>72</v>
      </c>
      <c r="G193" s="27" t="s">
        <v>4</v>
      </c>
      <c r="H193" s="165">
        <v>14</v>
      </c>
      <c r="I193" s="166">
        <v>7707151.75</v>
      </c>
      <c r="J193" s="160">
        <v>53</v>
      </c>
      <c r="K193" s="172">
        <v>18124675.570000004</v>
      </c>
      <c r="L193" s="168">
        <f t="shared" si="236"/>
        <v>67</v>
      </c>
      <c r="M193" s="169">
        <f t="shared" si="236"/>
        <v>25831827.320000004</v>
      </c>
      <c r="N193" s="168">
        <f t="shared" si="161"/>
        <v>149</v>
      </c>
      <c r="O193" s="167">
        <f t="shared" si="161"/>
        <v>65728086.950000003</v>
      </c>
    </row>
    <row r="194" spans="1:15" x14ac:dyDescent="0.25">
      <c r="A194" s="46" t="s">
        <v>52</v>
      </c>
      <c r="B194" s="39"/>
      <c r="C194" s="29"/>
      <c r="D194" s="30">
        <f>SUM(D191:D193)</f>
        <v>2469</v>
      </c>
      <c r="E194" s="124">
        <f>SUM(E191:E193)</f>
        <v>87526495.559999987</v>
      </c>
      <c r="F194" s="39"/>
      <c r="G194" s="29"/>
      <c r="H194" s="150">
        <f>SUM(H191:H193)</f>
        <v>319</v>
      </c>
      <c r="I194" s="151">
        <f t="shared" ref="I194" si="237">SUM(I191:I193)</f>
        <v>15982574.75</v>
      </c>
      <c r="J194" s="150">
        <f t="shared" ref="J194" si="238">SUM(J191:J193)</f>
        <v>241</v>
      </c>
      <c r="K194" s="92">
        <f t="shared" ref="K194" si="239">SUM(K191:K193)</f>
        <v>21662760.570000004</v>
      </c>
      <c r="L194" s="42">
        <f t="shared" ref="L194:M194" si="240">SUM(L191:L193)</f>
        <v>560</v>
      </c>
      <c r="M194" s="170">
        <f t="shared" si="240"/>
        <v>37645335.320000008</v>
      </c>
      <c r="N194" s="42">
        <f t="shared" si="161"/>
        <v>3029</v>
      </c>
      <c r="O194" s="92">
        <f t="shared" si="161"/>
        <v>125171830.88</v>
      </c>
    </row>
    <row r="195" spans="1:15" x14ac:dyDescent="0.25">
      <c r="A195" s="45" t="s">
        <v>53</v>
      </c>
      <c r="B195" s="38" t="s">
        <v>70</v>
      </c>
      <c r="C195" s="27" t="s">
        <v>3</v>
      </c>
      <c r="D195" s="96">
        <v>9550</v>
      </c>
      <c r="E195" s="126">
        <v>128342521.75000012</v>
      </c>
      <c r="F195" s="38" t="s">
        <v>74</v>
      </c>
      <c r="G195" s="27" t="s">
        <v>3</v>
      </c>
      <c r="H195" s="160">
        <v>3635</v>
      </c>
      <c r="I195" s="171">
        <v>76691276</v>
      </c>
      <c r="J195" s="160">
        <v>1601</v>
      </c>
      <c r="K195" s="172">
        <v>13816775</v>
      </c>
      <c r="L195" s="168">
        <f t="shared" ref="L195:M197" si="241">+H195+J195</f>
        <v>5236</v>
      </c>
      <c r="M195" s="169">
        <f t="shared" si="241"/>
        <v>90508051</v>
      </c>
      <c r="N195" s="168">
        <f t="shared" si="161"/>
        <v>14786</v>
      </c>
      <c r="O195" s="167">
        <f t="shared" si="161"/>
        <v>218850572.75000012</v>
      </c>
    </row>
    <row r="196" spans="1:15" x14ac:dyDescent="0.25">
      <c r="A196" s="45"/>
      <c r="B196" s="38" t="s">
        <v>70</v>
      </c>
      <c r="C196" s="27" t="s">
        <v>4</v>
      </c>
      <c r="D196" s="96">
        <v>5</v>
      </c>
      <c r="E196" s="126">
        <v>9765486.4800000004</v>
      </c>
      <c r="F196" s="38" t="s">
        <v>74</v>
      </c>
      <c r="G196" s="27" t="s">
        <v>4</v>
      </c>
      <c r="H196" s="165">
        <v>2</v>
      </c>
      <c r="I196" s="166">
        <v>4023248</v>
      </c>
      <c r="J196" s="165">
        <v>1</v>
      </c>
      <c r="K196" s="167">
        <v>1448969</v>
      </c>
      <c r="L196" s="168">
        <f t="shared" si="241"/>
        <v>3</v>
      </c>
      <c r="M196" s="169">
        <f t="shared" si="241"/>
        <v>5472217</v>
      </c>
      <c r="N196" s="168">
        <f t="shared" si="161"/>
        <v>8</v>
      </c>
      <c r="O196" s="167">
        <f t="shared" si="161"/>
        <v>15237703.48</v>
      </c>
    </row>
    <row r="197" spans="1:15" x14ac:dyDescent="0.25">
      <c r="A197" s="45"/>
      <c r="B197" s="38" t="s">
        <v>72</v>
      </c>
      <c r="C197" s="27" t="s">
        <v>4</v>
      </c>
      <c r="D197" s="96">
        <v>242</v>
      </c>
      <c r="E197" s="126">
        <v>318271601.06</v>
      </c>
      <c r="F197" s="38" t="s">
        <v>72</v>
      </c>
      <c r="G197" s="27" t="s">
        <v>4</v>
      </c>
      <c r="H197" s="165">
        <v>104</v>
      </c>
      <c r="I197" s="166">
        <v>66713645.07</v>
      </c>
      <c r="J197" s="160">
        <v>96</v>
      </c>
      <c r="K197" s="172">
        <v>36352852</v>
      </c>
      <c r="L197" s="168">
        <f t="shared" si="241"/>
        <v>200</v>
      </c>
      <c r="M197" s="169">
        <f t="shared" si="241"/>
        <v>103066497.06999999</v>
      </c>
      <c r="N197" s="168">
        <f t="shared" si="161"/>
        <v>442</v>
      </c>
      <c r="O197" s="167">
        <f t="shared" si="161"/>
        <v>421338098.13</v>
      </c>
    </row>
    <row r="198" spans="1:15" x14ac:dyDescent="0.25">
      <c r="A198" s="46" t="s">
        <v>53</v>
      </c>
      <c r="B198" s="39"/>
      <c r="C198" s="29"/>
      <c r="D198" s="30">
        <f>SUM(D195:D197)</f>
        <v>9797</v>
      </c>
      <c r="E198" s="124">
        <f>SUM(E195:E197)</f>
        <v>456379609.29000008</v>
      </c>
      <c r="F198" s="39"/>
      <c r="G198" s="29"/>
      <c r="H198" s="150">
        <f>SUM(H195:H197)</f>
        <v>3741</v>
      </c>
      <c r="I198" s="151">
        <f t="shared" ref="I198" si="242">SUM(I195:I197)</f>
        <v>147428169.06999999</v>
      </c>
      <c r="J198" s="150">
        <f t="shared" ref="J198" si="243">SUM(J195:J197)</f>
        <v>1698</v>
      </c>
      <c r="K198" s="92">
        <f t="shared" ref="K198" si="244">SUM(K195:K197)</f>
        <v>51618596</v>
      </c>
      <c r="L198" s="42">
        <f t="shared" ref="L198:M198" si="245">SUM(L195:L197)</f>
        <v>5439</v>
      </c>
      <c r="M198" s="170">
        <f t="shared" si="245"/>
        <v>199046765.06999999</v>
      </c>
      <c r="N198" s="42">
        <f t="shared" si="161"/>
        <v>15236</v>
      </c>
      <c r="O198" s="92">
        <f t="shared" si="161"/>
        <v>655426374.36000013</v>
      </c>
    </row>
    <row r="199" spans="1:15" x14ac:dyDescent="0.25">
      <c r="A199" s="45" t="s">
        <v>54</v>
      </c>
      <c r="B199" s="38" t="s">
        <v>70</v>
      </c>
      <c r="C199" s="27" t="s">
        <v>3</v>
      </c>
      <c r="D199" s="149">
        <v>31267</v>
      </c>
      <c r="E199" s="126">
        <v>415482185.17999989</v>
      </c>
      <c r="F199" s="38" t="s">
        <v>74</v>
      </c>
      <c r="G199" s="27" t="s">
        <v>3</v>
      </c>
      <c r="H199" s="160">
        <v>7569</v>
      </c>
      <c r="I199" s="171">
        <v>159155496</v>
      </c>
      <c r="J199" s="160">
        <v>3694</v>
      </c>
      <c r="K199" s="172">
        <v>31965690</v>
      </c>
      <c r="L199" s="168">
        <f t="shared" ref="L199:M201" si="246">+H199+J199</f>
        <v>11263</v>
      </c>
      <c r="M199" s="169">
        <f t="shared" si="246"/>
        <v>191121186</v>
      </c>
      <c r="N199" s="168">
        <f t="shared" ref="N199:O234" si="247">+L199+D199</f>
        <v>42530</v>
      </c>
      <c r="O199" s="167">
        <f t="shared" si="247"/>
        <v>606603371.17999983</v>
      </c>
    </row>
    <row r="200" spans="1:15" x14ac:dyDescent="0.25">
      <c r="A200" s="45"/>
      <c r="B200" s="38" t="s">
        <v>70</v>
      </c>
      <c r="C200" s="27" t="s">
        <v>4</v>
      </c>
      <c r="D200" s="96">
        <v>55</v>
      </c>
      <c r="E200" s="126">
        <v>40988638.189999998</v>
      </c>
      <c r="F200" s="38" t="s">
        <v>74</v>
      </c>
      <c r="G200" s="27" t="s">
        <v>4</v>
      </c>
      <c r="H200" s="160">
        <v>11</v>
      </c>
      <c r="I200" s="171">
        <v>25026507.75</v>
      </c>
      <c r="J200" s="160">
        <v>10</v>
      </c>
      <c r="K200" s="172">
        <v>18074724.079999998</v>
      </c>
      <c r="L200" s="168">
        <f t="shared" si="246"/>
        <v>21</v>
      </c>
      <c r="M200" s="169">
        <f t="shared" si="246"/>
        <v>43101231.829999998</v>
      </c>
      <c r="N200" s="168">
        <f t="shared" si="247"/>
        <v>76</v>
      </c>
      <c r="O200" s="167">
        <f t="shared" si="247"/>
        <v>84089870.019999996</v>
      </c>
    </row>
    <row r="201" spans="1:15" x14ac:dyDescent="0.25">
      <c r="A201" s="45"/>
      <c r="B201" s="38" t="s">
        <v>72</v>
      </c>
      <c r="C201" s="27" t="s">
        <v>4</v>
      </c>
      <c r="D201" s="96">
        <v>798</v>
      </c>
      <c r="E201" s="126">
        <v>892279074.78999925</v>
      </c>
      <c r="F201" s="38" t="s">
        <v>72</v>
      </c>
      <c r="G201" s="27" t="s">
        <v>4</v>
      </c>
      <c r="H201" s="160">
        <v>307</v>
      </c>
      <c r="I201" s="171">
        <v>254541805.04999989</v>
      </c>
      <c r="J201" s="160">
        <v>388</v>
      </c>
      <c r="K201" s="172">
        <v>214210515.37000012</v>
      </c>
      <c r="L201" s="168">
        <f t="shared" si="246"/>
        <v>695</v>
      </c>
      <c r="M201" s="169">
        <f t="shared" si="246"/>
        <v>468752320.42000002</v>
      </c>
      <c r="N201" s="168">
        <f t="shared" si="247"/>
        <v>1493</v>
      </c>
      <c r="O201" s="167">
        <f t="shared" si="247"/>
        <v>1361031395.2099993</v>
      </c>
    </row>
    <row r="202" spans="1:15" x14ac:dyDescent="0.25">
      <c r="A202" s="46" t="s">
        <v>54</v>
      </c>
      <c r="B202" s="39"/>
      <c r="C202" s="29"/>
      <c r="D202" s="30">
        <f>SUM(D199:D201)</f>
        <v>32120</v>
      </c>
      <c r="E202" s="124">
        <f>SUM(E199:E201)</f>
        <v>1348749898.1599991</v>
      </c>
      <c r="F202" s="39"/>
      <c r="G202" s="29"/>
      <c r="H202" s="150">
        <f>SUM(H199:H201)</f>
        <v>7887</v>
      </c>
      <c r="I202" s="151">
        <f t="shared" ref="I202" si="248">SUM(I199:I201)</f>
        <v>438723808.79999989</v>
      </c>
      <c r="J202" s="150">
        <f t="shared" ref="J202" si="249">SUM(J199:J201)</f>
        <v>4092</v>
      </c>
      <c r="K202" s="92">
        <f t="shared" ref="K202" si="250">SUM(K199:K201)</f>
        <v>264250929.45000011</v>
      </c>
      <c r="L202" s="42">
        <f t="shared" ref="L202:M202" si="251">SUM(L199:L201)</f>
        <v>11979</v>
      </c>
      <c r="M202" s="170">
        <f t="shared" si="251"/>
        <v>702974738.25</v>
      </c>
      <c r="N202" s="42">
        <f t="shared" si="247"/>
        <v>44099</v>
      </c>
      <c r="O202" s="92">
        <f t="shared" si="247"/>
        <v>2051724636.4099991</v>
      </c>
    </row>
    <row r="203" spans="1:15" x14ac:dyDescent="0.25">
      <c r="A203" s="45" t="s">
        <v>55</v>
      </c>
      <c r="B203" s="38" t="s">
        <v>70</v>
      </c>
      <c r="C203" s="27" t="s">
        <v>3</v>
      </c>
      <c r="D203" s="96">
        <v>4539</v>
      </c>
      <c r="E203" s="126">
        <v>58369573.610000022</v>
      </c>
      <c r="F203" s="38" t="s">
        <v>74</v>
      </c>
      <c r="G203" s="27" t="s">
        <v>3</v>
      </c>
      <c r="H203" s="160">
        <v>829</v>
      </c>
      <c r="I203" s="171">
        <v>16681291</v>
      </c>
      <c r="J203" s="160">
        <v>315</v>
      </c>
      <c r="K203" s="172">
        <v>2541514</v>
      </c>
      <c r="L203" s="168">
        <f t="shared" ref="L203:M205" si="252">+H203+J203</f>
        <v>1144</v>
      </c>
      <c r="M203" s="169">
        <f t="shared" si="252"/>
        <v>19222805</v>
      </c>
      <c r="N203" s="168">
        <f t="shared" si="247"/>
        <v>5683</v>
      </c>
      <c r="O203" s="167">
        <f t="shared" si="247"/>
        <v>77592378.610000014</v>
      </c>
    </row>
    <row r="204" spans="1:15" x14ac:dyDescent="0.25">
      <c r="A204" s="45"/>
      <c r="B204" s="38" t="s">
        <v>70</v>
      </c>
      <c r="C204" s="27" t="s">
        <v>4</v>
      </c>
      <c r="D204" s="28">
        <v>0</v>
      </c>
      <c r="E204" s="125">
        <v>0</v>
      </c>
      <c r="F204" s="38" t="s">
        <v>74</v>
      </c>
      <c r="G204" s="27" t="s">
        <v>4</v>
      </c>
      <c r="H204" s="160">
        <v>2</v>
      </c>
      <c r="I204" s="171">
        <v>3237807</v>
      </c>
      <c r="J204" s="165">
        <v>1</v>
      </c>
      <c r="K204" s="167">
        <v>723260</v>
      </c>
      <c r="L204" s="168">
        <f t="shared" si="252"/>
        <v>3</v>
      </c>
      <c r="M204" s="169">
        <f t="shared" si="252"/>
        <v>3961067</v>
      </c>
      <c r="N204" s="168">
        <f t="shared" si="247"/>
        <v>3</v>
      </c>
      <c r="O204" s="167">
        <f t="shared" si="247"/>
        <v>3961067</v>
      </c>
    </row>
    <row r="205" spans="1:15" x14ac:dyDescent="0.25">
      <c r="A205" s="45"/>
      <c r="B205" s="38" t="s">
        <v>72</v>
      </c>
      <c r="C205" s="27" t="s">
        <v>4</v>
      </c>
      <c r="D205" s="96">
        <v>72</v>
      </c>
      <c r="E205" s="126">
        <v>52508154.379999988</v>
      </c>
      <c r="F205" s="38" t="s">
        <v>72</v>
      </c>
      <c r="G205" s="27" t="s">
        <v>4</v>
      </c>
      <c r="H205" s="165">
        <v>33</v>
      </c>
      <c r="I205" s="166">
        <v>22927658</v>
      </c>
      <c r="J205" s="160">
        <v>30</v>
      </c>
      <c r="K205" s="172">
        <v>12758950</v>
      </c>
      <c r="L205" s="168">
        <f t="shared" si="252"/>
        <v>63</v>
      </c>
      <c r="M205" s="169">
        <f t="shared" si="252"/>
        <v>35686608</v>
      </c>
      <c r="N205" s="168">
        <f t="shared" si="247"/>
        <v>135</v>
      </c>
      <c r="O205" s="167">
        <f t="shared" si="247"/>
        <v>88194762.379999995</v>
      </c>
    </row>
    <row r="206" spans="1:15" x14ac:dyDescent="0.25">
      <c r="A206" s="46" t="s">
        <v>55</v>
      </c>
      <c r="B206" s="39"/>
      <c r="C206" s="29"/>
      <c r="D206" s="30">
        <f>SUM(D203:D205)</f>
        <v>4611</v>
      </c>
      <c r="E206" s="124">
        <f>SUM(E203:E205)</f>
        <v>110877727.99000001</v>
      </c>
      <c r="F206" s="39"/>
      <c r="G206" s="29"/>
      <c r="H206" s="150">
        <f>SUM(H203:H205)</f>
        <v>864</v>
      </c>
      <c r="I206" s="151">
        <f t="shared" ref="I206" si="253">SUM(I203:I205)</f>
        <v>42846756</v>
      </c>
      <c r="J206" s="150">
        <f t="shared" ref="J206" si="254">SUM(J203:J205)</f>
        <v>346</v>
      </c>
      <c r="K206" s="92">
        <f t="shared" ref="K206" si="255">SUM(K203:K205)</f>
        <v>16023724</v>
      </c>
      <c r="L206" s="42">
        <f t="shared" ref="L206:M206" si="256">SUM(L203:L205)</f>
        <v>1210</v>
      </c>
      <c r="M206" s="170">
        <f t="shared" si="256"/>
        <v>58870480</v>
      </c>
      <c r="N206" s="42">
        <f t="shared" si="247"/>
        <v>5821</v>
      </c>
      <c r="O206" s="92">
        <f t="shared" si="247"/>
        <v>169748207.99000001</v>
      </c>
    </row>
    <row r="207" spans="1:15" x14ac:dyDescent="0.25">
      <c r="A207" s="45" t="s">
        <v>56</v>
      </c>
      <c r="B207" s="38" t="s">
        <v>70</v>
      </c>
      <c r="C207" s="27" t="s">
        <v>3</v>
      </c>
      <c r="D207" s="96">
        <v>1046</v>
      </c>
      <c r="E207" s="126">
        <v>14216846.189999996</v>
      </c>
      <c r="F207" s="38" t="s">
        <v>74</v>
      </c>
      <c r="G207" s="27" t="s">
        <v>3</v>
      </c>
      <c r="H207" s="160">
        <v>817</v>
      </c>
      <c r="I207" s="171">
        <v>17099177</v>
      </c>
      <c r="J207" s="160">
        <v>605</v>
      </c>
      <c r="K207" s="172">
        <v>5085846</v>
      </c>
      <c r="L207" s="168">
        <f t="shared" ref="L207:M209" si="257">+H207+J207</f>
        <v>1422</v>
      </c>
      <c r="M207" s="169">
        <f t="shared" si="257"/>
        <v>22185023</v>
      </c>
      <c r="N207" s="168">
        <f t="shared" si="247"/>
        <v>2468</v>
      </c>
      <c r="O207" s="167">
        <f t="shared" si="247"/>
        <v>36401869.189999998</v>
      </c>
    </row>
    <row r="208" spans="1:15" x14ac:dyDescent="0.25">
      <c r="A208" s="45"/>
      <c r="B208" s="38" t="s">
        <v>70</v>
      </c>
      <c r="C208" s="27" t="s">
        <v>4</v>
      </c>
      <c r="D208" s="28">
        <v>1</v>
      </c>
      <c r="E208" s="125">
        <v>2338266.86</v>
      </c>
      <c r="F208" s="38" t="s">
        <v>74</v>
      </c>
      <c r="G208" s="27" t="s">
        <v>4</v>
      </c>
      <c r="H208" s="165">
        <v>0</v>
      </c>
      <c r="I208" s="166">
        <v>0</v>
      </c>
      <c r="J208" s="165">
        <v>0</v>
      </c>
      <c r="K208" s="167">
        <v>0</v>
      </c>
      <c r="L208" s="168">
        <f t="shared" si="257"/>
        <v>0</v>
      </c>
      <c r="M208" s="169">
        <f t="shared" si="257"/>
        <v>0</v>
      </c>
      <c r="N208" s="168">
        <f t="shared" si="247"/>
        <v>1</v>
      </c>
      <c r="O208" s="167">
        <f t="shared" si="247"/>
        <v>2338266.86</v>
      </c>
    </row>
    <row r="209" spans="1:15" x14ac:dyDescent="0.25">
      <c r="A209" s="45"/>
      <c r="B209" s="38" t="s">
        <v>72</v>
      </c>
      <c r="C209" s="27" t="s">
        <v>4</v>
      </c>
      <c r="D209" s="96">
        <v>27</v>
      </c>
      <c r="E209" s="126">
        <v>30004012.780000001</v>
      </c>
      <c r="F209" s="38" t="s">
        <v>72</v>
      </c>
      <c r="G209" s="27" t="s">
        <v>4</v>
      </c>
      <c r="H209" s="165">
        <v>10</v>
      </c>
      <c r="I209" s="166">
        <v>5845442.3700000001</v>
      </c>
      <c r="J209" s="165">
        <v>21</v>
      </c>
      <c r="K209" s="167">
        <v>8264138.9500000011</v>
      </c>
      <c r="L209" s="168">
        <f t="shared" si="257"/>
        <v>31</v>
      </c>
      <c r="M209" s="169">
        <f t="shared" si="257"/>
        <v>14109581.32</v>
      </c>
      <c r="N209" s="168">
        <f t="shared" si="247"/>
        <v>58</v>
      </c>
      <c r="O209" s="167">
        <f t="shared" si="247"/>
        <v>44113594.100000001</v>
      </c>
    </row>
    <row r="210" spans="1:15" x14ac:dyDescent="0.25">
      <c r="A210" s="46" t="s">
        <v>56</v>
      </c>
      <c r="B210" s="39"/>
      <c r="C210" s="29"/>
      <c r="D210" s="30">
        <f>SUM(D207:D209)</f>
        <v>1074</v>
      </c>
      <c r="E210" s="124">
        <f>SUM(E207:E209)</f>
        <v>46559125.829999998</v>
      </c>
      <c r="F210" s="39"/>
      <c r="G210" s="29"/>
      <c r="H210" s="150">
        <f>SUM(H207:H209)</f>
        <v>827</v>
      </c>
      <c r="I210" s="151">
        <f t="shared" ref="I210" si="258">SUM(I207:I209)</f>
        <v>22944619.370000001</v>
      </c>
      <c r="J210" s="150">
        <f t="shared" ref="J210" si="259">SUM(J207:J209)</f>
        <v>626</v>
      </c>
      <c r="K210" s="92">
        <f t="shared" ref="K210" si="260">SUM(K207:K209)</f>
        <v>13349984.950000001</v>
      </c>
      <c r="L210" s="42">
        <f t="shared" ref="L210:M210" si="261">SUM(L207:L209)</f>
        <v>1453</v>
      </c>
      <c r="M210" s="170">
        <f t="shared" si="261"/>
        <v>36294604.32</v>
      </c>
      <c r="N210" s="42">
        <f t="shared" si="247"/>
        <v>2527</v>
      </c>
      <c r="O210" s="92">
        <f t="shared" si="247"/>
        <v>82853730.150000006</v>
      </c>
    </row>
    <row r="211" spans="1:15" x14ac:dyDescent="0.25">
      <c r="A211" s="45" t="s">
        <v>57</v>
      </c>
      <c r="B211" s="38" t="s">
        <v>70</v>
      </c>
      <c r="C211" s="27" t="s">
        <v>3</v>
      </c>
      <c r="D211" s="96">
        <v>53</v>
      </c>
      <c r="E211" s="126">
        <v>770960</v>
      </c>
      <c r="F211" s="38" t="s">
        <v>74</v>
      </c>
      <c r="G211" s="27" t="s">
        <v>3</v>
      </c>
      <c r="H211" s="165">
        <v>0</v>
      </c>
      <c r="I211" s="166">
        <v>0</v>
      </c>
      <c r="J211" s="165">
        <v>0</v>
      </c>
      <c r="K211" s="167">
        <v>0</v>
      </c>
      <c r="L211" s="168">
        <f t="shared" ref="L211:M213" si="262">+H211+J211</f>
        <v>0</v>
      </c>
      <c r="M211" s="169">
        <f t="shared" si="262"/>
        <v>0</v>
      </c>
      <c r="N211" s="168">
        <f t="shared" si="247"/>
        <v>53</v>
      </c>
      <c r="O211" s="167">
        <f t="shared" si="247"/>
        <v>770960</v>
      </c>
    </row>
    <row r="212" spans="1:15" x14ac:dyDescent="0.25">
      <c r="A212" s="45"/>
      <c r="B212" s="38" t="s">
        <v>70</v>
      </c>
      <c r="C212" s="27" t="s">
        <v>4</v>
      </c>
      <c r="D212" s="28">
        <v>0</v>
      </c>
      <c r="E212" s="125">
        <v>0</v>
      </c>
      <c r="F212" s="38" t="s">
        <v>74</v>
      </c>
      <c r="G212" s="27" t="s">
        <v>4</v>
      </c>
      <c r="H212" s="165">
        <v>0</v>
      </c>
      <c r="I212" s="166">
        <v>0</v>
      </c>
      <c r="J212" s="165">
        <v>0</v>
      </c>
      <c r="K212" s="167">
        <v>0</v>
      </c>
      <c r="L212" s="168">
        <f t="shared" si="262"/>
        <v>0</v>
      </c>
      <c r="M212" s="169">
        <f t="shared" si="262"/>
        <v>0</v>
      </c>
      <c r="N212" s="168">
        <f t="shared" si="247"/>
        <v>0</v>
      </c>
      <c r="O212" s="167">
        <f t="shared" si="247"/>
        <v>0</v>
      </c>
    </row>
    <row r="213" spans="1:15" x14ac:dyDescent="0.25">
      <c r="A213" s="45"/>
      <c r="B213" s="38" t="s">
        <v>72</v>
      </c>
      <c r="C213" s="27" t="s">
        <v>4</v>
      </c>
      <c r="D213" s="28">
        <v>0</v>
      </c>
      <c r="E213" s="125">
        <v>0</v>
      </c>
      <c r="F213" s="38" t="s">
        <v>72</v>
      </c>
      <c r="G213" s="27" t="s">
        <v>4</v>
      </c>
      <c r="H213" s="165">
        <v>0</v>
      </c>
      <c r="I213" s="166">
        <v>0</v>
      </c>
      <c r="J213" s="165">
        <v>0</v>
      </c>
      <c r="K213" s="167">
        <v>0</v>
      </c>
      <c r="L213" s="168">
        <f t="shared" si="262"/>
        <v>0</v>
      </c>
      <c r="M213" s="169">
        <f t="shared" si="262"/>
        <v>0</v>
      </c>
      <c r="N213" s="168">
        <f t="shared" si="247"/>
        <v>0</v>
      </c>
      <c r="O213" s="167">
        <f t="shared" si="247"/>
        <v>0</v>
      </c>
    </row>
    <row r="214" spans="1:15" ht="15" customHeight="1" x14ac:dyDescent="0.25">
      <c r="A214" s="46" t="s">
        <v>57</v>
      </c>
      <c r="B214" s="39"/>
      <c r="C214" s="29"/>
      <c r="D214" s="30">
        <f>SUM(D211:D213)</f>
        <v>53</v>
      </c>
      <c r="E214" s="124">
        <f>SUM(E211:E213)</f>
        <v>770960</v>
      </c>
      <c r="F214" s="39"/>
      <c r="G214" s="29"/>
      <c r="H214" s="150">
        <f>SUM(H211:H213)</f>
        <v>0</v>
      </c>
      <c r="I214" s="151">
        <f t="shared" ref="I214" si="263">SUM(I211:I213)</f>
        <v>0</v>
      </c>
      <c r="J214" s="150">
        <f t="shared" ref="J214" si="264">SUM(J211:J213)</f>
        <v>0</v>
      </c>
      <c r="K214" s="92">
        <f t="shared" ref="K214" si="265">SUM(K211:K213)</f>
        <v>0</v>
      </c>
      <c r="L214" s="42">
        <f t="shared" ref="L214:M214" si="266">SUM(L211:L213)</f>
        <v>0</v>
      </c>
      <c r="M214" s="170">
        <f t="shared" si="266"/>
        <v>0</v>
      </c>
      <c r="N214" s="42">
        <f t="shared" si="247"/>
        <v>53</v>
      </c>
      <c r="O214" s="92">
        <f t="shared" si="247"/>
        <v>770960</v>
      </c>
    </row>
    <row r="215" spans="1:15" x14ac:dyDescent="0.25">
      <c r="A215" s="45" t="s">
        <v>58</v>
      </c>
      <c r="B215" s="38" t="s">
        <v>70</v>
      </c>
      <c r="C215" s="27" t="s">
        <v>3</v>
      </c>
      <c r="D215" s="96">
        <v>15173</v>
      </c>
      <c r="E215" s="126">
        <v>202233711.74000004</v>
      </c>
      <c r="F215" s="38" t="s">
        <v>74</v>
      </c>
      <c r="G215" s="27" t="s">
        <v>3</v>
      </c>
      <c r="H215" s="160">
        <v>2083</v>
      </c>
      <c r="I215" s="171">
        <v>43619197</v>
      </c>
      <c r="J215" s="160">
        <v>829</v>
      </c>
      <c r="K215" s="172">
        <v>7002590</v>
      </c>
      <c r="L215" s="168">
        <f t="shared" ref="L215:M217" si="267">+H215+J215</f>
        <v>2912</v>
      </c>
      <c r="M215" s="169">
        <f t="shared" si="267"/>
        <v>50621787</v>
      </c>
      <c r="N215" s="168">
        <f t="shared" si="247"/>
        <v>18085</v>
      </c>
      <c r="O215" s="167">
        <f t="shared" si="247"/>
        <v>252855498.74000004</v>
      </c>
    </row>
    <row r="216" spans="1:15" x14ac:dyDescent="0.25">
      <c r="A216" s="45"/>
      <c r="B216" s="38" t="s">
        <v>70</v>
      </c>
      <c r="C216" s="27" t="s">
        <v>4</v>
      </c>
      <c r="D216" s="96">
        <v>6</v>
      </c>
      <c r="E216" s="126">
        <v>11424715.120000001</v>
      </c>
      <c r="F216" s="38" t="s">
        <v>74</v>
      </c>
      <c r="G216" s="27" t="s">
        <v>4</v>
      </c>
      <c r="H216" s="165">
        <v>1</v>
      </c>
      <c r="I216" s="166">
        <v>1961381.2</v>
      </c>
      <c r="J216" s="165">
        <v>0</v>
      </c>
      <c r="K216" s="167">
        <v>0</v>
      </c>
      <c r="L216" s="168">
        <f t="shared" si="267"/>
        <v>1</v>
      </c>
      <c r="M216" s="169">
        <f t="shared" si="267"/>
        <v>1961381.2</v>
      </c>
      <c r="N216" s="168">
        <f t="shared" si="247"/>
        <v>7</v>
      </c>
      <c r="O216" s="167">
        <f t="shared" si="247"/>
        <v>13386096.32</v>
      </c>
    </row>
    <row r="217" spans="1:15" x14ac:dyDescent="0.25">
      <c r="A217" s="45"/>
      <c r="B217" s="38" t="s">
        <v>72</v>
      </c>
      <c r="C217" s="27" t="s">
        <v>4</v>
      </c>
      <c r="D217" s="96">
        <v>205</v>
      </c>
      <c r="E217" s="126">
        <v>299525574.16000021</v>
      </c>
      <c r="F217" s="38" t="s">
        <v>72</v>
      </c>
      <c r="G217" s="27" t="s">
        <v>4</v>
      </c>
      <c r="H217" s="160">
        <v>71</v>
      </c>
      <c r="I217" s="171">
        <v>53043577.669999994</v>
      </c>
      <c r="J217" s="160">
        <v>56</v>
      </c>
      <c r="K217" s="172">
        <v>28689643.68</v>
      </c>
      <c r="L217" s="168">
        <f t="shared" si="267"/>
        <v>127</v>
      </c>
      <c r="M217" s="169">
        <f t="shared" si="267"/>
        <v>81733221.349999994</v>
      </c>
      <c r="N217" s="168">
        <f t="shared" si="247"/>
        <v>332</v>
      </c>
      <c r="O217" s="167">
        <f t="shared" si="247"/>
        <v>381258795.51000023</v>
      </c>
    </row>
    <row r="218" spans="1:15" ht="15" customHeight="1" x14ac:dyDescent="0.25">
      <c r="A218" s="46" t="s">
        <v>58</v>
      </c>
      <c r="B218" s="39"/>
      <c r="C218" s="29"/>
      <c r="D218" s="30">
        <f>SUM(D215:D217)</f>
        <v>15384</v>
      </c>
      <c r="E218" s="124">
        <f>SUM(E215:E217)</f>
        <v>513184001.02000022</v>
      </c>
      <c r="F218" s="39"/>
      <c r="G218" s="29"/>
      <c r="H218" s="150">
        <f>SUM(H215:H217)</f>
        <v>2155</v>
      </c>
      <c r="I218" s="151">
        <f t="shared" ref="I218" si="268">SUM(I215:I217)</f>
        <v>98624155.870000005</v>
      </c>
      <c r="J218" s="150">
        <f t="shared" ref="J218" si="269">SUM(J215:J217)</f>
        <v>885</v>
      </c>
      <c r="K218" s="92">
        <f t="shared" ref="K218" si="270">SUM(K215:K217)</f>
        <v>35692233.68</v>
      </c>
      <c r="L218" s="42">
        <f t="shared" ref="L218:M218" si="271">SUM(L215:L217)</f>
        <v>3040</v>
      </c>
      <c r="M218" s="170">
        <f t="shared" si="271"/>
        <v>134316389.55000001</v>
      </c>
      <c r="N218" s="42">
        <f t="shared" si="247"/>
        <v>18424</v>
      </c>
      <c r="O218" s="92">
        <f t="shared" si="247"/>
        <v>647500390.57000017</v>
      </c>
    </row>
    <row r="219" spans="1:15" x14ac:dyDescent="0.25">
      <c r="A219" s="45" t="s">
        <v>59</v>
      </c>
      <c r="B219" s="38" t="s">
        <v>70</v>
      </c>
      <c r="C219" s="27" t="s">
        <v>3</v>
      </c>
      <c r="D219" s="96">
        <v>11736</v>
      </c>
      <c r="E219" s="126">
        <v>150270993.55000004</v>
      </c>
      <c r="F219" s="38" t="s">
        <v>74</v>
      </c>
      <c r="G219" s="27" t="s">
        <v>3</v>
      </c>
      <c r="H219" s="160">
        <v>5037</v>
      </c>
      <c r="I219" s="171">
        <v>106037527</v>
      </c>
      <c r="J219" s="160">
        <v>2730</v>
      </c>
      <c r="K219" s="172">
        <v>23843929</v>
      </c>
      <c r="L219" s="168">
        <f t="shared" ref="L219:M221" si="272">+H219+J219</f>
        <v>7767</v>
      </c>
      <c r="M219" s="169">
        <f t="shared" si="272"/>
        <v>129881456</v>
      </c>
      <c r="N219" s="168">
        <f t="shared" si="247"/>
        <v>19503</v>
      </c>
      <c r="O219" s="167">
        <f t="shared" si="247"/>
        <v>280152449.55000007</v>
      </c>
    </row>
    <row r="220" spans="1:15" x14ac:dyDescent="0.25">
      <c r="A220" s="45"/>
      <c r="B220" s="38" t="s">
        <v>70</v>
      </c>
      <c r="C220" s="27" t="s">
        <v>4</v>
      </c>
      <c r="D220" s="96">
        <v>5</v>
      </c>
      <c r="E220" s="126">
        <v>10558393.15</v>
      </c>
      <c r="F220" s="38" t="s">
        <v>74</v>
      </c>
      <c r="G220" s="27" t="s">
        <v>4</v>
      </c>
      <c r="H220" s="165">
        <v>7</v>
      </c>
      <c r="I220" s="166">
        <v>9066512</v>
      </c>
      <c r="J220" s="165">
        <v>4</v>
      </c>
      <c r="K220" s="172">
        <v>3379166</v>
      </c>
      <c r="L220" s="168">
        <f t="shared" si="272"/>
        <v>11</v>
      </c>
      <c r="M220" s="169">
        <f t="shared" si="272"/>
        <v>12445678</v>
      </c>
      <c r="N220" s="168">
        <f t="shared" si="247"/>
        <v>16</v>
      </c>
      <c r="O220" s="167">
        <f t="shared" si="247"/>
        <v>23004071.149999999</v>
      </c>
    </row>
    <row r="221" spans="1:15" x14ac:dyDescent="0.25">
      <c r="A221" s="45"/>
      <c r="B221" s="38" t="s">
        <v>72</v>
      </c>
      <c r="C221" s="27" t="s">
        <v>4</v>
      </c>
      <c r="D221" s="96">
        <v>166</v>
      </c>
      <c r="E221" s="126">
        <v>162326636.94999996</v>
      </c>
      <c r="F221" s="38" t="s">
        <v>72</v>
      </c>
      <c r="G221" s="27" t="s">
        <v>4</v>
      </c>
      <c r="H221" s="165">
        <v>69</v>
      </c>
      <c r="I221" s="166">
        <v>46721364</v>
      </c>
      <c r="J221" s="160">
        <v>138</v>
      </c>
      <c r="K221" s="172">
        <v>60636801</v>
      </c>
      <c r="L221" s="168">
        <f t="shared" si="272"/>
        <v>207</v>
      </c>
      <c r="M221" s="169">
        <f t="shared" si="272"/>
        <v>107358165</v>
      </c>
      <c r="N221" s="168">
        <f t="shared" si="247"/>
        <v>373</v>
      </c>
      <c r="O221" s="167">
        <f t="shared" si="247"/>
        <v>269684801.94999993</v>
      </c>
    </row>
    <row r="222" spans="1:15" x14ac:dyDescent="0.25">
      <c r="A222" s="46" t="s">
        <v>59</v>
      </c>
      <c r="B222" s="39"/>
      <c r="C222" s="29"/>
      <c r="D222" s="30">
        <f>SUM(D219:D221)</f>
        <v>11907</v>
      </c>
      <c r="E222" s="124">
        <f>SUM(E219:E221)</f>
        <v>323156023.64999998</v>
      </c>
      <c r="F222" s="39"/>
      <c r="G222" s="29"/>
      <c r="H222" s="150">
        <f>SUM(H219:H221)</f>
        <v>5113</v>
      </c>
      <c r="I222" s="151">
        <f t="shared" ref="I222" si="273">SUM(I219:I221)</f>
        <v>161825403</v>
      </c>
      <c r="J222" s="150">
        <f t="shared" ref="J222" si="274">SUM(J219:J221)</f>
        <v>2872</v>
      </c>
      <c r="K222" s="92">
        <f t="shared" ref="K222" si="275">SUM(K219:K221)</f>
        <v>87859896</v>
      </c>
      <c r="L222" s="42">
        <f t="shared" ref="L222:M222" si="276">SUM(L219:L221)</f>
        <v>7985</v>
      </c>
      <c r="M222" s="170">
        <f t="shared" si="276"/>
        <v>249685299</v>
      </c>
      <c r="N222" s="42">
        <f t="shared" si="247"/>
        <v>19892</v>
      </c>
      <c r="O222" s="92">
        <f t="shared" si="247"/>
        <v>572841322.64999998</v>
      </c>
    </row>
    <row r="223" spans="1:15" x14ac:dyDescent="0.25">
      <c r="A223" s="45" t="s">
        <v>60</v>
      </c>
      <c r="B223" s="38" t="s">
        <v>70</v>
      </c>
      <c r="C223" s="27" t="s">
        <v>3</v>
      </c>
      <c r="D223" s="96">
        <v>2896</v>
      </c>
      <c r="E223" s="126">
        <v>38640760.900000006</v>
      </c>
      <c r="F223" s="38" t="s">
        <v>74</v>
      </c>
      <c r="G223" s="27" t="s">
        <v>3</v>
      </c>
      <c r="H223" s="160">
        <v>1007</v>
      </c>
      <c r="I223" s="171">
        <v>21172094</v>
      </c>
      <c r="J223" s="160">
        <v>570</v>
      </c>
      <c r="K223" s="172">
        <v>4785516</v>
      </c>
      <c r="L223" s="168">
        <f t="shared" ref="L223:M225" si="277">+H223+J223</f>
        <v>1577</v>
      </c>
      <c r="M223" s="169">
        <f t="shared" si="277"/>
        <v>25957610</v>
      </c>
      <c r="N223" s="168">
        <f t="shared" si="247"/>
        <v>4473</v>
      </c>
      <c r="O223" s="167">
        <f t="shared" si="247"/>
        <v>64598370.900000006</v>
      </c>
    </row>
    <row r="224" spans="1:15" x14ac:dyDescent="0.25">
      <c r="A224" s="45"/>
      <c r="B224" s="38" t="s">
        <v>70</v>
      </c>
      <c r="C224" s="27" t="s">
        <v>4</v>
      </c>
      <c r="D224" s="96">
        <v>4</v>
      </c>
      <c r="E224" s="126">
        <v>5173460.68</v>
      </c>
      <c r="F224" s="38" t="s">
        <v>74</v>
      </c>
      <c r="G224" s="27" t="s">
        <v>4</v>
      </c>
      <c r="H224" s="165">
        <v>1</v>
      </c>
      <c r="I224" s="166">
        <v>3401136.1</v>
      </c>
      <c r="J224" s="160">
        <v>2</v>
      </c>
      <c r="K224" s="172">
        <v>3401136.0999999996</v>
      </c>
      <c r="L224" s="168">
        <f t="shared" si="277"/>
        <v>3</v>
      </c>
      <c r="M224" s="169">
        <f t="shared" si="277"/>
        <v>6802272.1999999993</v>
      </c>
      <c r="N224" s="168">
        <f t="shared" si="247"/>
        <v>7</v>
      </c>
      <c r="O224" s="167">
        <f t="shared" si="247"/>
        <v>11975732.879999999</v>
      </c>
    </row>
    <row r="225" spans="1:15" x14ac:dyDescent="0.25">
      <c r="A225" s="45"/>
      <c r="B225" s="38" t="s">
        <v>72</v>
      </c>
      <c r="C225" s="27" t="s">
        <v>4</v>
      </c>
      <c r="D225" s="96">
        <v>80</v>
      </c>
      <c r="E225" s="126">
        <v>104621688.40000002</v>
      </c>
      <c r="F225" s="38" t="s">
        <v>72</v>
      </c>
      <c r="G225" s="27" t="s">
        <v>4</v>
      </c>
      <c r="H225" s="165">
        <v>39</v>
      </c>
      <c r="I225" s="166">
        <v>26311381.149999991</v>
      </c>
      <c r="J225" s="160">
        <v>51</v>
      </c>
      <c r="K225" s="172">
        <v>22563537.890000004</v>
      </c>
      <c r="L225" s="168">
        <f t="shared" si="277"/>
        <v>90</v>
      </c>
      <c r="M225" s="169">
        <f t="shared" si="277"/>
        <v>48874919.039999992</v>
      </c>
      <c r="N225" s="168">
        <f t="shared" si="247"/>
        <v>170</v>
      </c>
      <c r="O225" s="167">
        <f t="shared" si="247"/>
        <v>153496607.44</v>
      </c>
    </row>
    <row r="226" spans="1:15" x14ac:dyDescent="0.25">
      <c r="A226" s="46" t="s">
        <v>60</v>
      </c>
      <c r="B226" s="39"/>
      <c r="C226" s="29"/>
      <c r="D226" s="30">
        <f>SUM(D223:D225)</f>
        <v>2980</v>
      </c>
      <c r="E226" s="124">
        <f>SUM(E223:E225)</f>
        <v>148435909.98000002</v>
      </c>
      <c r="F226" s="39"/>
      <c r="G226" s="29"/>
      <c r="H226" s="150">
        <f>SUM(H223:H225)</f>
        <v>1047</v>
      </c>
      <c r="I226" s="151">
        <f t="shared" ref="I226" si="278">SUM(I223:I225)</f>
        <v>50884611.249999993</v>
      </c>
      <c r="J226" s="150">
        <f t="shared" ref="J226" si="279">SUM(J223:J225)</f>
        <v>623</v>
      </c>
      <c r="K226" s="92">
        <f t="shared" ref="K226" si="280">SUM(K223:K225)</f>
        <v>30750189.990000002</v>
      </c>
      <c r="L226" s="42">
        <f t="shared" ref="L226:M226" si="281">SUM(L223:L225)</f>
        <v>1670</v>
      </c>
      <c r="M226" s="170">
        <f t="shared" si="281"/>
        <v>81634801.239999995</v>
      </c>
      <c r="N226" s="42">
        <f t="shared" si="247"/>
        <v>4650</v>
      </c>
      <c r="O226" s="92">
        <f t="shared" si="247"/>
        <v>230070711.22000003</v>
      </c>
    </row>
    <row r="227" spans="1:15" x14ac:dyDescent="0.25">
      <c r="A227" s="45" t="s">
        <v>61</v>
      </c>
      <c r="B227" s="38" t="s">
        <v>70</v>
      </c>
      <c r="C227" s="27" t="s">
        <v>3</v>
      </c>
      <c r="D227" s="96">
        <v>15902</v>
      </c>
      <c r="E227" s="126">
        <v>199772929.29000008</v>
      </c>
      <c r="F227" s="38" t="s">
        <v>74</v>
      </c>
      <c r="G227" s="27" t="s">
        <v>3</v>
      </c>
      <c r="H227" s="160">
        <v>2913</v>
      </c>
      <c r="I227" s="171">
        <v>59825897</v>
      </c>
      <c r="J227" s="160">
        <v>1973</v>
      </c>
      <c r="K227" s="172">
        <v>17563549</v>
      </c>
      <c r="L227" s="168">
        <f t="shared" ref="L227:M229" si="282">+H227+J227</f>
        <v>4886</v>
      </c>
      <c r="M227" s="169">
        <f t="shared" si="282"/>
        <v>77389446</v>
      </c>
      <c r="N227" s="168">
        <f t="shared" si="247"/>
        <v>20788</v>
      </c>
      <c r="O227" s="167">
        <f t="shared" si="247"/>
        <v>277162375.29000008</v>
      </c>
    </row>
    <row r="228" spans="1:15" x14ac:dyDescent="0.25">
      <c r="A228" s="45"/>
      <c r="B228" s="38" t="s">
        <v>70</v>
      </c>
      <c r="C228" s="27" t="s">
        <v>4</v>
      </c>
      <c r="D228" s="31">
        <v>0</v>
      </c>
      <c r="E228" s="125">
        <v>0</v>
      </c>
      <c r="F228" s="38" t="s">
        <v>74</v>
      </c>
      <c r="G228" s="27" t="s">
        <v>4</v>
      </c>
      <c r="H228" s="165">
        <v>2</v>
      </c>
      <c r="I228" s="166">
        <v>5412390.0600000005</v>
      </c>
      <c r="J228" s="165">
        <v>2</v>
      </c>
      <c r="K228" s="167">
        <v>1469192.28</v>
      </c>
      <c r="L228" s="168">
        <f t="shared" si="282"/>
        <v>4</v>
      </c>
      <c r="M228" s="169">
        <f t="shared" si="282"/>
        <v>6881582.3400000008</v>
      </c>
      <c r="N228" s="168">
        <f t="shared" si="247"/>
        <v>4</v>
      </c>
      <c r="O228" s="167">
        <f t="shared" si="247"/>
        <v>6881582.3400000008</v>
      </c>
    </row>
    <row r="229" spans="1:15" x14ac:dyDescent="0.25">
      <c r="A229" s="45"/>
      <c r="B229" s="38" t="s">
        <v>72</v>
      </c>
      <c r="C229" s="27" t="s">
        <v>4</v>
      </c>
      <c r="D229" s="96">
        <v>241</v>
      </c>
      <c r="E229" s="126">
        <v>244665291.70000002</v>
      </c>
      <c r="F229" s="38" t="s">
        <v>72</v>
      </c>
      <c r="G229" s="27" t="s">
        <v>4</v>
      </c>
      <c r="H229" s="160">
        <v>102</v>
      </c>
      <c r="I229" s="171">
        <v>52666443.839999966</v>
      </c>
      <c r="J229" s="160">
        <v>190</v>
      </c>
      <c r="K229" s="172">
        <v>63780827.299999952</v>
      </c>
      <c r="L229" s="168">
        <f t="shared" si="282"/>
        <v>292</v>
      </c>
      <c r="M229" s="169">
        <f t="shared" si="282"/>
        <v>116447271.13999993</v>
      </c>
      <c r="N229" s="168">
        <f t="shared" si="247"/>
        <v>533</v>
      </c>
      <c r="O229" s="167">
        <f t="shared" si="247"/>
        <v>361112562.83999991</v>
      </c>
    </row>
    <row r="230" spans="1:15" x14ac:dyDescent="0.25">
      <c r="A230" s="46" t="s">
        <v>61</v>
      </c>
      <c r="B230" s="39"/>
      <c r="C230" s="29"/>
      <c r="D230" s="30">
        <f>SUM(D227:D229)</f>
        <v>16143</v>
      </c>
      <c r="E230" s="124">
        <f>SUM(E227:E229)</f>
        <v>444438220.99000013</v>
      </c>
      <c r="F230" s="39"/>
      <c r="G230" s="29"/>
      <c r="H230" s="150">
        <f>SUM(H227:H229)</f>
        <v>3017</v>
      </c>
      <c r="I230" s="151">
        <f t="shared" ref="I230" si="283">SUM(I227:I229)</f>
        <v>117904730.89999998</v>
      </c>
      <c r="J230" s="150">
        <f t="shared" ref="J230" si="284">SUM(J227:J229)</f>
        <v>2165</v>
      </c>
      <c r="K230" s="92">
        <f t="shared" ref="K230" si="285">SUM(K227:K229)</f>
        <v>82813568.579999954</v>
      </c>
      <c r="L230" s="42">
        <f t="shared" ref="L230:M230" si="286">SUM(L227:L229)</f>
        <v>5182</v>
      </c>
      <c r="M230" s="170">
        <f t="shared" si="286"/>
        <v>200718299.47999993</v>
      </c>
      <c r="N230" s="42">
        <f t="shared" si="247"/>
        <v>21325</v>
      </c>
      <c r="O230" s="92">
        <f t="shared" si="247"/>
        <v>645156520.47000003</v>
      </c>
    </row>
    <row r="231" spans="1:15" x14ac:dyDescent="0.25">
      <c r="A231" s="45" t="s">
        <v>62</v>
      </c>
      <c r="B231" s="38" t="s">
        <v>70</v>
      </c>
      <c r="C231" s="27" t="s">
        <v>3</v>
      </c>
      <c r="D231" s="96">
        <v>735</v>
      </c>
      <c r="E231" s="126">
        <v>9714225.1900000013</v>
      </c>
      <c r="F231" s="38" t="s">
        <v>74</v>
      </c>
      <c r="G231" s="27" t="s">
        <v>3</v>
      </c>
      <c r="H231" s="160">
        <v>130</v>
      </c>
      <c r="I231" s="171">
        <v>2705833.34</v>
      </c>
      <c r="J231" s="165">
        <v>35</v>
      </c>
      <c r="K231" s="172">
        <v>297500</v>
      </c>
      <c r="L231" s="168">
        <f t="shared" ref="L231:M233" si="287">+H231+J231</f>
        <v>165</v>
      </c>
      <c r="M231" s="169">
        <f t="shared" si="287"/>
        <v>3003333.34</v>
      </c>
      <c r="N231" s="168">
        <f t="shared" si="247"/>
        <v>900</v>
      </c>
      <c r="O231" s="167">
        <f t="shared" si="247"/>
        <v>12717558.530000001</v>
      </c>
    </row>
    <row r="232" spans="1:15" x14ac:dyDescent="0.25">
      <c r="A232" s="45"/>
      <c r="B232" s="38" t="s">
        <v>70</v>
      </c>
      <c r="C232" s="27" t="s">
        <v>4</v>
      </c>
      <c r="D232" s="96">
        <v>2</v>
      </c>
      <c r="E232" s="126">
        <v>1460518.6199999987</v>
      </c>
      <c r="F232" s="38" t="s">
        <v>74</v>
      </c>
      <c r="G232" s="27" t="s">
        <v>4</v>
      </c>
      <c r="H232" s="165">
        <v>1</v>
      </c>
      <c r="I232" s="166">
        <v>199838.27</v>
      </c>
      <c r="J232" s="165">
        <v>0</v>
      </c>
      <c r="K232" s="167">
        <v>0</v>
      </c>
      <c r="L232" s="168">
        <f t="shared" si="287"/>
        <v>1</v>
      </c>
      <c r="M232" s="169">
        <f t="shared" si="287"/>
        <v>199838.27</v>
      </c>
      <c r="N232" s="168">
        <f t="shared" si="247"/>
        <v>3</v>
      </c>
      <c r="O232" s="167">
        <f t="shared" si="247"/>
        <v>1660356.8899999987</v>
      </c>
    </row>
    <row r="233" spans="1:15" x14ac:dyDescent="0.25">
      <c r="A233" s="45"/>
      <c r="B233" s="38" t="s">
        <v>72</v>
      </c>
      <c r="C233" s="27" t="s">
        <v>4</v>
      </c>
      <c r="D233" s="96">
        <v>38</v>
      </c>
      <c r="E233" s="126">
        <v>21929250.620000001</v>
      </c>
      <c r="F233" s="38" t="s">
        <v>72</v>
      </c>
      <c r="G233" s="27" t="s">
        <v>4</v>
      </c>
      <c r="H233" s="160">
        <v>21</v>
      </c>
      <c r="I233" s="171">
        <v>7808233.290000001</v>
      </c>
      <c r="J233" s="165">
        <v>20</v>
      </c>
      <c r="K233" s="167">
        <v>5018626.7299999995</v>
      </c>
      <c r="L233" s="168">
        <f t="shared" si="287"/>
        <v>41</v>
      </c>
      <c r="M233" s="169">
        <f t="shared" si="287"/>
        <v>12826860.02</v>
      </c>
      <c r="N233" s="168">
        <f t="shared" si="247"/>
        <v>79</v>
      </c>
      <c r="O233" s="167">
        <f t="shared" si="247"/>
        <v>34756110.640000001</v>
      </c>
    </row>
    <row r="234" spans="1:15" ht="15" customHeight="1" x14ac:dyDescent="0.25">
      <c r="A234" s="46" t="s">
        <v>62</v>
      </c>
      <c r="B234" s="39"/>
      <c r="C234" s="29"/>
      <c r="D234" s="30">
        <f>SUM(D231:D233)</f>
        <v>775</v>
      </c>
      <c r="E234" s="124">
        <f>SUM(E231:E233)</f>
        <v>33103994.43</v>
      </c>
      <c r="F234" s="39"/>
      <c r="G234" s="29"/>
      <c r="H234" s="150">
        <f>SUM(H231:H233)</f>
        <v>152</v>
      </c>
      <c r="I234" s="151">
        <f t="shared" ref="I234" si="288">SUM(I231:I233)</f>
        <v>10713904.9</v>
      </c>
      <c r="J234" s="150">
        <f t="shared" ref="J234" si="289">SUM(J231:J233)</f>
        <v>55</v>
      </c>
      <c r="K234" s="92">
        <f t="shared" ref="K234" si="290">SUM(K231:K233)</f>
        <v>5316126.7299999995</v>
      </c>
      <c r="L234" s="52">
        <f t="shared" ref="L234:M234" si="291">SUM(L231:L233)</f>
        <v>207</v>
      </c>
      <c r="M234" s="94">
        <f t="shared" si="291"/>
        <v>16030031.629999999</v>
      </c>
      <c r="N234" s="42">
        <f t="shared" si="247"/>
        <v>982</v>
      </c>
      <c r="O234" s="92">
        <f t="shared" si="247"/>
        <v>49134026.060000002</v>
      </c>
    </row>
    <row r="235" spans="1:15" s="14" customFormat="1" ht="15" customHeight="1" x14ac:dyDescent="0.2">
      <c r="A235" s="51" t="s">
        <v>75</v>
      </c>
      <c r="B235" s="41"/>
      <c r="C235" s="33"/>
      <c r="D235" s="84">
        <f>SUM(D6,D10,D14,D18,D22,D26,D30,D34,D38,D42,D46,D50,D58,D54,D62,D66,D70,D74,D78,D82,D86,D90,D94,D98,D102,D106,D110,D114,D118,D122,D126,D130,D134,D138,D142,D146,D150,D154,D158,D162,D166,D170,D174,D178,D182,D186,D190,D194,D198,D202,D206,D210,D214,D218,D222,D226,D230,D234)</f>
        <v>534722</v>
      </c>
      <c r="E235" s="127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SUM(E6,E10,E14,E18,E22,E26,E30,E34,E38,E42,E46,E50,E54,E58,E62,E66,E70,E74,E78,E82,E86,E90,E94,E98,E102,E106,E110,E114,E118,E122,E126,E130,E134,E138,E142,E146,E150,E154,E158,E162,E166,E170,E174,E178,E182,E186,E190,E194,E198,E202,E206,E210,E214,E218,E222,E226,E230,E234)</f>
        <v>18800035791.820007</v>
      </c>
      <c r="F235" s="41"/>
      <c r="G235" s="33"/>
      <c r="H235" s="152">
        <f t="shared" ref="H235:O235" si="292">SUM(H6,H10,H14,H18,H22,H26,H30,H34,H38,H42,H46,H50,H54,H58,H62,H66,H70,H74,H78,H82,H86,H90,H94,H98,H102,H106,H110,H114,H118,H122,H126,H130,H134,H138,H142,H146,H150,H154,H158,H162,H166,H170,H174,H178,H182,H186,H190,H194,H198,H202,H206,H210,H214,H218,H222,H226,H230,H234)</f>
        <v>138895</v>
      </c>
      <c r="I235" s="153">
        <f t="shared" si="292"/>
        <v>5745688232.4899969</v>
      </c>
      <c r="J235" s="152">
        <f t="shared" si="292"/>
        <v>74348</v>
      </c>
      <c r="K235" s="91">
        <f t="shared" si="292"/>
        <v>3181237203.6999993</v>
      </c>
      <c r="L235" s="43">
        <f t="shared" si="292"/>
        <v>213243</v>
      </c>
      <c r="M235" s="95">
        <f t="shared" si="292"/>
        <v>8926925436.1899986</v>
      </c>
      <c r="N235" s="43">
        <f t="shared" si="292"/>
        <v>747965</v>
      </c>
      <c r="O235" s="91">
        <f t="shared" si="292"/>
        <v>27726961228.010002</v>
      </c>
    </row>
    <row r="237" spans="1:15" x14ac:dyDescent="0.25">
      <c r="M237" s="23"/>
    </row>
    <row r="238" spans="1:15" x14ac:dyDescent="0.25">
      <c r="I238" s="18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60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December 2014&amp;R
&amp;G
</oddHeader>
    <oddFooter xml:space="preserve">&amp;CPage &amp;P of &amp;N&amp;R </oddFooter>
  </headerFooter>
  <ignoredErrors>
    <ignoredError sqref="L6:M6 L39:M41 L43:M57 L159:M234 L59:M154 L8:M8 M7 L10:M37 M9 L38:M38 L42:M42 L58:M58 L158:M158" 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4"/>
  <sheetViews>
    <sheetView showRuler="0" view="pageLayout" zoomScaleNormal="100" workbookViewId="0">
      <selection activeCell="C2" sqref="C2"/>
    </sheetView>
  </sheetViews>
  <sheetFormatPr defaultColWidth="0.7109375" defaultRowHeight="15" x14ac:dyDescent="0.25"/>
  <cols>
    <col min="1" max="1" width="28.5703125" style="21" customWidth="1"/>
    <col min="2" max="2" width="22.85546875" style="16" customWidth="1"/>
    <col min="3" max="3" width="15.85546875" style="16" customWidth="1"/>
    <col min="4" max="4" width="15.5703125" style="22" customWidth="1"/>
    <col min="5" max="5" width="14.42578125" style="20" customWidth="1"/>
    <col min="6" max="6" width="13.28515625" style="18" customWidth="1"/>
    <col min="7" max="7" width="10" style="18" customWidth="1"/>
    <col min="8" max="8" width="17" style="9" customWidth="1"/>
    <col min="9" max="9" width="9.5703125" style="18" customWidth="1"/>
    <col min="10" max="10" width="15.85546875" style="9" customWidth="1"/>
    <col min="11" max="11" width="10.140625" style="18" customWidth="1"/>
    <col min="12" max="12" width="17.5703125" style="9" customWidth="1"/>
    <col min="13" max="13" width="11.140625" customWidth="1"/>
    <col min="14" max="14" width="17.7109375" style="9" customWidth="1"/>
    <col min="15" max="15" width="12.5703125" customWidth="1"/>
    <col min="16" max="16" width="11.5703125" customWidth="1"/>
    <col min="17" max="17" width="10.140625" customWidth="1"/>
    <col min="18" max="18" width="10.85546875" customWidth="1"/>
    <col min="19" max="19" width="10.28515625" customWidth="1"/>
    <col min="20" max="20" width="9.140625" customWidth="1"/>
    <col min="21" max="21" width="13.140625" customWidth="1"/>
    <col min="22" max="22" width="12.140625" customWidth="1"/>
    <col min="23" max="23" width="12.42578125" customWidth="1"/>
    <col min="24" max="24" width="13.140625" customWidth="1"/>
    <col min="25" max="25" width="14" customWidth="1"/>
    <col min="26" max="26" width="12.85546875" customWidth="1"/>
  </cols>
  <sheetData>
    <row r="1" spans="1:14" s="57" customFormat="1" ht="28.5" customHeight="1" x14ac:dyDescent="0.25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25">
      <c r="A2" s="69" t="s">
        <v>5</v>
      </c>
      <c r="B2" s="69" t="s">
        <v>100</v>
      </c>
      <c r="C2" s="142">
        <v>1625</v>
      </c>
      <c r="D2" s="142">
        <v>2</v>
      </c>
      <c r="L2" s="23"/>
    </row>
    <row r="3" spans="1:14" x14ac:dyDescent="0.25">
      <c r="A3" s="70"/>
      <c r="B3" s="69" t="s">
        <v>101</v>
      </c>
      <c r="C3" s="142">
        <v>3921</v>
      </c>
      <c r="D3" s="142">
        <v>3</v>
      </c>
      <c r="G3" s="9"/>
      <c r="H3" s="18"/>
      <c r="I3" s="9"/>
      <c r="J3" s="18"/>
      <c r="K3" s="9"/>
      <c r="L3"/>
      <c r="M3" s="9"/>
      <c r="N3"/>
    </row>
    <row r="4" spans="1:14" x14ac:dyDescent="0.25">
      <c r="A4" s="70"/>
      <c r="B4" s="69" t="s">
        <v>102</v>
      </c>
      <c r="C4" s="148"/>
      <c r="D4" s="142">
        <v>95</v>
      </c>
    </row>
    <row r="5" spans="1:14" x14ac:dyDescent="0.25">
      <c r="A5" s="71" t="s">
        <v>5</v>
      </c>
      <c r="B5" s="72"/>
      <c r="C5" s="139">
        <f>SUM(C2:C4)</f>
        <v>5546</v>
      </c>
      <c r="D5" s="139">
        <f>SUM(D2:D4)</f>
        <v>100</v>
      </c>
    </row>
    <row r="6" spans="1:14" x14ac:dyDescent="0.25">
      <c r="A6" s="69" t="s">
        <v>6</v>
      </c>
      <c r="B6" s="69" t="s">
        <v>100</v>
      </c>
      <c r="C6" s="142">
        <v>693</v>
      </c>
      <c r="D6" s="143">
        <v>3</v>
      </c>
    </row>
    <row r="7" spans="1:14" x14ac:dyDescent="0.25">
      <c r="A7" s="70"/>
      <c r="B7" s="69" t="s">
        <v>101</v>
      </c>
      <c r="C7" s="142">
        <v>281</v>
      </c>
      <c r="D7" s="143"/>
    </row>
    <row r="8" spans="1:14" x14ac:dyDescent="0.25">
      <c r="A8" s="70"/>
      <c r="B8" s="69" t="s">
        <v>102</v>
      </c>
      <c r="C8" s="143"/>
      <c r="D8" s="142">
        <v>19</v>
      </c>
    </row>
    <row r="9" spans="1:14" x14ac:dyDescent="0.25">
      <c r="A9" s="71" t="s">
        <v>6</v>
      </c>
      <c r="B9" s="74"/>
      <c r="C9" s="139">
        <f>SUM(C6:C8)</f>
        <v>974</v>
      </c>
      <c r="D9" s="139">
        <f>SUM(D6:D8)</f>
        <v>22</v>
      </c>
    </row>
    <row r="10" spans="1:14" x14ac:dyDescent="0.25">
      <c r="A10" s="69" t="s">
        <v>7</v>
      </c>
      <c r="B10" s="69" t="s">
        <v>100</v>
      </c>
      <c r="C10" s="142">
        <v>2722</v>
      </c>
      <c r="D10" s="142">
        <v>2</v>
      </c>
    </row>
    <row r="11" spans="1:14" x14ac:dyDescent="0.25">
      <c r="A11" s="70"/>
      <c r="B11" s="69" t="s">
        <v>101</v>
      </c>
      <c r="C11" s="142">
        <v>4628</v>
      </c>
      <c r="D11" s="143">
        <v>1</v>
      </c>
    </row>
    <row r="12" spans="1:14" x14ac:dyDescent="0.25">
      <c r="A12" s="70"/>
      <c r="B12" s="69" t="s">
        <v>102</v>
      </c>
      <c r="C12" s="143"/>
      <c r="D12" s="142">
        <v>74</v>
      </c>
    </row>
    <row r="13" spans="1:14" x14ac:dyDescent="0.25">
      <c r="A13" s="71" t="s">
        <v>7</v>
      </c>
      <c r="B13" s="74"/>
      <c r="C13" s="139">
        <f>SUM(C10:C12)</f>
        <v>7350</v>
      </c>
      <c r="D13" s="139">
        <f>SUM(D10:D12)</f>
        <v>77</v>
      </c>
    </row>
    <row r="14" spans="1:14" x14ac:dyDescent="0.25">
      <c r="A14" s="69" t="s">
        <v>8</v>
      </c>
      <c r="B14" s="69" t="s">
        <v>100</v>
      </c>
      <c r="C14" s="142">
        <v>1207</v>
      </c>
      <c r="D14" s="142">
        <v>1</v>
      </c>
    </row>
    <row r="15" spans="1:14" x14ac:dyDescent="0.25">
      <c r="A15" s="70"/>
      <c r="B15" s="69" t="s">
        <v>101</v>
      </c>
      <c r="C15" s="142">
        <v>2086</v>
      </c>
      <c r="D15" s="142">
        <v>2</v>
      </c>
    </row>
    <row r="16" spans="1:14" x14ac:dyDescent="0.25">
      <c r="A16" s="70"/>
      <c r="B16" s="69" t="s">
        <v>102</v>
      </c>
      <c r="C16" s="143"/>
      <c r="D16" s="142">
        <v>72</v>
      </c>
    </row>
    <row r="17" spans="1:4" x14ac:dyDescent="0.25">
      <c r="A17" s="71" t="s">
        <v>8</v>
      </c>
      <c r="B17" s="74"/>
      <c r="C17" s="139">
        <f>SUM(C14:C16)</f>
        <v>3293</v>
      </c>
      <c r="D17" s="139">
        <f>SUM(D14:D16)</f>
        <v>75</v>
      </c>
    </row>
    <row r="18" spans="1:4" x14ac:dyDescent="0.25">
      <c r="A18" s="69" t="s">
        <v>9</v>
      </c>
      <c r="B18" s="69" t="s">
        <v>100</v>
      </c>
      <c r="C18" s="142">
        <v>14874</v>
      </c>
      <c r="D18" s="142">
        <v>9</v>
      </c>
    </row>
    <row r="19" spans="1:4" x14ac:dyDescent="0.25">
      <c r="A19" s="70"/>
      <c r="B19" s="69" t="s">
        <v>101</v>
      </c>
      <c r="C19" s="142">
        <v>21719</v>
      </c>
      <c r="D19" s="142">
        <v>39</v>
      </c>
    </row>
    <row r="20" spans="1:4" x14ac:dyDescent="0.25">
      <c r="A20" s="70"/>
      <c r="B20" s="69" t="s">
        <v>102</v>
      </c>
      <c r="C20" s="143"/>
      <c r="D20" s="142">
        <v>294</v>
      </c>
    </row>
    <row r="21" spans="1:4" x14ac:dyDescent="0.25">
      <c r="A21" s="71" t="s">
        <v>9</v>
      </c>
      <c r="B21" s="74"/>
      <c r="C21" s="139">
        <f>SUM(C18:C20)</f>
        <v>36593</v>
      </c>
      <c r="D21" s="139">
        <f>SUM(D18:D20)</f>
        <v>342</v>
      </c>
    </row>
    <row r="22" spans="1:4" x14ac:dyDescent="0.25">
      <c r="A22" s="69" t="s">
        <v>10</v>
      </c>
      <c r="B22" s="69" t="s">
        <v>100</v>
      </c>
      <c r="C22" s="142">
        <v>2175</v>
      </c>
      <c r="D22" s="142">
        <v>1</v>
      </c>
    </row>
    <row r="23" spans="1:4" x14ac:dyDescent="0.25">
      <c r="A23" s="70"/>
      <c r="B23" s="69" t="s">
        <v>101</v>
      </c>
      <c r="C23" s="142">
        <v>4422</v>
      </c>
      <c r="D23" s="142">
        <v>5</v>
      </c>
    </row>
    <row r="24" spans="1:4" x14ac:dyDescent="0.25">
      <c r="A24" s="70"/>
      <c r="B24" s="69" t="s">
        <v>102</v>
      </c>
      <c r="C24" s="143"/>
      <c r="D24" s="142">
        <v>68</v>
      </c>
    </row>
    <row r="25" spans="1:4" x14ac:dyDescent="0.25">
      <c r="A25" s="71" t="s">
        <v>10</v>
      </c>
      <c r="B25" s="74"/>
      <c r="C25" s="139">
        <f>SUM(C22:C24)</f>
        <v>6597</v>
      </c>
      <c r="D25" s="139">
        <f>SUM(D22:D24)</f>
        <v>74</v>
      </c>
    </row>
    <row r="26" spans="1:4" x14ac:dyDescent="0.25">
      <c r="A26" s="69" t="s">
        <v>11</v>
      </c>
      <c r="B26" s="69" t="s">
        <v>100</v>
      </c>
      <c r="C26" s="142">
        <v>1753</v>
      </c>
      <c r="D26" s="142">
        <v>1</v>
      </c>
    </row>
    <row r="27" spans="1:4" x14ac:dyDescent="0.25">
      <c r="A27" s="70"/>
      <c r="B27" s="69" t="s">
        <v>101</v>
      </c>
      <c r="C27" s="142">
        <v>3883</v>
      </c>
      <c r="D27" s="142">
        <v>1</v>
      </c>
    </row>
    <row r="28" spans="1:4" x14ac:dyDescent="0.25">
      <c r="A28" s="70"/>
      <c r="B28" s="69" t="s">
        <v>102</v>
      </c>
      <c r="C28" s="143"/>
      <c r="D28" s="142">
        <v>27</v>
      </c>
    </row>
    <row r="29" spans="1:4" x14ac:dyDescent="0.25">
      <c r="A29" s="71" t="s">
        <v>11</v>
      </c>
      <c r="B29" s="74"/>
      <c r="C29" s="139">
        <f>SUM(C26:C28)</f>
        <v>5636</v>
      </c>
      <c r="D29" s="139">
        <f>SUM(D26:D28)</f>
        <v>29</v>
      </c>
    </row>
    <row r="30" spans="1:4" ht="15" customHeight="1" x14ac:dyDescent="0.25">
      <c r="A30" s="69" t="s">
        <v>12</v>
      </c>
      <c r="B30" s="69" t="s">
        <v>100</v>
      </c>
      <c r="C30" s="142">
        <v>529</v>
      </c>
      <c r="D30" s="142">
        <v>1</v>
      </c>
    </row>
    <row r="31" spans="1:4" ht="15" customHeight="1" x14ac:dyDescent="0.25">
      <c r="A31" s="70"/>
      <c r="B31" s="69" t="s">
        <v>101</v>
      </c>
      <c r="C31" s="142">
        <v>1000</v>
      </c>
      <c r="D31" s="148"/>
    </row>
    <row r="32" spans="1:4" ht="15" customHeight="1" x14ac:dyDescent="0.25">
      <c r="A32" s="70"/>
      <c r="B32" s="69" t="s">
        <v>102</v>
      </c>
      <c r="C32" s="148"/>
      <c r="D32" s="142">
        <v>6</v>
      </c>
    </row>
    <row r="33" spans="1:4" ht="15" customHeight="1" x14ac:dyDescent="0.25">
      <c r="A33" s="71" t="s">
        <v>12</v>
      </c>
      <c r="B33" s="74"/>
      <c r="C33" s="139">
        <f>SUM(C30:C32)</f>
        <v>1529</v>
      </c>
      <c r="D33" s="139">
        <f>SUM(D30:D32)</f>
        <v>7</v>
      </c>
    </row>
    <row r="34" spans="1:4" x14ac:dyDescent="0.25">
      <c r="A34" s="69" t="s">
        <v>103</v>
      </c>
      <c r="B34" s="69" t="s">
        <v>100</v>
      </c>
      <c r="C34" s="142">
        <v>79</v>
      </c>
      <c r="D34" s="142">
        <v>1</v>
      </c>
    </row>
    <row r="35" spans="1:4" x14ac:dyDescent="0.25">
      <c r="A35" s="70"/>
      <c r="B35" s="69" t="s">
        <v>101</v>
      </c>
      <c r="C35" s="142">
        <v>831</v>
      </c>
      <c r="D35" s="143"/>
    </row>
    <row r="36" spans="1:4" ht="15" customHeight="1" x14ac:dyDescent="0.25">
      <c r="A36" s="70"/>
      <c r="B36" s="69" t="s">
        <v>102</v>
      </c>
      <c r="C36" s="143"/>
      <c r="D36" s="142">
        <v>5</v>
      </c>
    </row>
    <row r="37" spans="1:4" ht="15" customHeight="1" x14ac:dyDescent="0.25">
      <c r="A37" s="71" t="s">
        <v>103</v>
      </c>
      <c r="B37" s="74"/>
      <c r="C37" s="139">
        <f>SUM(C34:C36)</f>
        <v>910</v>
      </c>
      <c r="D37" s="139">
        <f>SUM(D34:D36)</f>
        <v>6</v>
      </c>
    </row>
    <row r="38" spans="1:4" ht="15" customHeight="1" x14ac:dyDescent="0.25">
      <c r="A38" s="69" t="s">
        <v>14</v>
      </c>
      <c r="B38" s="69" t="s">
        <v>100</v>
      </c>
      <c r="C38" s="140"/>
      <c r="D38" s="141"/>
    </row>
    <row r="39" spans="1:4" ht="15" customHeight="1" x14ac:dyDescent="0.25">
      <c r="A39" s="75"/>
      <c r="B39" s="69" t="s">
        <v>101</v>
      </c>
      <c r="C39" s="142">
        <v>10</v>
      </c>
      <c r="D39" s="141"/>
    </row>
    <row r="40" spans="1:4" ht="15" customHeight="1" x14ac:dyDescent="0.25">
      <c r="A40" s="70"/>
      <c r="B40" s="69" t="s">
        <v>102</v>
      </c>
      <c r="C40" s="141"/>
      <c r="D40" s="141"/>
    </row>
    <row r="41" spans="1:4" x14ac:dyDescent="0.25">
      <c r="A41" s="71" t="s">
        <v>14</v>
      </c>
      <c r="B41" s="74"/>
      <c r="C41" s="139">
        <f>SUM(C38:C40)</f>
        <v>10</v>
      </c>
      <c r="D41" s="139">
        <f>SUM(D38:D40)</f>
        <v>0</v>
      </c>
    </row>
    <row r="42" spans="1:4" x14ac:dyDescent="0.25">
      <c r="A42" s="69" t="s">
        <v>15</v>
      </c>
      <c r="B42" s="69" t="s">
        <v>100</v>
      </c>
      <c r="C42" s="142">
        <v>6315</v>
      </c>
      <c r="D42" s="142">
        <v>5</v>
      </c>
    </row>
    <row r="43" spans="1:4" x14ac:dyDescent="0.25">
      <c r="A43" s="70"/>
      <c r="B43" s="69" t="s">
        <v>101</v>
      </c>
      <c r="C43" s="142">
        <v>17586</v>
      </c>
      <c r="D43" s="142">
        <v>2</v>
      </c>
    </row>
    <row r="44" spans="1:4" x14ac:dyDescent="0.25">
      <c r="A44" s="70"/>
      <c r="B44" s="69" t="s">
        <v>102</v>
      </c>
      <c r="C44" s="143"/>
      <c r="D44" s="142">
        <v>178</v>
      </c>
    </row>
    <row r="45" spans="1:4" x14ac:dyDescent="0.25">
      <c r="A45" s="71" t="s">
        <v>15</v>
      </c>
      <c r="B45" s="74"/>
      <c r="C45" s="139">
        <f>SUM(C42:C44)</f>
        <v>23901</v>
      </c>
      <c r="D45" s="139">
        <f>SUM(D42:D44)</f>
        <v>185</v>
      </c>
    </row>
    <row r="46" spans="1:4" x14ac:dyDescent="0.25">
      <c r="A46" s="69" t="s">
        <v>16</v>
      </c>
      <c r="B46" s="69" t="s">
        <v>100</v>
      </c>
      <c r="C46" s="142">
        <v>3014</v>
      </c>
      <c r="D46" s="142">
        <v>2</v>
      </c>
    </row>
    <row r="47" spans="1:4" x14ac:dyDescent="0.25">
      <c r="A47" s="70"/>
      <c r="B47" s="69" t="s">
        <v>101</v>
      </c>
      <c r="C47" s="142">
        <v>6717</v>
      </c>
      <c r="D47" s="142">
        <v>3</v>
      </c>
    </row>
    <row r="48" spans="1:4" x14ac:dyDescent="0.25">
      <c r="A48" s="70"/>
      <c r="B48" s="69" t="s">
        <v>102</v>
      </c>
      <c r="C48" s="143"/>
      <c r="D48" s="142">
        <v>133</v>
      </c>
    </row>
    <row r="49" spans="1:4" x14ac:dyDescent="0.25">
      <c r="A49" s="71" t="s">
        <v>16</v>
      </c>
      <c r="B49" s="74"/>
      <c r="C49" s="139">
        <f>SUM(C46:C48)</f>
        <v>9731</v>
      </c>
      <c r="D49" s="139">
        <f>SUM(D46:D48)</f>
        <v>138</v>
      </c>
    </row>
    <row r="50" spans="1:4" x14ac:dyDescent="0.25">
      <c r="A50" s="69" t="s">
        <v>17</v>
      </c>
      <c r="B50" s="69" t="s">
        <v>100</v>
      </c>
      <c r="C50" s="141"/>
      <c r="D50" s="141"/>
    </row>
    <row r="51" spans="1:4" x14ac:dyDescent="0.25">
      <c r="A51" s="75"/>
      <c r="B51" s="69" t="s">
        <v>101</v>
      </c>
      <c r="C51" s="142">
        <v>36</v>
      </c>
      <c r="D51" s="141"/>
    </row>
    <row r="52" spans="1:4" x14ac:dyDescent="0.25">
      <c r="A52" s="70"/>
      <c r="B52" s="69" t="s">
        <v>102</v>
      </c>
      <c r="C52" s="141"/>
      <c r="D52" s="141"/>
    </row>
    <row r="53" spans="1:4" x14ac:dyDescent="0.25">
      <c r="A53" s="71" t="s">
        <v>17</v>
      </c>
      <c r="B53" s="74"/>
      <c r="C53" s="139">
        <f>SUM(C50:C52)</f>
        <v>36</v>
      </c>
      <c r="D53" s="139">
        <f>SUM(D50:D52)</f>
        <v>0</v>
      </c>
    </row>
    <row r="54" spans="1:4" x14ac:dyDescent="0.25">
      <c r="A54" s="69" t="s">
        <v>18</v>
      </c>
      <c r="B54" s="69" t="s">
        <v>100</v>
      </c>
      <c r="C54" s="142">
        <v>329</v>
      </c>
      <c r="D54" s="142">
        <v>2</v>
      </c>
    </row>
    <row r="55" spans="1:4" x14ac:dyDescent="0.25">
      <c r="A55" s="70"/>
      <c r="B55" s="69" t="s">
        <v>101</v>
      </c>
      <c r="C55" s="142">
        <v>939</v>
      </c>
      <c r="D55" s="142">
        <v>1</v>
      </c>
    </row>
    <row r="56" spans="1:4" x14ac:dyDescent="0.25">
      <c r="A56" s="70"/>
      <c r="B56" s="69" t="s">
        <v>102</v>
      </c>
      <c r="C56" s="143"/>
      <c r="D56" s="142">
        <v>16</v>
      </c>
    </row>
    <row r="57" spans="1:4" x14ac:dyDescent="0.25">
      <c r="A57" s="71" t="s">
        <v>18</v>
      </c>
      <c r="B57" s="74"/>
      <c r="C57" s="139">
        <f>SUM(C54:C56)</f>
        <v>1268</v>
      </c>
      <c r="D57" s="139">
        <f>SUM(D54:D56)</f>
        <v>19</v>
      </c>
    </row>
    <row r="58" spans="1:4" x14ac:dyDescent="0.25">
      <c r="A58" s="69" t="s">
        <v>19</v>
      </c>
      <c r="B58" s="69" t="s">
        <v>100</v>
      </c>
      <c r="C58" s="142">
        <v>661</v>
      </c>
      <c r="D58" s="143"/>
    </row>
    <row r="59" spans="1:4" x14ac:dyDescent="0.25">
      <c r="A59" s="70"/>
      <c r="B59" s="69" t="s">
        <v>101</v>
      </c>
      <c r="C59" s="142">
        <v>1187</v>
      </c>
      <c r="D59" s="142">
        <v>3</v>
      </c>
    </row>
    <row r="60" spans="1:4" x14ac:dyDescent="0.25">
      <c r="A60" s="70"/>
      <c r="B60" s="69" t="s">
        <v>102</v>
      </c>
      <c r="C60" s="143"/>
      <c r="D60" s="142">
        <v>32</v>
      </c>
    </row>
    <row r="61" spans="1:4" x14ac:dyDescent="0.25">
      <c r="A61" s="71" t="s">
        <v>19</v>
      </c>
      <c r="B61" s="74"/>
      <c r="C61" s="139">
        <f>SUM(C58:C60)</f>
        <v>1848</v>
      </c>
      <c r="D61" s="139">
        <f>SUM(D58:D60)</f>
        <v>35</v>
      </c>
    </row>
    <row r="62" spans="1:4" x14ac:dyDescent="0.25">
      <c r="A62" s="69" t="s">
        <v>20</v>
      </c>
      <c r="B62" s="69" t="s">
        <v>100</v>
      </c>
      <c r="C62" s="142">
        <v>5425</v>
      </c>
      <c r="D62" s="142">
        <v>3</v>
      </c>
    </row>
    <row r="63" spans="1:4" x14ac:dyDescent="0.25">
      <c r="A63" s="70"/>
      <c r="B63" s="69" t="s">
        <v>101</v>
      </c>
      <c r="C63" s="142">
        <v>13215</v>
      </c>
      <c r="D63" s="142">
        <v>3</v>
      </c>
    </row>
    <row r="64" spans="1:4" x14ac:dyDescent="0.25">
      <c r="A64" s="70"/>
      <c r="B64" s="69" t="s">
        <v>102</v>
      </c>
      <c r="C64" s="143"/>
      <c r="D64" s="142">
        <v>175</v>
      </c>
    </row>
    <row r="65" spans="1:4" x14ac:dyDescent="0.25">
      <c r="A65" s="71" t="s">
        <v>20</v>
      </c>
      <c r="B65" s="74"/>
      <c r="C65" s="139">
        <f>SUM(C62:C64)</f>
        <v>18640</v>
      </c>
      <c r="D65" s="139">
        <f>SUM(D62:D64)</f>
        <v>181</v>
      </c>
    </row>
    <row r="66" spans="1:4" x14ac:dyDescent="0.25">
      <c r="A66" s="69" t="s">
        <v>21</v>
      </c>
      <c r="B66" s="69" t="s">
        <v>100</v>
      </c>
      <c r="C66" s="142">
        <v>2328</v>
      </c>
      <c r="D66" s="143"/>
    </row>
    <row r="67" spans="1:4" x14ac:dyDescent="0.25">
      <c r="A67" s="70"/>
      <c r="B67" s="69" t="s">
        <v>101</v>
      </c>
      <c r="C67" s="142">
        <v>6081</v>
      </c>
      <c r="D67" s="142">
        <v>4</v>
      </c>
    </row>
    <row r="68" spans="1:4" x14ac:dyDescent="0.25">
      <c r="A68" s="70"/>
      <c r="B68" s="69" t="s">
        <v>102</v>
      </c>
      <c r="C68" s="143"/>
      <c r="D68" s="142">
        <v>118</v>
      </c>
    </row>
    <row r="69" spans="1:4" x14ac:dyDescent="0.25">
      <c r="A69" s="71" t="s">
        <v>21</v>
      </c>
      <c r="B69" s="74"/>
      <c r="C69" s="139">
        <f>SUM(C66:C68)</f>
        <v>8409</v>
      </c>
      <c r="D69" s="139">
        <f>SUM(D66:D68)</f>
        <v>122</v>
      </c>
    </row>
    <row r="70" spans="1:4" x14ac:dyDescent="0.25">
      <c r="A70" s="69" t="s">
        <v>22</v>
      </c>
      <c r="B70" s="69" t="s">
        <v>100</v>
      </c>
      <c r="C70" s="142">
        <v>1389</v>
      </c>
      <c r="D70" s="143"/>
    </row>
    <row r="71" spans="1:4" x14ac:dyDescent="0.25">
      <c r="A71" s="70"/>
      <c r="B71" s="69" t="s">
        <v>101</v>
      </c>
      <c r="C71" s="142">
        <v>3501</v>
      </c>
      <c r="D71" s="142">
        <v>7</v>
      </c>
    </row>
    <row r="72" spans="1:4" x14ac:dyDescent="0.25">
      <c r="A72" s="70"/>
      <c r="B72" s="69" t="s">
        <v>102</v>
      </c>
      <c r="C72" s="143"/>
      <c r="D72" s="142">
        <v>109</v>
      </c>
    </row>
    <row r="73" spans="1:4" x14ac:dyDescent="0.25">
      <c r="A73" s="71" t="s">
        <v>22</v>
      </c>
      <c r="B73" s="74"/>
      <c r="C73" s="139">
        <f>SUM(C70:C72)</f>
        <v>4890</v>
      </c>
      <c r="D73" s="139">
        <f>SUM(D70:D72)</f>
        <v>116</v>
      </c>
    </row>
    <row r="74" spans="1:4" x14ac:dyDescent="0.25">
      <c r="A74" s="69" t="s">
        <v>23</v>
      </c>
      <c r="B74" s="69" t="s">
        <v>100</v>
      </c>
      <c r="C74" s="142">
        <v>768</v>
      </c>
      <c r="D74" s="142">
        <v>1</v>
      </c>
    </row>
    <row r="75" spans="1:4" x14ac:dyDescent="0.25">
      <c r="A75" s="70"/>
      <c r="B75" s="69" t="s">
        <v>101</v>
      </c>
      <c r="C75" s="142">
        <v>2939</v>
      </c>
      <c r="D75" s="142">
        <v>19</v>
      </c>
    </row>
    <row r="76" spans="1:4" x14ac:dyDescent="0.25">
      <c r="A76" s="70"/>
      <c r="B76" s="69" t="s">
        <v>102</v>
      </c>
      <c r="C76" s="143"/>
      <c r="D76" s="142">
        <v>106</v>
      </c>
    </row>
    <row r="77" spans="1:4" x14ac:dyDescent="0.25">
      <c r="A77" s="71" t="s">
        <v>23</v>
      </c>
      <c r="B77" s="74"/>
      <c r="C77" s="139">
        <f>SUM(C74:C76)</f>
        <v>3707</v>
      </c>
      <c r="D77" s="139">
        <f>SUM(D74:D76)</f>
        <v>126</v>
      </c>
    </row>
    <row r="78" spans="1:4" x14ac:dyDescent="0.25">
      <c r="A78" s="69" t="s">
        <v>24</v>
      </c>
      <c r="B78" s="69" t="s">
        <v>100</v>
      </c>
      <c r="C78" s="142">
        <v>2322</v>
      </c>
      <c r="D78" s="142">
        <v>2</v>
      </c>
    </row>
    <row r="79" spans="1:4" x14ac:dyDescent="0.25">
      <c r="A79" s="70"/>
      <c r="B79" s="69" t="s">
        <v>101</v>
      </c>
      <c r="C79" s="142">
        <v>3276</v>
      </c>
      <c r="D79" s="143"/>
    </row>
    <row r="80" spans="1:4" x14ac:dyDescent="0.25">
      <c r="A80" s="70"/>
      <c r="B80" s="69" t="s">
        <v>102</v>
      </c>
      <c r="C80" s="143"/>
      <c r="D80" s="142">
        <v>92</v>
      </c>
    </row>
    <row r="81" spans="1:4" x14ac:dyDescent="0.25">
      <c r="A81" s="71" t="s">
        <v>24</v>
      </c>
      <c r="B81" s="74"/>
      <c r="C81" s="139">
        <f>SUM(C78:C80)</f>
        <v>5598</v>
      </c>
      <c r="D81" s="139">
        <f>SUM(D78:D80)</f>
        <v>94</v>
      </c>
    </row>
    <row r="82" spans="1:4" x14ac:dyDescent="0.25">
      <c r="A82" s="69" t="s">
        <v>25</v>
      </c>
      <c r="B82" s="69" t="s">
        <v>100</v>
      </c>
      <c r="C82" s="142">
        <v>2276</v>
      </c>
      <c r="D82" s="142">
        <v>2</v>
      </c>
    </row>
    <row r="83" spans="1:4" x14ac:dyDescent="0.25">
      <c r="A83" s="70"/>
      <c r="B83" s="69" t="s">
        <v>101</v>
      </c>
      <c r="C83" s="142">
        <v>3324</v>
      </c>
      <c r="D83" s="142">
        <v>10</v>
      </c>
    </row>
    <row r="84" spans="1:4" x14ac:dyDescent="0.25">
      <c r="A84" s="70"/>
      <c r="B84" s="69" t="s">
        <v>102</v>
      </c>
      <c r="C84" s="143"/>
      <c r="D84" s="142">
        <v>111</v>
      </c>
    </row>
    <row r="85" spans="1:4" x14ac:dyDescent="0.25">
      <c r="A85" s="71" t="s">
        <v>25</v>
      </c>
      <c r="B85" s="74"/>
      <c r="C85" s="139">
        <f>SUM(C82:C84)</f>
        <v>5600</v>
      </c>
      <c r="D85" s="139">
        <f>SUM(D82:D84)</f>
        <v>123</v>
      </c>
    </row>
    <row r="86" spans="1:4" x14ac:dyDescent="0.25">
      <c r="A86" s="69" t="s">
        <v>26</v>
      </c>
      <c r="B86" s="69" t="s">
        <v>100</v>
      </c>
      <c r="C86" s="142">
        <v>2349</v>
      </c>
      <c r="D86" s="143"/>
    </row>
    <row r="87" spans="1:4" x14ac:dyDescent="0.25">
      <c r="A87" s="70"/>
      <c r="B87" s="69" t="s">
        <v>101</v>
      </c>
      <c r="C87" s="142">
        <v>972</v>
      </c>
      <c r="D87" s="143"/>
    </row>
    <row r="88" spans="1:4" x14ac:dyDescent="0.25">
      <c r="A88" s="70"/>
      <c r="B88" s="69" t="s">
        <v>102</v>
      </c>
      <c r="C88" s="143"/>
      <c r="D88" s="142">
        <v>36</v>
      </c>
    </row>
    <row r="89" spans="1:4" x14ac:dyDescent="0.25">
      <c r="A89" s="71" t="s">
        <v>26</v>
      </c>
      <c r="B89" s="74"/>
      <c r="C89" s="139">
        <f>SUM(C86:C88)</f>
        <v>3321</v>
      </c>
      <c r="D89" s="139">
        <f>SUM(D86:D88)</f>
        <v>36</v>
      </c>
    </row>
    <row r="90" spans="1:4" x14ac:dyDescent="0.25">
      <c r="A90" s="69" t="s">
        <v>27</v>
      </c>
      <c r="B90" s="69" t="s">
        <v>100</v>
      </c>
      <c r="C90" s="141"/>
      <c r="D90" s="141"/>
    </row>
    <row r="91" spans="1:4" x14ac:dyDescent="0.25">
      <c r="A91" s="75"/>
      <c r="B91" s="69" t="s">
        <v>101</v>
      </c>
      <c r="C91" s="142">
        <v>1</v>
      </c>
      <c r="D91" s="141"/>
    </row>
    <row r="92" spans="1:4" x14ac:dyDescent="0.25">
      <c r="A92" s="70"/>
      <c r="B92" s="69" t="s">
        <v>102</v>
      </c>
      <c r="C92" s="141"/>
      <c r="D92" s="141"/>
    </row>
    <row r="93" spans="1:4" x14ac:dyDescent="0.25">
      <c r="A93" s="71" t="s">
        <v>27</v>
      </c>
      <c r="B93" s="74"/>
      <c r="C93" s="139">
        <f>SUM(C90:C92)</f>
        <v>1</v>
      </c>
      <c r="D93" s="139">
        <f>SUM(D90:D92)</f>
        <v>0</v>
      </c>
    </row>
    <row r="94" spans="1:4" x14ac:dyDescent="0.25">
      <c r="A94" s="69" t="s">
        <v>28</v>
      </c>
      <c r="B94" s="69" t="s">
        <v>100</v>
      </c>
      <c r="C94" s="142">
        <v>2203</v>
      </c>
      <c r="D94" s="142">
        <v>2</v>
      </c>
    </row>
    <row r="95" spans="1:4" x14ac:dyDescent="0.25">
      <c r="A95" s="70"/>
      <c r="B95" s="69" t="s">
        <v>101</v>
      </c>
      <c r="C95" s="142">
        <v>5944</v>
      </c>
      <c r="D95" s="142">
        <v>3</v>
      </c>
    </row>
    <row r="96" spans="1:4" x14ac:dyDescent="0.25">
      <c r="A96" s="70"/>
      <c r="B96" s="69" t="s">
        <v>102</v>
      </c>
      <c r="C96" s="143"/>
      <c r="D96" s="142">
        <v>42</v>
      </c>
    </row>
    <row r="97" spans="1:4" x14ac:dyDescent="0.25">
      <c r="A97" s="71" t="s">
        <v>28</v>
      </c>
      <c r="B97" s="74"/>
      <c r="C97" s="139">
        <f>SUM(C94:C96)</f>
        <v>8147</v>
      </c>
      <c r="D97" s="139">
        <f>SUM(D94:D96)</f>
        <v>47</v>
      </c>
    </row>
    <row r="98" spans="1:4" x14ac:dyDescent="0.25">
      <c r="A98" s="69" t="s">
        <v>29</v>
      </c>
      <c r="B98" s="69" t="s">
        <v>100</v>
      </c>
      <c r="C98" s="142">
        <v>5588</v>
      </c>
      <c r="D98" s="142">
        <v>2</v>
      </c>
    </row>
    <row r="99" spans="1:4" x14ac:dyDescent="0.25">
      <c r="A99" s="70"/>
      <c r="B99" s="69" t="s">
        <v>101</v>
      </c>
      <c r="C99" s="142">
        <v>10183</v>
      </c>
      <c r="D99" s="142">
        <v>4</v>
      </c>
    </row>
    <row r="100" spans="1:4" x14ac:dyDescent="0.25">
      <c r="A100" s="70"/>
      <c r="B100" s="69" t="s">
        <v>102</v>
      </c>
      <c r="C100" s="143"/>
      <c r="D100" s="142">
        <v>59</v>
      </c>
    </row>
    <row r="101" spans="1:4" x14ac:dyDescent="0.25">
      <c r="A101" s="71" t="s">
        <v>29</v>
      </c>
      <c r="B101" s="74"/>
      <c r="C101" s="139">
        <f>SUM(C98:C100)</f>
        <v>15771</v>
      </c>
      <c r="D101" s="139">
        <f>SUM(D98:D100)</f>
        <v>65</v>
      </c>
    </row>
    <row r="102" spans="1:4" x14ac:dyDescent="0.25">
      <c r="A102" s="69" t="s">
        <v>30</v>
      </c>
      <c r="B102" s="69" t="s">
        <v>100</v>
      </c>
      <c r="C102" s="142">
        <v>4019</v>
      </c>
      <c r="D102" s="142">
        <v>1</v>
      </c>
    </row>
    <row r="103" spans="1:4" x14ac:dyDescent="0.25">
      <c r="A103" s="70"/>
      <c r="B103" s="69" t="s">
        <v>101</v>
      </c>
      <c r="C103" s="142">
        <v>10426</v>
      </c>
      <c r="D103" s="142">
        <v>9</v>
      </c>
    </row>
    <row r="104" spans="1:4" x14ac:dyDescent="0.25">
      <c r="A104" s="70"/>
      <c r="B104" s="69" t="s">
        <v>102</v>
      </c>
      <c r="C104" s="143"/>
      <c r="D104" s="142">
        <v>120</v>
      </c>
    </row>
    <row r="105" spans="1:4" x14ac:dyDescent="0.25">
      <c r="A105" s="71" t="s">
        <v>30</v>
      </c>
      <c r="B105" s="74"/>
      <c r="C105" s="139">
        <f>SUM(C102:C104)</f>
        <v>14445</v>
      </c>
      <c r="D105" s="139">
        <f>SUM(D102:D104)</f>
        <v>130</v>
      </c>
    </row>
    <row r="106" spans="1:4" x14ac:dyDescent="0.25">
      <c r="A106" s="69" t="s">
        <v>31</v>
      </c>
      <c r="B106" s="69" t="s">
        <v>100</v>
      </c>
      <c r="C106" s="142">
        <v>2005</v>
      </c>
      <c r="D106" s="142">
        <v>5</v>
      </c>
    </row>
    <row r="107" spans="1:4" x14ac:dyDescent="0.25">
      <c r="A107" s="70"/>
      <c r="B107" s="69" t="s">
        <v>101</v>
      </c>
      <c r="C107" s="142">
        <v>8834</v>
      </c>
      <c r="D107" s="142">
        <v>6</v>
      </c>
    </row>
    <row r="108" spans="1:4" x14ac:dyDescent="0.25">
      <c r="A108" s="70"/>
      <c r="B108" s="69" t="s">
        <v>102</v>
      </c>
      <c r="C108" s="143"/>
      <c r="D108" s="142">
        <v>121</v>
      </c>
    </row>
    <row r="109" spans="1:4" x14ac:dyDescent="0.25">
      <c r="A109" s="71" t="s">
        <v>31</v>
      </c>
      <c r="B109" s="74"/>
      <c r="C109" s="139">
        <f>SUM(C106:C108)</f>
        <v>10839</v>
      </c>
      <c r="D109" s="139">
        <f>SUM(D106:D108)</f>
        <v>132</v>
      </c>
    </row>
    <row r="110" spans="1:4" x14ac:dyDescent="0.25">
      <c r="A110" s="69" t="s">
        <v>32</v>
      </c>
      <c r="B110" s="69" t="s">
        <v>100</v>
      </c>
      <c r="C110" s="142">
        <v>2062</v>
      </c>
      <c r="D110" s="142">
        <v>2</v>
      </c>
    </row>
    <row r="111" spans="1:4" x14ac:dyDescent="0.25">
      <c r="A111" s="70"/>
      <c r="B111" s="69" t="s">
        <v>101</v>
      </c>
      <c r="C111" s="142">
        <v>1638</v>
      </c>
      <c r="D111" s="143">
        <v>2</v>
      </c>
    </row>
    <row r="112" spans="1:4" x14ac:dyDescent="0.25">
      <c r="A112" s="70"/>
      <c r="B112" s="69" t="s">
        <v>102</v>
      </c>
      <c r="C112" s="143"/>
      <c r="D112" s="142">
        <v>92</v>
      </c>
    </row>
    <row r="113" spans="1:4" x14ac:dyDescent="0.25">
      <c r="A113" s="71" t="s">
        <v>32</v>
      </c>
      <c r="B113" s="74"/>
      <c r="C113" s="139">
        <f>SUM(C110:C112)</f>
        <v>3700</v>
      </c>
      <c r="D113" s="139">
        <f>SUM(D110:D112)</f>
        <v>96</v>
      </c>
    </row>
    <row r="114" spans="1:4" x14ac:dyDescent="0.25">
      <c r="A114" s="69" t="s">
        <v>33</v>
      </c>
      <c r="B114" s="69" t="s">
        <v>100</v>
      </c>
      <c r="C114" s="142">
        <v>2634</v>
      </c>
      <c r="D114" s="142">
        <v>4</v>
      </c>
    </row>
    <row r="115" spans="1:4" x14ac:dyDescent="0.25">
      <c r="A115" s="70"/>
      <c r="B115" s="69" t="s">
        <v>101</v>
      </c>
      <c r="C115" s="142">
        <v>5980</v>
      </c>
      <c r="D115" s="142">
        <v>5</v>
      </c>
    </row>
    <row r="116" spans="1:4" x14ac:dyDescent="0.25">
      <c r="A116" s="70"/>
      <c r="B116" s="69" t="s">
        <v>102</v>
      </c>
      <c r="C116" s="143"/>
      <c r="D116" s="142">
        <v>108</v>
      </c>
    </row>
    <row r="117" spans="1:4" x14ac:dyDescent="0.25">
      <c r="A117" s="71" t="s">
        <v>33</v>
      </c>
      <c r="B117" s="74"/>
      <c r="C117" s="139">
        <f>SUM(C114:C116)</f>
        <v>8614</v>
      </c>
      <c r="D117" s="139">
        <f>SUM(D114:D116)</f>
        <v>117</v>
      </c>
    </row>
    <row r="118" spans="1:4" x14ac:dyDescent="0.25">
      <c r="A118" s="69" t="s">
        <v>34</v>
      </c>
      <c r="B118" s="69" t="s">
        <v>100</v>
      </c>
      <c r="C118" s="142">
        <v>277</v>
      </c>
      <c r="D118" s="143"/>
    </row>
    <row r="119" spans="1:4" x14ac:dyDescent="0.25">
      <c r="A119" s="70"/>
      <c r="B119" s="69" t="s">
        <v>101</v>
      </c>
      <c r="C119" s="142">
        <v>891</v>
      </c>
      <c r="D119" s="142">
        <v>5</v>
      </c>
    </row>
    <row r="120" spans="1:4" x14ac:dyDescent="0.25">
      <c r="A120" s="70"/>
      <c r="B120" s="69" t="s">
        <v>102</v>
      </c>
      <c r="C120" s="143"/>
      <c r="D120" s="142">
        <v>51</v>
      </c>
    </row>
    <row r="121" spans="1:4" x14ac:dyDescent="0.25">
      <c r="A121" s="71" t="s">
        <v>34</v>
      </c>
      <c r="B121" s="74"/>
      <c r="C121" s="139">
        <f>SUM(C118:C120)</f>
        <v>1168</v>
      </c>
      <c r="D121" s="139">
        <f>SUM(D118:D120)</f>
        <v>56</v>
      </c>
    </row>
    <row r="122" spans="1:4" x14ac:dyDescent="0.25">
      <c r="A122" s="69" t="s">
        <v>35</v>
      </c>
      <c r="B122" s="69" t="s">
        <v>100</v>
      </c>
      <c r="C122" s="142">
        <v>608</v>
      </c>
      <c r="D122" s="142">
        <v>2</v>
      </c>
    </row>
    <row r="123" spans="1:4" x14ac:dyDescent="0.25">
      <c r="A123" s="70"/>
      <c r="B123" s="69" t="s">
        <v>101</v>
      </c>
      <c r="C123" s="142">
        <v>2087</v>
      </c>
      <c r="D123" s="142">
        <v>4</v>
      </c>
    </row>
    <row r="124" spans="1:4" x14ac:dyDescent="0.25">
      <c r="A124" s="70"/>
      <c r="B124" s="69" t="s">
        <v>102</v>
      </c>
      <c r="C124" s="143"/>
      <c r="D124" s="142">
        <v>81</v>
      </c>
    </row>
    <row r="125" spans="1:4" x14ac:dyDescent="0.25">
      <c r="A125" s="71" t="s">
        <v>35</v>
      </c>
      <c r="B125" s="74"/>
      <c r="C125" s="139">
        <f>SUM(C122:C124)</f>
        <v>2695</v>
      </c>
      <c r="D125" s="139">
        <f>SUM(D122:D124)</f>
        <v>87</v>
      </c>
    </row>
    <row r="126" spans="1:4" x14ac:dyDescent="0.25">
      <c r="A126" s="69" t="s">
        <v>36</v>
      </c>
      <c r="B126" s="69" t="s">
        <v>100</v>
      </c>
      <c r="C126" s="142">
        <v>368</v>
      </c>
      <c r="D126" s="142">
        <v>1</v>
      </c>
    </row>
    <row r="127" spans="1:4" x14ac:dyDescent="0.25">
      <c r="A127" s="70"/>
      <c r="B127" s="69" t="s">
        <v>101</v>
      </c>
      <c r="C127" s="142">
        <v>1532</v>
      </c>
      <c r="D127" s="142">
        <v>1</v>
      </c>
    </row>
    <row r="128" spans="1:4" x14ac:dyDescent="0.25">
      <c r="A128" s="70"/>
      <c r="B128" s="69" t="s">
        <v>102</v>
      </c>
      <c r="C128" s="143"/>
      <c r="D128" s="142">
        <v>27</v>
      </c>
    </row>
    <row r="129" spans="1:4" x14ac:dyDescent="0.25">
      <c r="A129" s="71" t="s">
        <v>36</v>
      </c>
      <c r="B129" s="74"/>
      <c r="C129" s="139">
        <f>SUM(C126:C128)</f>
        <v>1900</v>
      </c>
      <c r="D129" s="139">
        <f>SUM(D126:D128)</f>
        <v>29</v>
      </c>
    </row>
    <row r="130" spans="1:4" x14ac:dyDescent="0.25">
      <c r="A130" s="69" t="s">
        <v>37</v>
      </c>
      <c r="B130" s="69" t="s">
        <v>100</v>
      </c>
      <c r="C130" s="142">
        <v>208</v>
      </c>
      <c r="D130" s="143"/>
    </row>
    <row r="131" spans="1:4" x14ac:dyDescent="0.25">
      <c r="A131" s="70"/>
      <c r="B131" s="69" t="s">
        <v>101</v>
      </c>
      <c r="C131" s="142">
        <v>1959</v>
      </c>
      <c r="D131" s="142">
        <v>3</v>
      </c>
    </row>
    <row r="132" spans="1:4" x14ac:dyDescent="0.25">
      <c r="A132" s="70"/>
      <c r="B132" s="69" t="s">
        <v>102</v>
      </c>
      <c r="C132" s="143"/>
      <c r="D132" s="142">
        <v>20</v>
      </c>
    </row>
    <row r="133" spans="1:4" x14ac:dyDescent="0.25">
      <c r="A133" s="71" t="s">
        <v>37</v>
      </c>
      <c r="B133" s="74"/>
      <c r="C133" s="139">
        <f>SUM(C130:C132)</f>
        <v>2167</v>
      </c>
      <c r="D133" s="139">
        <f>SUM(D130:D132)</f>
        <v>23</v>
      </c>
    </row>
    <row r="134" spans="1:4" x14ac:dyDescent="0.25">
      <c r="A134" s="69" t="s">
        <v>38</v>
      </c>
      <c r="B134" s="69" t="s">
        <v>100</v>
      </c>
      <c r="C134" s="142">
        <v>2196</v>
      </c>
      <c r="D134" s="142">
        <v>2</v>
      </c>
    </row>
    <row r="135" spans="1:4" x14ac:dyDescent="0.25">
      <c r="A135" s="70"/>
      <c r="B135" s="69" t="s">
        <v>101</v>
      </c>
      <c r="C135" s="142">
        <v>8908</v>
      </c>
      <c r="D135" s="142">
        <v>7</v>
      </c>
    </row>
    <row r="136" spans="1:4" x14ac:dyDescent="0.25">
      <c r="A136" s="70"/>
      <c r="B136" s="69" t="s">
        <v>102</v>
      </c>
      <c r="C136" s="143"/>
      <c r="D136" s="142">
        <v>58</v>
      </c>
    </row>
    <row r="137" spans="1:4" x14ac:dyDescent="0.25">
      <c r="A137" s="71" t="s">
        <v>38</v>
      </c>
      <c r="B137" s="74"/>
      <c r="C137" s="139">
        <f>SUM(C134:C136)</f>
        <v>11104</v>
      </c>
      <c r="D137" s="139">
        <f>SUM(D134:D136)</f>
        <v>67</v>
      </c>
    </row>
    <row r="138" spans="1:4" x14ac:dyDescent="0.25">
      <c r="A138" s="69" t="s">
        <v>39</v>
      </c>
      <c r="B138" s="69" t="s">
        <v>100</v>
      </c>
      <c r="C138" s="142">
        <v>1588</v>
      </c>
      <c r="D138" s="143"/>
    </row>
    <row r="139" spans="1:4" x14ac:dyDescent="0.25">
      <c r="A139" s="70"/>
      <c r="B139" s="69" t="s">
        <v>101</v>
      </c>
      <c r="C139" s="142">
        <v>1189</v>
      </c>
      <c r="D139" s="142"/>
    </row>
    <row r="140" spans="1:4" x14ac:dyDescent="0.25">
      <c r="A140" s="70"/>
      <c r="B140" s="69" t="s">
        <v>102</v>
      </c>
      <c r="C140" s="143"/>
      <c r="D140" s="142">
        <v>41</v>
      </c>
    </row>
    <row r="141" spans="1:4" x14ac:dyDescent="0.25">
      <c r="A141" s="71" t="s">
        <v>39</v>
      </c>
      <c r="B141" s="74"/>
      <c r="C141" s="139">
        <f>SUM(C138:C140)</f>
        <v>2777</v>
      </c>
      <c r="D141" s="139">
        <f>SUM(D138:D140)</f>
        <v>41</v>
      </c>
    </row>
    <row r="142" spans="1:4" x14ac:dyDescent="0.25">
      <c r="A142" s="69" t="s">
        <v>40</v>
      </c>
      <c r="B142" s="69" t="s">
        <v>100</v>
      </c>
      <c r="C142" s="142">
        <v>10281</v>
      </c>
      <c r="D142" s="142">
        <v>3</v>
      </c>
    </row>
    <row r="143" spans="1:4" x14ac:dyDescent="0.25">
      <c r="A143" s="70"/>
      <c r="B143" s="69" t="s">
        <v>101</v>
      </c>
      <c r="C143" s="142">
        <v>15418</v>
      </c>
      <c r="D143" s="142">
        <v>7</v>
      </c>
    </row>
    <row r="144" spans="1:4" x14ac:dyDescent="0.25">
      <c r="A144" s="70"/>
      <c r="B144" s="69" t="s">
        <v>102</v>
      </c>
      <c r="C144" s="143"/>
      <c r="D144" s="142">
        <v>167</v>
      </c>
    </row>
    <row r="145" spans="1:4" x14ac:dyDescent="0.25">
      <c r="A145" s="71" t="s">
        <v>40</v>
      </c>
      <c r="B145" s="74"/>
      <c r="C145" s="139">
        <f>SUM(C142:C144)</f>
        <v>25699</v>
      </c>
      <c r="D145" s="139">
        <f>SUM(D142:D144)</f>
        <v>177</v>
      </c>
    </row>
    <row r="146" spans="1:4" x14ac:dyDescent="0.25">
      <c r="A146" s="69" t="s">
        <v>41</v>
      </c>
      <c r="B146" s="69" t="s">
        <v>100</v>
      </c>
      <c r="C146" s="142">
        <v>4238</v>
      </c>
      <c r="D146" s="143"/>
    </row>
    <row r="147" spans="1:4" x14ac:dyDescent="0.25">
      <c r="A147" s="70"/>
      <c r="B147" s="69" t="s">
        <v>101</v>
      </c>
      <c r="C147" s="142">
        <v>9965</v>
      </c>
      <c r="D147" s="142">
        <v>3</v>
      </c>
    </row>
    <row r="148" spans="1:4" x14ac:dyDescent="0.25">
      <c r="A148" s="70"/>
      <c r="B148" s="69" t="s">
        <v>102</v>
      </c>
      <c r="C148" s="143"/>
      <c r="D148" s="142">
        <v>99</v>
      </c>
    </row>
    <row r="149" spans="1:4" x14ac:dyDescent="0.25">
      <c r="A149" s="71" t="s">
        <v>41</v>
      </c>
      <c r="B149" s="74"/>
      <c r="C149" s="139">
        <f>SUM(C146:C148)</f>
        <v>14203</v>
      </c>
      <c r="D149" s="139">
        <f>SUM(D146:D148)</f>
        <v>102</v>
      </c>
    </row>
    <row r="150" spans="1:4" x14ac:dyDescent="0.25">
      <c r="A150" s="69" t="s">
        <v>42</v>
      </c>
      <c r="B150" s="69" t="s">
        <v>100</v>
      </c>
      <c r="C150" s="142">
        <v>133</v>
      </c>
      <c r="D150" s="143"/>
    </row>
    <row r="151" spans="1:4" x14ac:dyDescent="0.25">
      <c r="A151" s="70"/>
      <c r="B151" s="69" t="s">
        <v>101</v>
      </c>
      <c r="C151" s="142">
        <v>1039</v>
      </c>
      <c r="D151" s="142">
        <v>10</v>
      </c>
    </row>
    <row r="152" spans="1:4" x14ac:dyDescent="0.25">
      <c r="A152" s="70"/>
      <c r="B152" s="69" t="s">
        <v>102</v>
      </c>
      <c r="C152" s="143"/>
      <c r="D152" s="142">
        <v>27</v>
      </c>
    </row>
    <row r="153" spans="1:4" x14ac:dyDescent="0.25">
      <c r="A153" s="71" t="s">
        <v>42</v>
      </c>
      <c r="B153" s="74"/>
      <c r="C153" s="139">
        <f>SUM(C150:C152)</f>
        <v>1172</v>
      </c>
      <c r="D153" s="139">
        <f>SUM(D150:D152)</f>
        <v>37</v>
      </c>
    </row>
    <row r="154" spans="1:4" x14ac:dyDescent="0.25">
      <c r="A154" s="69" t="s">
        <v>43</v>
      </c>
      <c r="B154" s="69" t="s">
        <v>100</v>
      </c>
      <c r="C154" s="142">
        <v>17</v>
      </c>
      <c r="D154" s="142">
        <v>1</v>
      </c>
    </row>
    <row r="155" spans="1:4" x14ac:dyDescent="0.25">
      <c r="A155" s="75"/>
      <c r="B155" s="69" t="s">
        <v>101</v>
      </c>
      <c r="C155" s="140"/>
      <c r="D155" s="141"/>
    </row>
    <row r="156" spans="1:4" x14ac:dyDescent="0.25">
      <c r="A156" s="70"/>
      <c r="B156" s="69" t="s">
        <v>102</v>
      </c>
      <c r="C156" s="141"/>
      <c r="D156" s="140"/>
    </row>
    <row r="157" spans="1:4" x14ac:dyDescent="0.25">
      <c r="A157" s="71" t="s">
        <v>43</v>
      </c>
      <c r="B157" s="74"/>
      <c r="C157" s="139">
        <f>SUM(C154:C156)</f>
        <v>17</v>
      </c>
      <c r="D157" s="139">
        <f>SUM(D154:D156)</f>
        <v>1</v>
      </c>
    </row>
    <row r="158" spans="1:4" x14ac:dyDescent="0.25">
      <c r="A158" s="69" t="s">
        <v>44</v>
      </c>
      <c r="B158" s="69" t="s">
        <v>100</v>
      </c>
      <c r="C158" s="142">
        <v>5772</v>
      </c>
      <c r="D158" s="142">
        <v>8</v>
      </c>
    </row>
    <row r="159" spans="1:4" x14ac:dyDescent="0.25">
      <c r="A159" s="70"/>
      <c r="B159" s="69" t="s">
        <v>101</v>
      </c>
      <c r="C159" s="142">
        <v>11960</v>
      </c>
      <c r="D159" s="142">
        <v>3</v>
      </c>
    </row>
    <row r="160" spans="1:4" x14ac:dyDescent="0.25">
      <c r="A160" s="70"/>
      <c r="B160" s="69" t="s">
        <v>102</v>
      </c>
      <c r="C160" s="143"/>
      <c r="D160" s="142">
        <v>159</v>
      </c>
    </row>
    <row r="161" spans="1:4" x14ac:dyDescent="0.25">
      <c r="A161" s="71" t="s">
        <v>44</v>
      </c>
      <c r="B161" s="74"/>
      <c r="C161" s="139">
        <f>SUM(C158:C160)</f>
        <v>17732</v>
      </c>
      <c r="D161" s="139">
        <f>SUM(D158:D160)</f>
        <v>170</v>
      </c>
    </row>
    <row r="162" spans="1:4" x14ac:dyDescent="0.25">
      <c r="A162" s="69" t="s">
        <v>45</v>
      </c>
      <c r="B162" s="69" t="s">
        <v>100</v>
      </c>
      <c r="C162" s="142">
        <v>2167</v>
      </c>
      <c r="D162" s="142">
        <v>1</v>
      </c>
    </row>
    <row r="163" spans="1:4" x14ac:dyDescent="0.25">
      <c r="A163" s="70"/>
      <c r="B163" s="69" t="s">
        <v>101</v>
      </c>
      <c r="C163" s="142">
        <v>2531</v>
      </c>
      <c r="D163" s="142">
        <v>6</v>
      </c>
    </row>
    <row r="164" spans="1:4" x14ac:dyDescent="0.25">
      <c r="A164" s="70"/>
      <c r="B164" s="69" t="s">
        <v>102</v>
      </c>
      <c r="C164" s="143"/>
      <c r="D164" s="142">
        <v>108</v>
      </c>
    </row>
    <row r="165" spans="1:4" x14ac:dyDescent="0.25">
      <c r="A165" s="71" t="s">
        <v>45</v>
      </c>
      <c r="B165" s="74"/>
      <c r="C165" s="139">
        <f>SUM(C162:C164)</f>
        <v>4698</v>
      </c>
      <c r="D165" s="139">
        <f>SUM(D162:D164)</f>
        <v>115</v>
      </c>
    </row>
    <row r="166" spans="1:4" x14ac:dyDescent="0.25">
      <c r="A166" s="69" t="s">
        <v>46</v>
      </c>
      <c r="B166" s="69" t="s">
        <v>100</v>
      </c>
      <c r="C166" s="142">
        <v>2024</v>
      </c>
      <c r="D166" s="143">
        <v>1</v>
      </c>
    </row>
    <row r="167" spans="1:4" x14ac:dyDescent="0.25">
      <c r="A167" s="70"/>
      <c r="B167" s="69" t="s">
        <v>101</v>
      </c>
      <c r="C167" s="142">
        <v>4146</v>
      </c>
      <c r="D167" s="142">
        <v>1</v>
      </c>
    </row>
    <row r="168" spans="1:4" x14ac:dyDescent="0.25">
      <c r="A168" s="70"/>
      <c r="B168" s="69" t="s">
        <v>102</v>
      </c>
      <c r="C168" s="143"/>
      <c r="D168" s="142">
        <v>58</v>
      </c>
    </row>
    <row r="169" spans="1:4" x14ac:dyDescent="0.25">
      <c r="A169" s="71" t="s">
        <v>46</v>
      </c>
      <c r="B169" s="74"/>
      <c r="C169" s="139">
        <f>SUM(C166:C168)</f>
        <v>6170</v>
      </c>
      <c r="D169" s="139">
        <f>SUM(D166:D168)</f>
        <v>60</v>
      </c>
    </row>
    <row r="170" spans="1:4" x14ac:dyDescent="0.25">
      <c r="A170" s="69" t="s">
        <v>47</v>
      </c>
      <c r="B170" s="69" t="s">
        <v>100</v>
      </c>
      <c r="C170" s="141"/>
      <c r="D170" s="141"/>
    </row>
    <row r="171" spans="1:4" x14ac:dyDescent="0.25">
      <c r="A171" s="75"/>
      <c r="B171" s="69" t="s">
        <v>101</v>
      </c>
      <c r="C171" s="142">
        <v>4</v>
      </c>
      <c r="D171" s="141"/>
    </row>
    <row r="172" spans="1:4" x14ac:dyDescent="0.25">
      <c r="A172" s="70"/>
      <c r="B172" s="69" t="s">
        <v>102</v>
      </c>
      <c r="C172" s="141"/>
      <c r="D172" s="141"/>
    </row>
    <row r="173" spans="1:4" x14ac:dyDescent="0.25">
      <c r="A173" s="71" t="s">
        <v>47</v>
      </c>
      <c r="B173" s="74"/>
      <c r="C173" s="139">
        <f>SUM(C170:C172)</f>
        <v>4</v>
      </c>
      <c r="D173" s="139">
        <f>SUM(D170:D172)</f>
        <v>0</v>
      </c>
    </row>
    <row r="174" spans="1:4" x14ac:dyDescent="0.25">
      <c r="A174" s="69" t="s">
        <v>48</v>
      </c>
      <c r="B174" s="69" t="s">
        <v>100</v>
      </c>
      <c r="C174" s="142">
        <v>5302</v>
      </c>
      <c r="D174" s="142">
        <v>4</v>
      </c>
    </row>
    <row r="175" spans="1:4" x14ac:dyDescent="0.25">
      <c r="A175" s="70"/>
      <c r="B175" s="69" t="s">
        <v>101</v>
      </c>
      <c r="C175" s="142">
        <v>14905</v>
      </c>
      <c r="D175" s="142">
        <v>16</v>
      </c>
    </row>
    <row r="176" spans="1:4" x14ac:dyDescent="0.25">
      <c r="A176" s="70"/>
      <c r="B176" s="69" t="s">
        <v>102</v>
      </c>
      <c r="C176" s="143"/>
      <c r="D176" s="142">
        <v>147</v>
      </c>
    </row>
    <row r="177" spans="1:4" x14ac:dyDescent="0.25">
      <c r="A177" s="71" t="s">
        <v>48</v>
      </c>
      <c r="B177" s="74"/>
      <c r="C177" s="139">
        <f>SUM(C174:C176)</f>
        <v>20207</v>
      </c>
      <c r="D177" s="139">
        <f>SUM(D174:D176)</f>
        <v>167</v>
      </c>
    </row>
    <row r="178" spans="1:4" x14ac:dyDescent="0.25">
      <c r="A178" s="69" t="s">
        <v>49</v>
      </c>
      <c r="B178" s="69" t="s">
        <v>100</v>
      </c>
      <c r="C178" s="142">
        <v>1648</v>
      </c>
      <c r="D178" s="142">
        <v>38</v>
      </c>
    </row>
    <row r="179" spans="1:4" x14ac:dyDescent="0.25">
      <c r="A179" s="70"/>
      <c r="B179" s="69" t="s">
        <v>101</v>
      </c>
      <c r="C179" s="142">
        <v>389</v>
      </c>
      <c r="D179" s="143"/>
    </row>
    <row r="180" spans="1:4" x14ac:dyDescent="0.25">
      <c r="A180" s="70"/>
      <c r="B180" s="69" t="s">
        <v>102</v>
      </c>
      <c r="C180" s="141"/>
      <c r="D180" s="141"/>
    </row>
    <row r="181" spans="1:4" x14ac:dyDescent="0.25">
      <c r="A181" s="71" t="s">
        <v>49</v>
      </c>
      <c r="B181" s="74"/>
      <c r="C181" s="139">
        <f>SUM(C178:C180)</f>
        <v>2037</v>
      </c>
      <c r="D181" s="139">
        <f>SUM(D178:D180)</f>
        <v>38</v>
      </c>
    </row>
    <row r="182" spans="1:4" x14ac:dyDescent="0.25">
      <c r="A182" s="69" t="s">
        <v>50</v>
      </c>
      <c r="B182" s="69" t="s">
        <v>100</v>
      </c>
      <c r="C182" s="142">
        <v>446</v>
      </c>
      <c r="D182" s="143"/>
    </row>
    <row r="183" spans="1:4" x14ac:dyDescent="0.25">
      <c r="A183" s="70"/>
      <c r="B183" s="69" t="s">
        <v>101</v>
      </c>
      <c r="C183" s="142">
        <v>844</v>
      </c>
      <c r="D183" s="142">
        <v>1</v>
      </c>
    </row>
    <row r="184" spans="1:4" x14ac:dyDescent="0.25">
      <c r="A184" s="70"/>
      <c r="B184" s="69" t="s">
        <v>102</v>
      </c>
      <c r="C184" s="143"/>
      <c r="D184" s="142">
        <v>10</v>
      </c>
    </row>
    <row r="185" spans="1:4" x14ac:dyDescent="0.25">
      <c r="A185" s="71" t="s">
        <v>50</v>
      </c>
      <c r="B185" s="74"/>
      <c r="C185" s="139">
        <f>SUM(C182:C184)</f>
        <v>1290</v>
      </c>
      <c r="D185" s="139">
        <f>SUM(D182:D184)</f>
        <v>11</v>
      </c>
    </row>
    <row r="186" spans="1:4" x14ac:dyDescent="0.25">
      <c r="A186" s="69" t="s">
        <v>51</v>
      </c>
      <c r="B186" s="69" t="s">
        <v>100</v>
      </c>
      <c r="C186" s="142">
        <v>2015</v>
      </c>
      <c r="D186" s="143">
        <v>1</v>
      </c>
    </row>
    <row r="187" spans="1:4" x14ac:dyDescent="0.25">
      <c r="A187" s="70"/>
      <c r="B187" s="69" t="s">
        <v>101</v>
      </c>
      <c r="C187" s="142">
        <v>3896</v>
      </c>
      <c r="D187" s="143"/>
    </row>
    <row r="188" spans="1:4" x14ac:dyDescent="0.25">
      <c r="A188" s="70"/>
      <c r="B188" s="69" t="s">
        <v>102</v>
      </c>
      <c r="C188" s="143"/>
      <c r="D188" s="142">
        <v>62</v>
      </c>
    </row>
    <row r="189" spans="1:4" x14ac:dyDescent="0.25">
      <c r="A189" s="71" t="s">
        <v>51</v>
      </c>
      <c r="B189" s="74"/>
      <c r="C189" s="139">
        <f>SUM(C186:C188)</f>
        <v>5911</v>
      </c>
      <c r="D189" s="139">
        <f>SUM(D186:D188)</f>
        <v>63</v>
      </c>
    </row>
    <row r="190" spans="1:4" x14ac:dyDescent="0.25">
      <c r="A190" s="69" t="s">
        <v>52</v>
      </c>
      <c r="B190" s="69" t="s">
        <v>100</v>
      </c>
      <c r="C190" s="142">
        <v>309</v>
      </c>
      <c r="D190" s="142">
        <v>1</v>
      </c>
    </row>
    <row r="191" spans="1:4" x14ac:dyDescent="0.25">
      <c r="A191" s="70"/>
      <c r="B191" s="69" t="s">
        <v>101</v>
      </c>
      <c r="C191" s="142">
        <v>1189</v>
      </c>
      <c r="D191" s="142">
        <v>11</v>
      </c>
    </row>
    <row r="192" spans="1:4" x14ac:dyDescent="0.25">
      <c r="A192" s="70"/>
      <c r="B192" s="69" t="s">
        <v>102</v>
      </c>
      <c r="C192" s="143"/>
      <c r="D192" s="142">
        <v>44</v>
      </c>
    </row>
    <row r="193" spans="1:4" x14ac:dyDescent="0.25">
      <c r="A193" s="71" t="s">
        <v>52</v>
      </c>
      <c r="B193" s="74"/>
      <c r="C193" s="139">
        <f>SUM(C190:C192)</f>
        <v>1498</v>
      </c>
      <c r="D193" s="139">
        <f>SUM(D190:D192)</f>
        <v>56</v>
      </c>
    </row>
    <row r="194" spans="1:4" x14ac:dyDescent="0.25">
      <c r="A194" s="69" t="s">
        <v>53</v>
      </c>
      <c r="B194" s="69" t="s">
        <v>100</v>
      </c>
      <c r="C194" s="142">
        <v>3615</v>
      </c>
      <c r="D194" s="142">
        <v>2</v>
      </c>
    </row>
    <row r="195" spans="1:4" x14ac:dyDescent="0.25">
      <c r="A195" s="70"/>
      <c r="B195" s="69" t="s">
        <v>101</v>
      </c>
      <c r="C195" s="142">
        <v>5228</v>
      </c>
      <c r="D195" s="142">
        <v>2</v>
      </c>
    </row>
    <row r="196" spans="1:4" x14ac:dyDescent="0.25">
      <c r="A196" s="70"/>
      <c r="B196" s="69" t="s">
        <v>102</v>
      </c>
      <c r="C196" s="143"/>
      <c r="D196" s="142">
        <v>111</v>
      </c>
    </row>
    <row r="197" spans="1:4" x14ac:dyDescent="0.25">
      <c r="A197" s="71" t="s">
        <v>53</v>
      </c>
      <c r="B197" s="74"/>
      <c r="C197" s="139">
        <f>SUM(C194:C196)</f>
        <v>8843</v>
      </c>
      <c r="D197" s="139">
        <f>SUM(D194:D196)</f>
        <v>115</v>
      </c>
    </row>
    <row r="198" spans="1:4" x14ac:dyDescent="0.25">
      <c r="A198" s="69" t="s">
        <v>54</v>
      </c>
      <c r="B198" s="69" t="s">
        <v>100</v>
      </c>
      <c r="C198" s="142">
        <v>7475</v>
      </c>
      <c r="D198" s="142">
        <v>8</v>
      </c>
    </row>
    <row r="199" spans="1:4" x14ac:dyDescent="0.25">
      <c r="A199" s="70"/>
      <c r="B199" s="69" t="s">
        <v>101</v>
      </c>
      <c r="C199" s="142">
        <v>17265</v>
      </c>
      <c r="D199" s="142">
        <v>25</v>
      </c>
    </row>
    <row r="200" spans="1:4" x14ac:dyDescent="0.25">
      <c r="A200" s="70"/>
      <c r="B200" s="69" t="s">
        <v>102</v>
      </c>
      <c r="C200" s="143"/>
      <c r="D200" s="142">
        <v>358</v>
      </c>
    </row>
    <row r="201" spans="1:4" x14ac:dyDescent="0.25">
      <c r="A201" s="71" t="s">
        <v>54</v>
      </c>
      <c r="B201" s="74"/>
      <c r="C201" s="139">
        <f>SUM(C198:C200)</f>
        <v>24740</v>
      </c>
      <c r="D201" s="139">
        <f>SUM(D198:D200)</f>
        <v>391</v>
      </c>
    </row>
    <row r="202" spans="1:4" x14ac:dyDescent="0.25">
      <c r="A202" s="69" t="s">
        <v>55</v>
      </c>
      <c r="B202" s="69" t="s">
        <v>100</v>
      </c>
      <c r="C202" s="142">
        <v>813</v>
      </c>
      <c r="D202" s="142">
        <v>2</v>
      </c>
    </row>
    <row r="203" spans="1:4" x14ac:dyDescent="0.25">
      <c r="A203" s="70"/>
      <c r="B203" s="69" t="s">
        <v>101</v>
      </c>
      <c r="C203" s="142">
        <v>2575</v>
      </c>
      <c r="D203" s="143"/>
    </row>
    <row r="204" spans="1:4" x14ac:dyDescent="0.25">
      <c r="A204" s="70"/>
      <c r="B204" s="69" t="s">
        <v>102</v>
      </c>
      <c r="C204" s="143"/>
      <c r="D204" s="142">
        <v>44</v>
      </c>
    </row>
    <row r="205" spans="1:4" x14ac:dyDescent="0.25">
      <c r="A205" s="71" t="s">
        <v>55</v>
      </c>
      <c r="B205" s="74"/>
      <c r="C205" s="139">
        <f>SUM(C202:C204)</f>
        <v>3388</v>
      </c>
      <c r="D205" s="139">
        <f>SUM(D202:D204)</f>
        <v>46</v>
      </c>
    </row>
    <row r="206" spans="1:4" x14ac:dyDescent="0.25">
      <c r="A206" s="69" t="s">
        <v>56</v>
      </c>
      <c r="B206" s="69" t="s">
        <v>100</v>
      </c>
      <c r="C206" s="142">
        <v>823</v>
      </c>
      <c r="D206" s="143"/>
    </row>
    <row r="207" spans="1:4" x14ac:dyDescent="0.25">
      <c r="A207" s="70"/>
      <c r="B207" s="69" t="s">
        <v>101</v>
      </c>
      <c r="C207" s="142">
        <v>599</v>
      </c>
      <c r="D207" s="143">
        <v>1</v>
      </c>
    </row>
    <row r="208" spans="1:4" x14ac:dyDescent="0.25">
      <c r="A208" s="70"/>
      <c r="B208" s="69" t="s">
        <v>102</v>
      </c>
      <c r="C208" s="143"/>
      <c r="D208" s="142">
        <v>14</v>
      </c>
    </row>
    <row r="209" spans="1:4" x14ac:dyDescent="0.25">
      <c r="A209" s="71" t="s">
        <v>56</v>
      </c>
      <c r="B209" s="74"/>
      <c r="C209" s="139">
        <f>SUM(C206:C208)</f>
        <v>1422</v>
      </c>
      <c r="D209" s="139">
        <f>SUM(D206:D208)</f>
        <v>15</v>
      </c>
    </row>
    <row r="210" spans="1:4" x14ac:dyDescent="0.25">
      <c r="A210" s="69" t="s">
        <v>57</v>
      </c>
      <c r="B210" s="69" t="s">
        <v>100</v>
      </c>
      <c r="C210" s="142"/>
      <c r="D210" s="142"/>
    </row>
    <row r="211" spans="1:4" x14ac:dyDescent="0.25">
      <c r="A211" s="75"/>
      <c r="B211" s="69" t="s">
        <v>101</v>
      </c>
      <c r="C211" s="142">
        <v>33</v>
      </c>
      <c r="D211" s="142"/>
    </row>
    <row r="212" spans="1:4" x14ac:dyDescent="0.25">
      <c r="A212" s="70"/>
      <c r="B212" s="69" t="s">
        <v>102</v>
      </c>
      <c r="C212" s="143"/>
      <c r="D212" s="142"/>
    </row>
    <row r="213" spans="1:4" x14ac:dyDescent="0.25">
      <c r="A213" s="71" t="s">
        <v>57</v>
      </c>
      <c r="B213" s="74"/>
      <c r="C213" s="139">
        <f>SUM(C210:C212)</f>
        <v>33</v>
      </c>
      <c r="D213" s="139">
        <f>SUM(D210:D212)</f>
        <v>0</v>
      </c>
    </row>
    <row r="214" spans="1:4" x14ac:dyDescent="0.25">
      <c r="A214" s="69" t="s">
        <v>58</v>
      </c>
      <c r="B214" s="69" t="s">
        <v>100</v>
      </c>
      <c r="C214" s="142">
        <v>2070</v>
      </c>
      <c r="D214" s="142">
        <v>1</v>
      </c>
    </row>
    <row r="215" spans="1:4" x14ac:dyDescent="0.25">
      <c r="A215" s="70"/>
      <c r="B215" s="69" t="s">
        <v>101</v>
      </c>
      <c r="C215" s="142">
        <v>7923</v>
      </c>
      <c r="D215" s="142">
        <v>2</v>
      </c>
    </row>
    <row r="216" spans="1:4" x14ac:dyDescent="0.25">
      <c r="A216" s="70"/>
      <c r="B216" s="69" t="s">
        <v>102</v>
      </c>
      <c r="C216" s="143"/>
      <c r="D216" s="142">
        <v>82</v>
      </c>
    </row>
    <row r="217" spans="1:4" x14ac:dyDescent="0.25">
      <c r="A217" s="71" t="s">
        <v>58</v>
      </c>
      <c r="B217" s="74"/>
      <c r="C217" s="139">
        <f>SUM(C214:C216)</f>
        <v>9993</v>
      </c>
      <c r="D217" s="139">
        <f>SUM(D214:D216)</f>
        <v>85</v>
      </c>
    </row>
    <row r="218" spans="1:4" x14ac:dyDescent="0.25">
      <c r="A218" s="69" t="s">
        <v>59</v>
      </c>
      <c r="B218" s="69" t="s">
        <v>100</v>
      </c>
      <c r="C218" s="142">
        <v>4999</v>
      </c>
      <c r="D218" s="142">
        <v>5</v>
      </c>
    </row>
    <row r="219" spans="1:4" x14ac:dyDescent="0.25">
      <c r="A219" s="70"/>
      <c r="B219" s="69" t="s">
        <v>101</v>
      </c>
      <c r="C219" s="142">
        <v>6078</v>
      </c>
      <c r="D219" s="142">
        <v>2</v>
      </c>
    </row>
    <row r="220" spans="1:4" x14ac:dyDescent="0.25">
      <c r="A220" s="70"/>
      <c r="B220" s="69" t="s">
        <v>102</v>
      </c>
      <c r="C220" s="143"/>
      <c r="D220" s="142">
        <v>86</v>
      </c>
    </row>
    <row r="221" spans="1:4" x14ac:dyDescent="0.25">
      <c r="A221" s="71" t="s">
        <v>59</v>
      </c>
      <c r="B221" s="74"/>
      <c r="C221" s="139">
        <f>SUM(C218:C220)</f>
        <v>11077</v>
      </c>
      <c r="D221" s="139">
        <f>SUM(D218:D220)</f>
        <v>93</v>
      </c>
    </row>
    <row r="222" spans="1:4" x14ac:dyDescent="0.25">
      <c r="A222" s="69" t="s">
        <v>60</v>
      </c>
      <c r="B222" s="69" t="s">
        <v>100</v>
      </c>
      <c r="C222" s="142">
        <v>971</v>
      </c>
      <c r="D222" s="143">
        <v>1</v>
      </c>
    </row>
    <row r="223" spans="1:4" x14ac:dyDescent="0.25">
      <c r="A223" s="70"/>
      <c r="B223" s="69" t="s">
        <v>101</v>
      </c>
      <c r="C223" s="142">
        <v>1523</v>
      </c>
      <c r="D223" s="142">
        <v>2</v>
      </c>
    </row>
    <row r="224" spans="1:4" x14ac:dyDescent="0.25">
      <c r="A224" s="70"/>
      <c r="B224" s="69" t="s">
        <v>102</v>
      </c>
      <c r="C224" s="143"/>
      <c r="D224" s="142">
        <v>46</v>
      </c>
    </row>
    <row r="225" spans="1:14" x14ac:dyDescent="0.25">
      <c r="A225" s="71" t="s">
        <v>60</v>
      </c>
      <c r="B225" s="74"/>
      <c r="C225" s="139">
        <f>SUM(C222:C224)</f>
        <v>2494</v>
      </c>
      <c r="D225" s="139">
        <f>SUM(D222:D224)</f>
        <v>49</v>
      </c>
    </row>
    <row r="226" spans="1:14" x14ac:dyDescent="0.25">
      <c r="A226" s="69" t="s">
        <v>61</v>
      </c>
      <c r="B226" s="69" t="s">
        <v>100</v>
      </c>
      <c r="C226" s="142">
        <v>2790</v>
      </c>
      <c r="D226" s="142">
        <v>2</v>
      </c>
    </row>
    <row r="227" spans="1:14" x14ac:dyDescent="0.25">
      <c r="A227" s="70"/>
      <c r="B227" s="69" t="s">
        <v>101</v>
      </c>
      <c r="C227" s="142">
        <v>8289</v>
      </c>
      <c r="D227" s="143"/>
    </row>
    <row r="228" spans="1:14" x14ac:dyDescent="0.25">
      <c r="A228" s="70"/>
      <c r="B228" s="69" t="s">
        <v>102</v>
      </c>
      <c r="C228" s="143"/>
      <c r="D228" s="142">
        <v>123</v>
      </c>
    </row>
    <row r="229" spans="1:14" x14ac:dyDescent="0.25">
      <c r="A229" s="71" t="s">
        <v>61</v>
      </c>
      <c r="B229" s="74"/>
      <c r="C229" s="139">
        <f>SUM(C226:C228)</f>
        <v>11079</v>
      </c>
      <c r="D229" s="139">
        <f>SUM(D226:D228)</f>
        <v>125</v>
      </c>
    </row>
    <row r="230" spans="1:14" s="14" customFormat="1" x14ac:dyDescent="0.25">
      <c r="A230" s="69" t="s">
        <v>62</v>
      </c>
      <c r="B230" s="69" t="s">
        <v>100</v>
      </c>
      <c r="C230" s="142">
        <v>127</v>
      </c>
      <c r="D230" s="143"/>
      <c r="E230" s="20"/>
      <c r="F230" s="18"/>
      <c r="G230" s="18"/>
      <c r="H230" s="9"/>
      <c r="I230" s="18"/>
      <c r="J230" s="9"/>
      <c r="K230" s="18"/>
      <c r="L230" s="9"/>
      <c r="M230"/>
      <c r="N230" s="9"/>
    </row>
    <row r="231" spans="1:14" x14ac:dyDescent="0.25">
      <c r="A231" s="70"/>
      <c r="B231" s="69" t="s">
        <v>101</v>
      </c>
      <c r="C231" s="142">
        <v>413</v>
      </c>
      <c r="D231" s="142">
        <v>1</v>
      </c>
    </row>
    <row r="232" spans="1:14" x14ac:dyDescent="0.25">
      <c r="A232" s="70"/>
      <c r="B232" s="69" t="s">
        <v>102</v>
      </c>
      <c r="C232" s="143"/>
      <c r="D232" s="142">
        <v>26</v>
      </c>
    </row>
    <row r="233" spans="1:14" x14ac:dyDescent="0.25">
      <c r="A233" s="71" t="s">
        <v>62</v>
      </c>
      <c r="B233" s="74"/>
      <c r="C233" s="73">
        <f>SUM(C230:C232)</f>
        <v>540</v>
      </c>
      <c r="D233" s="73">
        <f>SUM(D230:D232)</f>
        <v>27</v>
      </c>
    </row>
    <row r="234" spans="1:14" x14ac:dyDescent="0.25">
      <c r="A234" s="76" t="s">
        <v>75</v>
      </c>
      <c r="B234" s="77"/>
      <c r="C234" s="7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SUM(C5,C9,C13,C17,C21,C25,C29,C33,C37,C41,C45,C49,C53,C57,C61,C65,C69,C73,C77,C81,C85,C89,C93,C97,C101,C105,C109,C113,C117,C121,C125,C129,C133,C137,C141,C145,C149,C153,C157,C161,C165,C169,C173,C177,C181,C185,C189,C193,C197,C201,C205,C209,C213,C217,C221,C225,C229,C233)</f>
        <v>412962</v>
      </c>
      <c r="D234" s="7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SUM(D5,D9,D13,D17,D21,D25,D29,D33,D37,D41,D45,D49,D53,D57,D61,D65,D69,D73,D77,D81,D85,D89,D93,D97,D101,D105,D109,D113,D117,D121,D125,D129,D133,D137,D141,D145,D149,D153,D157,D161,D165,D169,D173,D177,D181,D185,D189,D193,D197,D201,D205,D209,D213,D217,D221,D225,D229,D233)</f>
        <v>4740</v>
      </c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December 2014&amp;R
&amp;G
</oddHeader>
    <oddFooter xml:space="preserve">&amp;CPage &amp;P of &amp;N&amp;R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selection activeCell="L56" sqref="K56:L56"/>
    </sheetView>
  </sheetViews>
  <sheetFormatPr defaultRowHeight="15" x14ac:dyDescent="0.25"/>
  <cols>
    <col min="1" max="1" width="28.5703125" customWidth="1"/>
    <col min="2" max="2" width="16.5703125" customWidth="1"/>
    <col min="3" max="3" width="20.7109375" style="9" customWidth="1"/>
    <col min="4" max="4" width="15.7109375" customWidth="1"/>
    <col min="5" max="5" width="20.140625" style="9" customWidth="1"/>
    <col min="6" max="6" width="12" customWidth="1"/>
    <col min="7" max="7" width="18.85546875" style="9" customWidth="1"/>
  </cols>
  <sheetData>
    <row r="1" spans="1:7" x14ac:dyDescent="0.25">
      <c r="A1" s="214" t="s">
        <v>0</v>
      </c>
      <c r="B1" s="215" t="s">
        <v>69</v>
      </c>
      <c r="C1" s="215"/>
      <c r="D1" s="216" t="s">
        <v>1</v>
      </c>
      <c r="E1" s="216"/>
      <c r="F1" s="217" t="s">
        <v>2</v>
      </c>
      <c r="G1" s="217"/>
    </row>
    <row r="2" spans="1:7" x14ac:dyDescent="0.25">
      <c r="A2" s="214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7" x14ac:dyDescent="0.25">
      <c r="A3" s="66" t="s">
        <v>5</v>
      </c>
      <c r="B3" s="30">
        <v>7394</v>
      </c>
      <c r="C3" s="124">
        <v>379086320.38999975</v>
      </c>
      <c r="D3" s="52">
        <v>2550</v>
      </c>
      <c r="E3" s="94">
        <v>147071829</v>
      </c>
      <c r="F3" s="42">
        <v>9944</v>
      </c>
      <c r="G3" s="92">
        <v>526158149.38999975</v>
      </c>
    </row>
    <row r="4" spans="1:7" x14ac:dyDescent="0.25">
      <c r="A4" s="66" t="s">
        <v>6</v>
      </c>
      <c r="B4" s="30">
        <v>490</v>
      </c>
      <c r="C4" s="124">
        <v>20512768.380000003</v>
      </c>
      <c r="D4" s="52">
        <v>1102</v>
      </c>
      <c r="E4" s="94">
        <v>40506443</v>
      </c>
      <c r="F4" s="42">
        <v>1592</v>
      </c>
      <c r="G4" s="92">
        <v>61019211.380000003</v>
      </c>
    </row>
    <row r="5" spans="1:7" x14ac:dyDescent="0.25">
      <c r="A5" s="66" t="s">
        <v>7</v>
      </c>
      <c r="B5" s="30">
        <v>8560</v>
      </c>
      <c r="C5" s="124">
        <v>297277364.38999975</v>
      </c>
      <c r="D5" s="52">
        <v>3753</v>
      </c>
      <c r="E5" s="94">
        <v>203519983.92999998</v>
      </c>
      <c r="F5" s="42">
        <v>12313</v>
      </c>
      <c r="G5" s="92">
        <v>500797348.31999969</v>
      </c>
    </row>
    <row r="6" spans="1:7" x14ac:dyDescent="0.25">
      <c r="A6" s="66" t="s">
        <v>8</v>
      </c>
      <c r="B6" s="30">
        <v>3946</v>
      </c>
      <c r="C6" s="124">
        <v>225971089.48000002</v>
      </c>
      <c r="D6" s="52">
        <v>2157</v>
      </c>
      <c r="E6" s="94">
        <v>74001071.530000001</v>
      </c>
      <c r="F6" s="42">
        <v>6103</v>
      </c>
      <c r="G6" s="92">
        <v>299972161.00999999</v>
      </c>
    </row>
    <row r="7" spans="1:7" x14ac:dyDescent="0.25">
      <c r="A7" s="66" t="s">
        <v>9</v>
      </c>
      <c r="B7" s="30">
        <v>40360</v>
      </c>
      <c r="C7" s="124">
        <v>1347220327.2599988</v>
      </c>
      <c r="D7" s="52">
        <v>21690</v>
      </c>
      <c r="E7" s="94">
        <v>970675558.54999971</v>
      </c>
      <c r="F7" s="42">
        <v>62050</v>
      </c>
      <c r="G7" s="92">
        <v>2317895885.8099985</v>
      </c>
    </row>
    <row r="8" spans="1:7" x14ac:dyDescent="0.25">
      <c r="A8" s="66" t="s">
        <v>10</v>
      </c>
      <c r="B8" s="30">
        <v>8529</v>
      </c>
      <c r="C8" s="124">
        <v>256661448.83000004</v>
      </c>
      <c r="D8" s="52">
        <v>3106</v>
      </c>
      <c r="E8" s="94">
        <v>114258519</v>
      </c>
      <c r="F8" s="42">
        <v>11635</v>
      </c>
      <c r="G8" s="92">
        <v>370919967.83000004</v>
      </c>
    </row>
    <row r="9" spans="1:7" x14ac:dyDescent="0.25">
      <c r="A9" s="66" t="s">
        <v>11</v>
      </c>
      <c r="B9" s="30">
        <v>7292</v>
      </c>
      <c r="C9" s="124">
        <v>220482435.25999993</v>
      </c>
      <c r="D9" s="52">
        <v>2326</v>
      </c>
      <c r="E9" s="94">
        <v>77732179.189999998</v>
      </c>
      <c r="F9" s="42">
        <v>9618</v>
      </c>
      <c r="G9" s="92">
        <v>298214614.44999993</v>
      </c>
    </row>
    <row r="10" spans="1:7" x14ac:dyDescent="0.25">
      <c r="A10" s="66" t="s">
        <v>12</v>
      </c>
      <c r="B10" s="30">
        <v>2078</v>
      </c>
      <c r="C10" s="124">
        <v>43977339.940000005</v>
      </c>
      <c r="D10" s="52">
        <v>1117</v>
      </c>
      <c r="E10" s="94">
        <v>29625793.329999998</v>
      </c>
      <c r="F10" s="42">
        <v>3195</v>
      </c>
      <c r="G10" s="92">
        <v>73603133.270000011</v>
      </c>
    </row>
    <row r="11" spans="1:7" x14ac:dyDescent="0.25">
      <c r="A11" s="66" t="s">
        <v>13</v>
      </c>
      <c r="B11" s="30">
        <v>1493</v>
      </c>
      <c r="C11" s="124">
        <v>36083300.289999977</v>
      </c>
      <c r="D11" s="52">
        <v>90</v>
      </c>
      <c r="E11" s="94">
        <v>14400155</v>
      </c>
      <c r="F11" s="42">
        <v>1583</v>
      </c>
      <c r="G11" s="92">
        <v>50483455.289999977</v>
      </c>
    </row>
    <row r="12" spans="1:7" x14ac:dyDescent="0.25">
      <c r="A12" s="66" t="s">
        <v>14</v>
      </c>
      <c r="B12" s="30">
        <v>16</v>
      </c>
      <c r="C12" s="124">
        <v>223820</v>
      </c>
      <c r="D12" s="52">
        <v>0</v>
      </c>
      <c r="E12" s="94">
        <v>0</v>
      </c>
      <c r="F12" s="42">
        <v>16</v>
      </c>
      <c r="G12" s="92">
        <v>223820</v>
      </c>
    </row>
    <row r="13" spans="1:7" x14ac:dyDescent="0.25">
      <c r="A13" s="66" t="s">
        <v>15</v>
      </c>
      <c r="B13" s="30">
        <v>32190</v>
      </c>
      <c r="C13" s="124">
        <v>1257204363.5699992</v>
      </c>
      <c r="D13" s="52">
        <v>9806</v>
      </c>
      <c r="E13" s="94">
        <v>458320739.04000008</v>
      </c>
      <c r="F13" s="42">
        <v>41996</v>
      </c>
      <c r="G13" s="92">
        <v>1715525102.6099992</v>
      </c>
    </row>
    <row r="14" spans="1:7" x14ac:dyDescent="0.25">
      <c r="A14" s="66" t="s">
        <v>16</v>
      </c>
      <c r="B14" s="30">
        <v>12298</v>
      </c>
      <c r="C14" s="124">
        <v>522451813.02000046</v>
      </c>
      <c r="D14" s="52">
        <v>4603</v>
      </c>
      <c r="E14" s="94">
        <v>237182518.08000004</v>
      </c>
      <c r="F14" s="42">
        <v>16901</v>
      </c>
      <c r="G14" s="92">
        <v>759634331.1000005</v>
      </c>
    </row>
    <row r="15" spans="1:7" x14ac:dyDescent="0.25">
      <c r="A15" s="66" t="s">
        <v>17</v>
      </c>
      <c r="B15" s="30">
        <v>56</v>
      </c>
      <c r="C15" s="124">
        <v>745072.09</v>
      </c>
      <c r="D15" s="52">
        <v>0</v>
      </c>
      <c r="E15" s="94">
        <v>0</v>
      </c>
      <c r="F15" s="42">
        <v>56</v>
      </c>
      <c r="G15" s="92">
        <v>745072.09</v>
      </c>
    </row>
    <row r="16" spans="1:7" x14ac:dyDescent="0.25">
      <c r="A16" s="66" t="s">
        <v>18</v>
      </c>
      <c r="B16" s="30">
        <v>1844</v>
      </c>
      <c r="C16" s="124">
        <v>62253490.879999995</v>
      </c>
      <c r="D16" s="52">
        <v>340</v>
      </c>
      <c r="E16" s="94">
        <v>19113274</v>
      </c>
      <c r="F16" s="42">
        <v>2184</v>
      </c>
      <c r="G16" s="92">
        <v>81366764.879999995</v>
      </c>
    </row>
    <row r="17" spans="1:7" x14ac:dyDescent="0.25">
      <c r="A17" s="66" t="s">
        <v>19</v>
      </c>
      <c r="B17" s="30">
        <v>2082</v>
      </c>
      <c r="C17" s="124">
        <v>69608360.219999984</v>
      </c>
      <c r="D17" s="52">
        <v>991</v>
      </c>
      <c r="E17" s="94">
        <v>37669416</v>
      </c>
      <c r="F17" s="42">
        <v>3073</v>
      </c>
      <c r="G17" s="92">
        <v>107277776.21999998</v>
      </c>
    </row>
    <row r="18" spans="1:7" x14ac:dyDescent="0.25">
      <c r="A18" s="66" t="s">
        <v>20</v>
      </c>
      <c r="B18" s="30">
        <v>26432</v>
      </c>
      <c r="C18" s="124">
        <v>855135840.49000001</v>
      </c>
      <c r="D18" s="52">
        <v>8567</v>
      </c>
      <c r="E18" s="94">
        <v>420096770.26999998</v>
      </c>
      <c r="F18" s="42">
        <v>34999</v>
      </c>
      <c r="G18" s="92">
        <v>1275232610.76</v>
      </c>
    </row>
    <row r="19" spans="1:7" x14ac:dyDescent="0.25">
      <c r="A19" s="66" t="s">
        <v>21</v>
      </c>
      <c r="B19" s="30">
        <v>11471</v>
      </c>
      <c r="C19" s="124">
        <v>468607648.0400002</v>
      </c>
      <c r="D19" s="52">
        <v>4026</v>
      </c>
      <c r="E19" s="94">
        <v>183479924.47000003</v>
      </c>
      <c r="F19" s="42">
        <v>15497</v>
      </c>
      <c r="G19" s="92">
        <v>652087572.51000023</v>
      </c>
    </row>
    <row r="20" spans="1:7" x14ac:dyDescent="0.25">
      <c r="A20" s="66" t="s">
        <v>22</v>
      </c>
      <c r="B20" s="30">
        <v>7065</v>
      </c>
      <c r="C20" s="124">
        <v>270148602.04999995</v>
      </c>
      <c r="D20" s="52">
        <v>2760</v>
      </c>
      <c r="E20" s="94">
        <v>109843618</v>
      </c>
      <c r="F20" s="42">
        <v>9825</v>
      </c>
      <c r="G20" s="92">
        <v>379992220.04999995</v>
      </c>
    </row>
    <row r="21" spans="1:7" x14ac:dyDescent="0.25">
      <c r="A21" s="66" t="s">
        <v>23</v>
      </c>
      <c r="B21" s="30">
        <v>5542</v>
      </c>
      <c r="C21" s="124">
        <v>262471545.22</v>
      </c>
      <c r="D21" s="52">
        <v>1338</v>
      </c>
      <c r="E21" s="94">
        <v>64358157.079999998</v>
      </c>
      <c r="F21" s="42">
        <v>6880</v>
      </c>
      <c r="G21" s="92">
        <v>326829702.30000001</v>
      </c>
    </row>
    <row r="22" spans="1:7" x14ac:dyDescent="0.25">
      <c r="A22" s="66" t="s">
        <v>24</v>
      </c>
      <c r="B22" s="30">
        <v>6301</v>
      </c>
      <c r="C22" s="124">
        <v>286432245.15999997</v>
      </c>
      <c r="D22" s="52">
        <v>3581</v>
      </c>
      <c r="E22" s="94">
        <v>177442917.99000001</v>
      </c>
      <c r="F22" s="42">
        <v>9882</v>
      </c>
      <c r="G22" s="92">
        <v>463875163.14999998</v>
      </c>
    </row>
    <row r="23" spans="1:7" x14ac:dyDescent="0.25">
      <c r="A23" s="66" t="s">
        <v>25</v>
      </c>
      <c r="B23" s="30">
        <v>6606</v>
      </c>
      <c r="C23" s="124">
        <v>339102063.15000021</v>
      </c>
      <c r="D23" s="52">
        <v>3890</v>
      </c>
      <c r="E23" s="94">
        <v>221061390.42999995</v>
      </c>
      <c r="F23" s="42">
        <v>10496</v>
      </c>
      <c r="G23" s="92">
        <v>560163453.58000016</v>
      </c>
    </row>
    <row r="24" spans="1:7" x14ac:dyDescent="0.25">
      <c r="A24" s="66" t="s">
        <v>26</v>
      </c>
      <c r="B24" s="30">
        <v>1996</v>
      </c>
      <c r="C24" s="124">
        <v>88950799.170000002</v>
      </c>
      <c r="D24" s="52">
        <v>4295</v>
      </c>
      <c r="E24" s="94">
        <v>100904195</v>
      </c>
      <c r="F24" s="42">
        <v>6291</v>
      </c>
      <c r="G24" s="92">
        <v>189854994.17000002</v>
      </c>
    </row>
    <row r="25" spans="1:7" x14ac:dyDescent="0.25">
      <c r="A25" s="66" t="s">
        <v>27</v>
      </c>
      <c r="B25" s="30">
        <v>3</v>
      </c>
      <c r="C25" s="124">
        <v>37840</v>
      </c>
      <c r="D25" s="52">
        <v>0</v>
      </c>
      <c r="E25" s="94">
        <v>0</v>
      </c>
      <c r="F25" s="42">
        <v>3</v>
      </c>
      <c r="G25" s="92">
        <v>37840</v>
      </c>
    </row>
    <row r="26" spans="1:7" x14ac:dyDescent="0.25">
      <c r="A26" s="66" t="s">
        <v>28</v>
      </c>
      <c r="B26" s="30">
        <v>10603</v>
      </c>
      <c r="C26" s="124">
        <v>317051515.67999995</v>
      </c>
      <c r="D26" s="52">
        <v>3172</v>
      </c>
      <c r="E26" s="94">
        <v>127548667</v>
      </c>
      <c r="F26" s="42">
        <v>13775</v>
      </c>
      <c r="G26" s="92">
        <v>444600182.67999995</v>
      </c>
    </row>
    <row r="27" spans="1:7" x14ac:dyDescent="0.25">
      <c r="A27" s="66" t="s">
        <v>29</v>
      </c>
      <c r="B27" s="30">
        <v>21528</v>
      </c>
      <c r="C27" s="124">
        <v>516267872.80000067</v>
      </c>
      <c r="D27" s="52">
        <v>9242</v>
      </c>
      <c r="E27" s="94">
        <v>249059129.74000001</v>
      </c>
      <c r="F27" s="42">
        <v>30770</v>
      </c>
      <c r="G27" s="92">
        <v>765327002.54000068</v>
      </c>
    </row>
    <row r="28" spans="1:7" x14ac:dyDescent="0.25">
      <c r="A28" s="66" t="s">
        <v>30</v>
      </c>
      <c r="B28" s="30">
        <v>19231</v>
      </c>
      <c r="C28" s="124">
        <v>695161930.34999967</v>
      </c>
      <c r="D28" s="52">
        <v>6045</v>
      </c>
      <c r="E28" s="94">
        <v>242716829</v>
      </c>
      <c r="F28" s="42">
        <v>25276</v>
      </c>
      <c r="G28" s="92">
        <v>937878759.34999967</v>
      </c>
    </row>
    <row r="29" spans="1:7" x14ac:dyDescent="0.25">
      <c r="A29" s="66" t="s">
        <v>31</v>
      </c>
      <c r="B29" s="30">
        <v>16954</v>
      </c>
      <c r="C29" s="124">
        <v>407798095.55000007</v>
      </c>
      <c r="D29" s="52">
        <v>3165</v>
      </c>
      <c r="E29" s="94">
        <v>136324559.81999999</v>
      </c>
      <c r="F29" s="42">
        <v>20119</v>
      </c>
      <c r="G29" s="92">
        <v>544122655.37000012</v>
      </c>
    </row>
    <row r="30" spans="1:7" x14ac:dyDescent="0.25">
      <c r="A30" s="66" t="s">
        <v>32</v>
      </c>
      <c r="B30" s="30">
        <v>3390</v>
      </c>
      <c r="C30" s="124">
        <v>251043897.25999993</v>
      </c>
      <c r="D30" s="52">
        <v>3444</v>
      </c>
      <c r="E30" s="94">
        <v>152117859</v>
      </c>
      <c r="F30" s="42">
        <v>6834</v>
      </c>
      <c r="G30" s="92">
        <v>403161756.25999993</v>
      </c>
    </row>
    <row r="31" spans="1:7" x14ac:dyDescent="0.25">
      <c r="A31" s="66" t="s">
        <v>33</v>
      </c>
      <c r="B31" s="30">
        <v>11865</v>
      </c>
      <c r="C31" s="124">
        <v>476691395.5200004</v>
      </c>
      <c r="D31" s="52">
        <v>4524</v>
      </c>
      <c r="E31" s="94">
        <v>202816525</v>
      </c>
      <c r="F31" s="42">
        <v>16389</v>
      </c>
      <c r="G31" s="92">
        <v>679507920.52000046</v>
      </c>
    </row>
    <row r="32" spans="1:7" x14ac:dyDescent="0.25">
      <c r="A32" s="66" t="s">
        <v>34</v>
      </c>
      <c r="B32" s="30">
        <v>1663</v>
      </c>
      <c r="C32" s="124">
        <v>76798943.589999974</v>
      </c>
      <c r="D32" s="52">
        <v>490</v>
      </c>
      <c r="E32" s="94">
        <v>29378417</v>
      </c>
      <c r="F32" s="42">
        <v>2153</v>
      </c>
      <c r="G32" s="92">
        <v>106177360.58999997</v>
      </c>
    </row>
    <row r="33" spans="1:7" x14ac:dyDescent="0.25">
      <c r="A33" s="66" t="s">
        <v>35</v>
      </c>
      <c r="B33" s="30">
        <v>4192</v>
      </c>
      <c r="C33" s="124">
        <v>143178187.26000005</v>
      </c>
      <c r="D33" s="52">
        <v>1034</v>
      </c>
      <c r="E33" s="94">
        <v>59377862.089999996</v>
      </c>
      <c r="F33" s="42">
        <v>5226</v>
      </c>
      <c r="G33" s="92">
        <v>202556049.35000005</v>
      </c>
    </row>
    <row r="34" spans="1:7" x14ac:dyDescent="0.25">
      <c r="A34" s="66" t="s">
        <v>36</v>
      </c>
      <c r="B34" s="30">
        <v>2850</v>
      </c>
      <c r="C34" s="124">
        <v>102757621.28999999</v>
      </c>
      <c r="D34" s="52">
        <v>553</v>
      </c>
      <c r="E34" s="94">
        <v>37359679.61999999</v>
      </c>
      <c r="F34" s="42">
        <v>3403</v>
      </c>
      <c r="G34" s="92">
        <v>140117300.90999997</v>
      </c>
    </row>
    <row r="35" spans="1:7" x14ac:dyDescent="0.25">
      <c r="A35" s="66" t="s">
        <v>37</v>
      </c>
      <c r="B35" s="30">
        <v>4317</v>
      </c>
      <c r="C35" s="124">
        <v>117107273.15000007</v>
      </c>
      <c r="D35" s="52">
        <v>293</v>
      </c>
      <c r="E35" s="94">
        <v>10780071.41</v>
      </c>
      <c r="F35" s="42">
        <v>4610</v>
      </c>
      <c r="G35" s="92">
        <v>127887344.56000006</v>
      </c>
    </row>
    <row r="36" spans="1:7" x14ac:dyDescent="0.25">
      <c r="A36" s="66" t="s">
        <v>38</v>
      </c>
      <c r="B36" s="30">
        <v>17101</v>
      </c>
      <c r="C36" s="124">
        <v>529784195.44999963</v>
      </c>
      <c r="D36" s="52">
        <v>3287</v>
      </c>
      <c r="E36" s="94">
        <v>156430221.50999999</v>
      </c>
      <c r="F36" s="42">
        <v>20388</v>
      </c>
      <c r="G36" s="92">
        <v>686214416.95999956</v>
      </c>
    </row>
    <row r="37" spans="1:7" x14ac:dyDescent="0.25">
      <c r="A37" s="66" t="s">
        <v>39</v>
      </c>
      <c r="B37" s="30">
        <v>2058</v>
      </c>
      <c r="C37" s="124">
        <v>90523874.670000017</v>
      </c>
      <c r="D37" s="52">
        <v>2375</v>
      </c>
      <c r="E37" s="94">
        <v>83199840</v>
      </c>
      <c r="F37" s="42">
        <v>4433</v>
      </c>
      <c r="G37" s="92">
        <v>173723714.67000002</v>
      </c>
    </row>
    <row r="38" spans="1:7" x14ac:dyDescent="0.25">
      <c r="A38" s="66" t="s">
        <v>40</v>
      </c>
      <c r="B38" s="30">
        <v>29835</v>
      </c>
      <c r="C38" s="124">
        <v>1000105027.5999994</v>
      </c>
      <c r="D38" s="52">
        <v>16055</v>
      </c>
      <c r="E38" s="94">
        <v>626177672.62000012</v>
      </c>
      <c r="F38" s="42">
        <v>45890</v>
      </c>
      <c r="G38" s="92">
        <v>1626282700.2199996</v>
      </c>
    </row>
    <row r="39" spans="1:7" x14ac:dyDescent="0.25">
      <c r="A39" s="66" t="s">
        <v>41</v>
      </c>
      <c r="B39" s="30">
        <v>18961</v>
      </c>
      <c r="C39" s="124">
        <v>546181617.98999989</v>
      </c>
      <c r="D39" s="52">
        <v>6708</v>
      </c>
      <c r="E39" s="94">
        <v>216340076.63</v>
      </c>
      <c r="F39" s="42">
        <v>25669</v>
      </c>
      <c r="G39" s="92">
        <v>762521694.61999989</v>
      </c>
    </row>
    <row r="40" spans="1:7" x14ac:dyDescent="0.25">
      <c r="A40" s="66" t="s">
        <v>42</v>
      </c>
      <c r="B40" s="30">
        <v>1978</v>
      </c>
      <c r="C40" s="124">
        <v>49608679.629999988</v>
      </c>
      <c r="D40" s="52">
        <v>206</v>
      </c>
      <c r="E40" s="94">
        <v>17118125.939999998</v>
      </c>
      <c r="F40" s="42">
        <v>2184</v>
      </c>
      <c r="G40" s="92">
        <v>66726805.569999985</v>
      </c>
    </row>
    <row r="41" spans="1:7" x14ac:dyDescent="0.25">
      <c r="A41" s="67" t="s">
        <v>43</v>
      </c>
      <c r="B41" s="30">
        <v>0</v>
      </c>
      <c r="C41" s="124">
        <v>0</v>
      </c>
      <c r="D41" s="52">
        <v>18</v>
      </c>
      <c r="E41" s="94">
        <v>1764297.7</v>
      </c>
      <c r="F41" s="42">
        <v>18</v>
      </c>
      <c r="G41" s="92">
        <v>1764297.7</v>
      </c>
    </row>
    <row r="42" spans="1:7" x14ac:dyDescent="0.25">
      <c r="A42" s="66" t="s">
        <v>44</v>
      </c>
      <c r="B42" s="30">
        <v>25154</v>
      </c>
      <c r="C42" s="124">
        <v>850475687.27000117</v>
      </c>
      <c r="D42" s="52">
        <v>9983</v>
      </c>
      <c r="E42" s="94">
        <v>356492975.16000003</v>
      </c>
      <c r="F42" s="42">
        <v>35137</v>
      </c>
      <c r="G42" s="92">
        <v>1206968662.4300013</v>
      </c>
    </row>
    <row r="43" spans="1:7" x14ac:dyDescent="0.25">
      <c r="A43" s="66" t="s">
        <v>45</v>
      </c>
      <c r="B43" s="30">
        <v>4909</v>
      </c>
      <c r="C43" s="124">
        <v>275746651.69999993</v>
      </c>
      <c r="D43" s="52">
        <v>3441</v>
      </c>
      <c r="E43" s="94">
        <v>159090760.04999998</v>
      </c>
      <c r="F43" s="42">
        <v>8350</v>
      </c>
      <c r="G43" s="92">
        <v>434837411.74999988</v>
      </c>
    </row>
    <row r="44" spans="1:7" x14ac:dyDescent="0.25">
      <c r="A44" s="66" t="s">
        <v>46</v>
      </c>
      <c r="B44" s="30">
        <v>8385</v>
      </c>
      <c r="C44" s="124">
        <v>231170496.26000005</v>
      </c>
      <c r="D44" s="52">
        <v>3429</v>
      </c>
      <c r="E44" s="94">
        <v>113818667.75999999</v>
      </c>
      <c r="F44" s="42">
        <v>11814</v>
      </c>
      <c r="G44" s="92">
        <v>344989164.02000004</v>
      </c>
    </row>
    <row r="45" spans="1:7" x14ac:dyDescent="0.25">
      <c r="A45" s="66" t="s">
        <v>47</v>
      </c>
      <c r="B45" s="30">
        <v>8</v>
      </c>
      <c r="C45" s="124">
        <v>105561.19</v>
      </c>
      <c r="D45" s="52">
        <v>0</v>
      </c>
      <c r="E45" s="94">
        <v>0</v>
      </c>
      <c r="F45" s="42">
        <v>8</v>
      </c>
      <c r="G45" s="92">
        <v>105561.19</v>
      </c>
    </row>
    <row r="46" spans="1:7" x14ac:dyDescent="0.25">
      <c r="A46" s="66" t="s">
        <v>48</v>
      </c>
      <c r="B46" s="30">
        <v>29333</v>
      </c>
      <c r="C46" s="124">
        <v>944317672.02999973</v>
      </c>
      <c r="D46" s="52">
        <v>9363</v>
      </c>
      <c r="E46" s="94">
        <v>300725441.73000008</v>
      </c>
      <c r="F46" s="42">
        <v>38696</v>
      </c>
      <c r="G46" s="92">
        <v>1245043113.7599998</v>
      </c>
    </row>
    <row r="47" spans="1:7" x14ac:dyDescent="0.25">
      <c r="A47" s="66" t="s">
        <v>49</v>
      </c>
      <c r="B47" s="30">
        <v>613</v>
      </c>
      <c r="C47" s="124">
        <v>7696216.9200000027</v>
      </c>
      <c r="D47" s="52">
        <v>1687</v>
      </c>
      <c r="E47" s="94">
        <v>72382382</v>
      </c>
      <c r="F47" s="42">
        <v>2300</v>
      </c>
      <c r="G47" s="92">
        <v>80078598.920000002</v>
      </c>
    </row>
    <row r="48" spans="1:7" x14ac:dyDescent="0.25">
      <c r="A48" s="66" t="s">
        <v>50</v>
      </c>
      <c r="B48" s="30">
        <v>1683</v>
      </c>
      <c r="C48" s="124">
        <v>61343776.359999985</v>
      </c>
      <c r="D48" s="52">
        <v>797</v>
      </c>
      <c r="E48" s="94">
        <v>28579393.059999999</v>
      </c>
      <c r="F48" s="42">
        <v>2480</v>
      </c>
      <c r="G48" s="92">
        <v>89923169.419999987</v>
      </c>
    </row>
    <row r="49" spans="1:7" x14ac:dyDescent="0.25">
      <c r="A49" s="66" t="s">
        <v>51</v>
      </c>
      <c r="B49" s="30">
        <v>6754</v>
      </c>
      <c r="C49" s="124">
        <v>285291738.12000018</v>
      </c>
      <c r="D49" s="52">
        <v>3119</v>
      </c>
      <c r="E49" s="94">
        <v>128844785.59999999</v>
      </c>
      <c r="F49" s="42">
        <v>9873</v>
      </c>
      <c r="G49" s="92">
        <v>414136523.72000015</v>
      </c>
    </row>
    <row r="50" spans="1:7" x14ac:dyDescent="0.25">
      <c r="A50" s="66" t="s">
        <v>52</v>
      </c>
      <c r="B50" s="30">
        <v>2469</v>
      </c>
      <c r="C50" s="124">
        <v>87526495.559999987</v>
      </c>
      <c r="D50" s="52">
        <v>560</v>
      </c>
      <c r="E50" s="94">
        <v>37645335.320000008</v>
      </c>
      <c r="F50" s="42">
        <v>3029</v>
      </c>
      <c r="G50" s="92">
        <v>125171830.88</v>
      </c>
    </row>
    <row r="51" spans="1:7" x14ac:dyDescent="0.25">
      <c r="A51" s="66" t="s">
        <v>53</v>
      </c>
      <c r="B51" s="30">
        <v>9797</v>
      </c>
      <c r="C51" s="124">
        <v>456379609.29000008</v>
      </c>
      <c r="D51" s="52">
        <v>5439</v>
      </c>
      <c r="E51" s="94">
        <v>199046765.06999999</v>
      </c>
      <c r="F51" s="42">
        <v>15236</v>
      </c>
      <c r="G51" s="92">
        <v>655426374.36000013</v>
      </c>
    </row>
    <row r="52" spans="1:7" x14ac:dyDescent="0.25">
      <c r="A52" s="66" t="s">
        <v>54</v>
      </c>
      <c r="B52" s="30">
        <v>32120</v>
      </c>
      <c r="C52" s="124">
        <v>1348749898.1599991</v>
      </c>
      <c r="D52" s="52">
        <v>11979</v>
      </c>
      <c r="E52" s="94">
        <v>702974738.25</v>
      </c>
      <c r="F52" s="42">
        <v>44099</v>
      </c>
      <c r="G52" s="92">
        <v>2051724636.4099991</v>
      </c>
    </row>
    <row r="53" spans="1:7" x14ac:dyDescent="0.25">
      <c r="A53" s="66" t="s">
        <v>55</v>
      </c>
      <c r="B53" s="30">
        <v>4611</v>
      </c>
      <c r="C53" s="124">
        <v>110877727.99000001</v>
      </c>
      <c r="D53" s="52">
        <v>1210</v>
      </c>
      <c r="E53" s="94">
        <v>58870480</v>
      </c>
      <c r="F53" s="42">
        <v>5821</v>
      </c>
      <c r="G53" s="92">
        <v>169748207.99000001</v>
      </c>
    </row>
    <row r="54" spans="1:7" x14ac:dyDescent="0.25">
      <c r="A54" s="66" t="s">
        <v>56</v>
      </c>
      <c r="B54" s="30">
        <v>1074</v>
      </c>
      <c r="C54" s="124">
        <v>46559125.829999998</v>
      </c>
      <c r="D54" s="52">
        <v>1453</v>
      </c>
      <c r="E54" s="94">
        <v>36294604.32</v>
      </c>
      <c r="F54" s="42">
        <v>2527</v>
      </c>
      <c r="G54" s="92">
        <v>82853730.150000006</v>
      </c>
    </row>
    <row r="55" spans="1:7" x14ac:dyDescent="0.25">
      <c r="A55" s="66" t="s">
        <v>57</v>
      </c>
      <c r="B55" s="30">
        <v>53</v>
      </c>
      <c r="C55" s="124">
        <v>770960</v>
      </c>
      <c r="D55" s="52">
        <v>0</v>
      </c>
      <c r="E55" s="94">
        <v>0</v>
      </c>
      <c r="F55" s="42">
        <v>53</v>
      </c>
      <c r="G55" s="92">
        <v>770960</v>
      </c>
    </row>
    <row r="56" spans="1:7" x14ac:dyDescent="0.25">
      <c r="A56" s="66" t="s">
        <v>58</v>
      </c>
      <c r="B56" s="30">
        <v>15384</v>
      </c>
      <c r="C56" s="124">
        <v>513184001.02000022</v>
      </c>
      <c r="D56" s="52">
        <v>3040</v>
      </c>
      <c r="E56" s="94">
        <v>134316389.55000001</v>
      </c>
      <c r="F56" s="42">
        <v>18424</v>
      </c>
      <c r="G56" s="92">
        <v>647500390.57000017</v>
      </c>
    </row>
    <row r="57" spans="1:7" x14ac:dyDescent="0.25">
      <c r="A57" s="66" t="s">
        <v>59</v>
      </c>
      <c r="B57" s="30">
        <v>11907</v>
      </c>
      <c r="C57" s="124">
        <v>323156023.64999998</v>
      </c>
      <c r="D57" s="52">
        <v>7985</v>
      </c>
      <c r="E57" s="94">
        <v>249685299</v>
      </c>
      <c r="F57" s="42">
        <v>19892</v>
      </c>
      <c r="G57" s="92">
        <v>572841322.64999998</v>
      </c>
    </row>
    <row r="58" spans="1:7" x14ac:dyDescent="0.25">
      <c r="A58" s="66" t="s">
        <v>60</v>
      </c>
      <c r="B58" s="30">
        <v>2980</v>
      </c>
      <c r="C58" s="124">
        <v>148435909.98000002</v>
      </c>
      <c r="D58" s="52">
        <v>1670</v>
      </c>
      <c r="E58" s="94">
        <v>81634801.239999995</v>
      </c>
      <c r="F58" s="42">
        <v>4650</v>
      </c>
      <c r="G58" s="92">
        <v>230070711.22000003</v>
      </c>
    </row>
    <row r="59" spans="1:7" x14ac:dyDescent="0.25">
      <c r="A59" s="66" t="s">
        <v>61</v>
      </c>
      <c r="B59" s="30">
        <v>16143</v>
      </c>
      <c r="C59" s="124">
        <v>444438220.99000013</v>
      </c>
      <c r="D59" s="52">
        <v>5182</v>
      </c>
      <c r="E59" s="94">
        <v>200718299.47999993</v>
      </c>
      <c r="F59" s="42">
        <v>21325</v>
      </c>
      <c r="G59" s="92">
        <v>645156520.47000003</v>
      </c>
    </row>
    <row r="60" spans="1:7" x14ac:dyDescent="0.25">
      <c r="A60" s="66" t="s">
        <v>62</v>
      </c>
      <c r="B60" s="30">
        <v>775</v>
      </c>
      <c r="C60" s="124">
        <v>33103994.43</v>
      </c>
      <c r="D60" s="52">
        <v>207</v>
      </c>
      <c r="E60" s="94">
        <v>16030031.629999999</v>
      </c>
      <c r="F60" s="42">
        <v>982</v>
      </c>
      <c r="G60" s="92">
        <v>49134026.060000002</v>
      </c>
    </row>
    <row r="61" spans="1:7" x14ac:dyDescent="0.25">
      <c r="B61" s="24"/>
      <c r="D61" s="24"/>
    </row>
    <row r="62" spans="1:7" x14ac:dyDescent="0.25">
      <c r="D62" s="24"/>
      <c r="E62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Type xmlns="d8be3412-423f-4d73-83c8-c4d9cb8fd026">Reports</DocType>
    <Team xmlns="d8be3412-423f-4d73-83c8-c4d9cb8fd026">BI/DM</Team>
    <_DCDateModified xmlns="http://schemas.microsoft.com/sharepoint/v3/fields">2014-11-10T05:00:00+00:00</_DCDateModified>
    <_Status xmlns="http://schemas.microsoft.com/sharepoint/v3/fields">Draft</_Status>
    <MA_x002f_GR xmlns="d8be3412-423f-4d73-83c8-c4d9cb8fd026">
      <Value>CMS Deliverable</Value>
    </MA_x002f_GR>
    <Purpose1 xmlns="d8be3412-423f-4d73-83c8-c4d9cb8fd026">October 2014 and Program-To-Date Payment Reports by State</Purpose1>
  </documentManagement>
</p:properti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sharepoint/v3/fields"/>
    <ds:schemaRef ds:uri="http://purl.org/dc/elements/1.1/"/>
    <ds:schemaRef ds:uri="d8be3412-423f-4d73-83c8-c4d9cb8fd02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Pymt Summary DEC 2014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'Pymt Summary DEC 2014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Mackey-Diaz, Sandra (IS)</cp:lastModifiedBy>
  <cp:lastPrinted>2015-01-09T18:47:17Z</cp:lastPrinted>
  <dcterms:created xsi:type="dcterms:W3CDTF">2013-04-11T15:08:16Z</dcterms:created>
  <dcterms:modified xsi:type="dcterms:W3CDTF">2015-01-09T19:55:10Z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</Properties>
</file>