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7.xml" ContentType="application/vnd.openxmlformats-officedocument.spreadsheetml.worksheet+xml"/>
  <Override PartName="/xl/chartsheets/sheet11.xml" ContentType="application/vnd.openxmlformats-officedocument.spreadsheetml.chartsheet+xml"/>
  <Override PartName="/xl/worksheets/sheet8.xml" ContentType="application/vnd.openxmlformats-officedocument.spreadsheetml.work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worksheets/sheet9.xml" ContentType="application/vnd.openxmlformats-officedocument.spreadsheetml.work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worksheets/sheet10.xml" ContentType="application/vnd.openxmlformats-officedocument.spreadsheetml.work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20" yWindow="135" windowWidth="15000" windowHeight="8220" tabRatio="870" firstSheet="1" activeTab="1"/>
  </bookViews>
  <sheets>
    <sheet name="chart_names" sheetId="64" state="hidden" r:id="rId1"/>
    <sheet name="Overview" sheetId="172" r:id="rId2"/>
    <sheet name="Introduction" sheetId="49" r:id="rId3"/>
    <sheet name="Specifications" sheetId="50" r:id="rId4"/>
    <sheet name="General Mortality &amp; Morbidity" sheetId="139" r:id="rId5"/>
    <sheet name="Death" sheetId="257" r:id="rId6"/>
    <sheet name="Hospitalization" sheetId="258" r:id="rId7"/>
    <sheet name="ED" sheetId="259" r:id="rId8"/>
    <sheet name="SNF" sheetId="260" r:id="rId9"/>
    <sheet name="Anemia Management" sheetId="149" r:id="rId10"/>
    <sheet name="ESAs" sheetId="261" r:id="rId11"/>
    <sheet name="Transfusions" sheetId="262" r:id="rId12"/>
    <sheet name="Hemoglobin Levels (Median)" sheetId="263" r:id="rId13"/>
    <sheet name="Stroke" sheetId="274" r:id="rId14"/>
    <sheet name="Heart Failure" sheetId="275" r:id="rId15"/>
    <sheet name="AMI" sheetId="277" r:id="rId16"/>
    <sheet name="Vascular Access" sheetId="154" r:id="rId17"/>
    <sheet name="Vascular Access Complication" sheetId="264" r:id="rId18"/>
    <sheet name="Home Dialysis, Training, Onset" sheetId="144" r:id="rId19"/>
    <sheet name="Home Dialysis" sheetId="265" r:id="rId20"/>
    <sheet name="Training" sheetId="266" r:id="rId21"/>
    <sheet name="Training &amp; Home Dialysis" sheetId="267" r:id="rId22"/>
    <sheet name="Bone &amp; Mineral Management" sheetId="156" r:id="rId23"/>
    <sheet name="Fracture" sheetId="268" r:id="rId24"/>
    <sheet name="Kidney Stones" sheetId="269" r:id="rId25"/>
    <sheet name="Peptic Ulcer" sheetId="270" r:id="rId26"/>
    <sheet name="Fluid Management" sheetId="163" r:id="rId27"/>
    <sheet name="CHF" sheetId="271" r:id="rId28"/>
    <sheet name="Fluid Overload" sheetId="272" r:id="rId29"/>
    <sheet name="Dehydration" sheetId="273" r:id="rId30"/>
    <sheet name="Addendum - Data" sheetId="254" r:id="rId31"/>
    <sheet name="Mortality Morbidity Data" sheetId="223" r:id="rId32"/>
    <sheet name="Anemia Management Data" sheetId="224" r:id="rId33"/>
    <sheet name="Cardio Events Data" sheetId="229" r:id="rId34"/>
    <sheet name="Vascular Access Data" sheetId="225" r:id="rId35"/>
    <sheet name="Home Dialysis and Onset Data" sheetId="226" r:id="rId36"/>
    <sheet name="Bone and Mineral Data" sheetId="227" r:id="rId37"/>
    <sheet name="Fluid Management Data" sheetId="228" r:id="rId38"/>
  </sheets>
  <definedNames>
    <definedName name="_xlnm._FilterDatabase" localSheetId="36" hidden="1">'Bone and Mineral Data'!$B$4:$E$52</definedName>
    <definedName name="_xlnm.Print_Area" localSheetId="2">Introduction!$A$1:$R$41</definedName>
    <definedName name="_xlnm.Print_Area" localSheetId="3">Specifications!$A$1:$T$35</definedName>
  </definedNames>
  <calcPr calcId="145621"/>
</workbook>
</file>

<file path=xl/calcChain.xml><?xml version="1.0" encoding="utf-8"?>
<calcChain xmlns="http://schemas.openxmlformats.org/spreadsheetml/2006/main">
  <c r="C6" i="50" l="1"/>
  <c r="C5" i="50"/>
  <c r="C3" i="50"/>
  <c r="C4" i="50"/>
  <c r="C2" i="49"/>
  <c r="C2" i="50" s="1"/>
  <c r="A18" i="64" l="1"/>
  <c r="A4" i="64"/>
  <c r="A17" i="64"/>
  <c r="A16" i="64"/>
  <c r="A19" i="64"/>
  <c r="B1" i="64"/>
  <c r="A11" i="64" s="1"/>
  <c r="A14" i="64" l="1"/>
  <c r="A9" i="64"/>
  <c r="E4" i="49"/>
  <c r="A15" i="64"/>
  <c r="A8" i="64"/>
  <c r="A10" i="64"/>
  <c r="B4" i="64" l="1"/>
  <c r="E4" i="50"/>
</calcChain>
</file>

<file path=xl/sharedStrings.xml><?xml version="1.0" encoding="utf-8"?>
<sst xmlns="http://schemas.openxmlformats.org/spreadsheetml/2006/main" count="357" uniqueCount="325">
  <si>
    <t>Observation Period:</t>
  </si>
  <si>
    <t>Purpose</t>
  </si>
  <si>
    <t>Objective:</t>
  </si>
  <si>
    <t>Data Types:</t>
  </si>
  <si>
    <t>Dialysis Type:</t>
  </si>
  <si>
    <t>Upload Date:</t>
  </si>
  <si>
    <t>Worksheets</t>
  </si>
  <si>
    <t>Observation Period End Date:</t>
  </si>
  <si>
    <t>Process Date:</t>
  </si>
  <si>
    <t>Dialysis Treatment: 1 or more 72X claims in the Month</t>
  </si>
  <si>
    <t>File Name:</t>
  </si>
  <si>
    <t>Part A/B</t>
  </si>
  <si>
    <t>Enrollment</t>
  </si>
  <si>
    <t>to</t>
  </si>
  <si>
    <t>Observation Period End</t>
  </si>
  <si>
    <t>Population: ESRD Beneficiaries Participating in First Month of Training</t>
  </si>
  <si>
    <t xml:space="preserve">ESRD Prospective Payment System (ESRD PPS) </t>
  </si>
  <si>
    <t>While the ESRD PPS impacted utilization of certain ESRD-related</t>
  </si>
  <si>
    <t xml:space="preserve">services and procedures, no sustained changes in beneficiary </t>
  </si>
  <si>
    <t>It is important to note that mortality and morbidity rates generally display</t>
  </si>
  <si>
    <t xml:space="preserve">seasonal trends. The first quarter of each year typically has elevated rates </t>
  </si>
  <si>
    <t>Claims Processed Through:</t>
  </si>
  <si>
    <t>Beneficiary Enrollment Through:</t>
  </si>
  <si>
    <t>Summary of outcomes for the ESRD Population in CY 2011.</t>
  </si>
  <si>
    <t>The first worksheet in each group is shaded red to mark the beginning of a new section.</t>
  </si>
  <si>
    <t xml:space="preserve">        General Mortality &amp; Morbidity</t>
  </si>
  <si>
    <t>The worksheets are organized into the following topic areas:</t>
  </si>
  <si>
    <t xml:space="preserve">        Anemia Management</t>
  </si>
  <si>
    <t xml:space="preserve">        Vascular Access</t>
  </si>
  <si>
    <t xml:space="preserve">        Bone &amp; Mineral Management</t>
  </si>
  <si>
    <t>Fluid Management</t>
  </si>
  <si>
    <t>Home Dialysis</t>
  </si>
  <si>
    <t xml:space="preserve">        Fluid Management</t>
  </si>
  <si>
    <t xml:space="preserve">That worksheet summarizes the key findings for the section; the remaining worksheets </t>
  </si>
  <si>
    <t>Study Population</t>
  </si>
  <si>
    <t>Outcome Definitions</t>
  </si>
  <si>
    <t>General Mortality &amp; Morbidity</t>
  </si>
  <si>
    <t>Death:</t>
  </si>
  <si>
    <t>As observed in the Medicare Enrollment Database</t>
  </si>
  <si>
    <t>Hospitalization:</t>
  </si>
  <si>
    <t>As indicated by the service date of Inpatient (IP) claim</t>
  </si>
  <si>
    <t>ED:</t>
  </si>
  <si>
    <t>As indicated by the service date of Outpatient (OP) claim with emergency room flag</t>
  </si>
  <si>
    <t>Skilled Nursing Facility (SNF):</t>
  </si>
  <si>
    <t>Anemia Management</t>
  </si>
  <si>
    <t>Transfusions:</t>
  </si>
  <si>
    <t>ESAs:</t>
  </si>
  <si>
    <t>Vascular Access</t>
  </si>
  <si>
    <t>Vascular Access Complication:</t>
  </si>
  <si>
    <t>Home Dialysis, Training, &amp; Onset</t>
  </si>
  <si>
    <t>Home Dialysis:</t>
  </si>
  <si>
    <t>Training:</t>
  </si>
  <si>
    <t>Bone &amp; Mineral Management</t>
  </si>
  <si>
    <t>Fracture:</t>
  </si>
  <si>
    <t>Kidney Stones:</t>
  </si>
  <si>
    <t>Peptic Ulcer:</t>
  </si>
  <si>
    <t>As indicated by the service date of Skilled Nursing (SN) claim</t>
  </si>
  <si>
    <t>Chronic Heart Failure (CHF):</t>
  </si>
  <si>
    <t>Fluid Overload</t>
  </si>
  <si>
    <t>Dehydration</t>
  </si>
  <si>
    <t xml:space="preserve">        Home Dialysis, Training, &amp; Onset</t>
  </si>
  <si>
    <t>Displays the percent of the ESRD population that died, by month</t>
  </si>
  <si>
    <t>Displays the percent of the ESRD population that was hospitalized, by month</t>
  </si>
  <si>
    <t>Displays the percent of the ESRD population that visited an emergency department, by month</t>
  </si>
  <si>
    <t>Death</t>
  </si>
  <si>
    <t>Hospitalization</t>
  </si>
  <si>
    <t>ED</t>
  </si>
  <si>
    <t>SNF</t>
  </si>
  <si>
    <t>Training</t>
  </si>
  <si>
    <t>Displays the percent of the ESRD population on home dialysis three months after beginning training, stratified by onset and non-onset, by month</t>
  </si>
  <si>
    <t>Displays the percent of the ESRD population treated with ESAs, by month</t>
  </si>
  <si>
    <t>ESRD</t>
  </si>
  <si>
    <t>Percent of Training ESRD Beneficiaries Participating in Home Dialysis after Three Months</t>
  </si>
  <si>
    <t>Percent of ESRD Beneficiaries Dialyzing at Home, by Month</t>
  </si>
  <si>
    <t>Percent of ESRD Beneficiaries Participating in Home Training, by Month</t>
  </si>
  <si>
    <t>Percent of ESRD Beneficiaries Experiencing Cardiovascular Events, by Month</t>
  </si>
  <si>
    <t>Percent of ESRD Beneficiaries Experiencing Vascular Access Complications, by Month</t>
  </si>
  <si>
    <t>Percent of ESRD Beneficiaries Experiencing Fracture, by Month</t>
  </si>
  <si>
    <t>Percent of ESRD Beneficiaries Experiencing Kidney Stones, by Month</t>
  </si>
  <si>
    <t>Percent of ESRD Beneficiaries Experiencing Peptic Ulcer, by Month</t>
  </si>
  <si>
    <t>Number of Newly-Bundled Laboratory Tests Provided to ESRD Beneficiaries, by Month</t>
  </si>
  <si>
    <t>Percent of ESRD Beneficiaries with Congestive Heart Failure Diagnosis, by Month</t>
  </si>
  <si>
    <t>Percent of ESRD Beneficiaries with Fluid Overload Diagnosis, by Month</t>
  </si>
  <si>
    <t>Percent of ESRD Beneficiaries with Dehydration Diagnosis, by Month</t>
  </si>
  <si>
    <t xml:space="preserve">as one overarching measure of ESRD beneficiary health status </t>
  </si>
  <si>
    <t>The monitoring program found a slight declining trend in monthly</t>
  </si>
  <si>
    <t>Percent of ESRD Beneficiaries Receiving a Transfusion, by Month</t>
  </si>
  <si>
    <t>Percent of ESRD Beneficiaries Receiving ESAs, by Month</t>
  </si>
  <si>
    <t xml:space="preserve">In the six months leading up to January 2011, there was a decrease </t>
  </si>
  <si>
    <t>population; the results are presented in the following section.</t>
  </si>
  <si>
    <t>Vascular access complications were monitored in the ESRD</t>
  </si>
  <si>
    <t xml:space="preserve">The percent of ESRD beneficiaries with vascular access </t>
  </si>
  <si>
    <t>Home Dialysis, Training, &amp; the Onset of Dialysis</t>
  </si>
  <si>
    <t>Data also revealed that beneficiaries in onset undergo home</t>
  </si>
  <si>
    <t xml:space="preserve">dialysis training and transition to home dialysis at rates that are </t>
  </si>
  <si>
    <t xml:space="preserve">Beneficiary outcomes related to bone and mineral metabolism, </t>
  </si>
  <si>
    <t xml:space="preserve">The impact of the ESRD PPS on the incidence of fluid management </t>
  </si>
  <si>
    <t>Original Medicare (Part A and Part B); Prescription Drug (Part D); Medicare Enrollment Data</t>
  </si>
  <si>
    <t>Onset Period:</t>
  </si>
  <si>
    <t>As indicated by the ICD-9 CM diagnosis code. For the list of codes, please refer to "Code_Library_ESRD_PPS_Public_Use.xlsx"</t>
  </si>
  <si>
    <t>As indicated by the procedure code or related condition code. For the list of codes, please refer to "Code_Library_ESRD_PPS_Public_Use.xlsx"</t>
  </si>
  <si>
    <t>As indicated by the related condition code "73".</t>
  </si>
  <si>
    <t>As indicated by the ICD-9 CM diagnosis code, limited to the first nine positions on the claim form. For the list of codes, please refer to "Code_Library_ESRD_PPS_Public_Use.xlsx"</t>
  </si>
  <si>
    <t>The four months following the most recent dialysis start date listed in the Medicare Enrollment Database</t>
  </si>
  <si>
    <t>Since the implementation of the ESRD PPS in January 2011, CMS has</t>
  </si>
  <si>
    <t xml:space="preserve">monitored outcomes for Original Medicare beneficiaries receiving </t>
  </si>
  <si>
    <t>outpatient maintenance dialysis. This workbook displays several key</t>
  </si>
  <si>
    <t>All persons who were enrolled in Medicare A/B FFS during the month of observation AND had 1 or more 'type 72x' claims in the month. If a beneficiary died in a given month and had no 72x claim, the beneficiary was in the population if he or she had a 72X claim in the prior month of observation. This workbook presents results for the adult ESRD population (beneficiaries 18 years and older).</t>
  </si>
  <si>
    <t>Hemoglobin Levels (Median)</t>
  </si>
  <si>
    <t>Hemoglobin Levels:</t>
  </si>
  <si>
    <t>Displays median hemoglobin levels for ESA-treated beneficiaries in the ESRD population, by month</t>
  </si>
  <si>
    <t>Transfusions</t>
  </si>
  <si>
    <t>Vascular Access Complication</t>
  </si>
  <si>
    <t>ESAs</t>
  </si>
  <si>
    <t>Finally, though anemia treatment patterns changed throughout the</t>
  </si>
  <si>
    <t>Training &amp; Home Dialysis</t>
  </si>
  <si>
    <t>Fracture</t>
  </si>
  <si>
    <t>Kidney Stones</t>
  </si>
  <si>
    <t>Peptic Ulcer</t>
  </si>
  <si>
    <t>CHF</t>
  </si>
  <si>
    <t>Fluid Overload:</t>
  </si>
  <si>
    <t>Dehydration:</t>
  </si>
  <si>
    <t xml:space="preserve">     ESRD Population:</t>
  </si>
  <si>
    <t>As indicated by the relevant procedure code, national drug code, or ICD-9 CM diagnosis code. For the list of codes used to define each outcome, please refer to "Code_Library_ESRD_PPS_Public_Use.xlsx"</t>
  </si>
  <si>
    <t>in the percent of ESRD beneficiaries that received one or more ESAs.</t>
  </si>
  <si>
    <t>A second downward trend began in July 2011. Near the end of 2011,</t>
  </si>
  <si>
    <t>As indicated by the relevant ICD-9 CM diagnosis code, limited to the first and second positions on the claim form for AMI, and the first position for stroke and heart failure. For the list of codes used to define each outcome, please refer to "Code_Library_ESRD_PPS_Public_Use.xlsx"</t>
  </si>
  <si>
    <t xml:space="preserve">using diagnoses in the first diagnosis position on the claim form, </t>
  </si>
  <si>
    <t>while heart failure in the Fluid Management section was defined</t>
  </si>
  <si>
    <t>This section presents findings on ESA and blood transfusion utilization,</t>
  </si>
  <si>
    <t>median hemoglobin levels, and the incidence of cardiovascular</t>
  </si>
  <si>
    <t>The percent of the ESRD population that received blood transfusions</t>
  </si>
  <si>
    <t>increased in 2011. Transfusion rates fluctuated between 2.5% and</t>
  </si>
  <si>
    <t>using diagnoses in the first nine positions. Additionally, the diagnosis</t>
  </si>
  <si>
    <t>codes used to identify heart failure vary slightly between sections.</t>
  </si>
  <si>
    <t>Therefore, the resulting rates will differ.</t>
  </si>
  <si>
    <t>(ESRD) Prospective Payment System (PPS).</t>
  </si>
  <si>
    <t>Note: The vertical line on each chart marks the beginning of the End-Stage Renal Disease</t>
  </si>
  <si>
    <t xml:space="preserve">ESRD population. </t>
  </si>
  <si>
    <t>monitoring period, the cumulative percent of beneficiaries experiencing</t>
  </si>
  <si>
    <t>Stroke:</t>
  </si>
  <si>
    <t>Heart Failure</t>
  </si>
  <si>
    <t>AMI</t>
  </si>
  <si>
    <t>Heart Failure:</t>
  </si>
  <si>
    <t>AMI:</t>
  </si>
  <si>
    <t>Stroke</t>
  </si>
  <si>
    <t>of the ESRD PPS. In contrast, cumulative rates of acute myocardial</t>
  </si>
  <si>
    <t>The monitoring program found no increase in adverse health</t>
  </si>
  <si>
    <t xml:space="preserve">General mortality and morbidity outcomes are presented in this section </t>
  </si>
  <si>
    <t>particular cohort is lower than the cohorts from past Januarys.</t>
  </si>
  <si>
    <t>General Mortality and Morbidity Data</t>
  </si>
  <si>
    <t>Month</t>
  </si>
  <si>
    <t>% Experiencing Outcome: Death</t>
  </si>
  <si>
    <t>% Experiencing Outcome: Hospitalization</t>
  </si>
  <si>
    <t>% Experiencing Outcome: ER</t>
  </si>
  <si>
    <t>% Residing in Skilled Nursing Facilities</t>
  </si>
  <si>
    <t>Anemia Management Data</t>
  </si>
  <si>
    <t>Vascular Access Complications Data</t>
  </si>
  <si>
    <t>Home Dialysis and Onset Data</t>
  </si>
  <si>
    <t>% on Home Dialysis</t>
  </si>
  <si>
    <t>% of Non-Onset ESRD Population in Training</t>
  </si>
  <si>
    <t>% of Onset ESRD Population in Training</t>
  </si>
  <si>
    <t>Bone and Mineral Management Data</t>
  </si>
  <si>
    <t>% Experiencing Fracture</t>
  </si>
  <si>
    <t>% Experiencing Kidney Stones</t>
  </si>
  <si>
    <t>Fluid Management Data</t>
  </si>
  <si>
    <t>Median Hemoglobin Value for ESA-Treated Beneficiaries</t>
  </si>
  <si>
    <t>% with Blood Transfusion</t>
  </si>
  <si>
    <t>% using ESA</t>
  </si>
  <si>
    <t>Anemia Management Data -- Cumulative Cardiovascular Events</t>
  </si>
  <si>
    <t>Cumulative % Experiencing Outcome: Stroke</t>
  </si>
  <si>
    <t>Jan-07 Cohort</t>
  </si>
  <si>
    <t>Jan-08 Cohort</t>
  </si>
  <si>
    <t>Jan-09 Cohort</t>
  </si>
  <si>
    <t>Jan-10 Cohort</t>
  </si>
  <si>
    <t>Jan-11 Cohort</t>
  </si>
  <si>
    <t>Cumulative % Experiencing Outcome: Heart Failure</t>
  </si>
  <si>
    <t>Cumulative % Experiencing Outcome: AMI</t>
  </si>
  <si>
    <t>Months Since January of Cohort Year</t>
  </si>
  <si>
    <t>% Experiencing Vascular Access Complications</t>
  </si>
  <si>
    <t>% Experiencing Peptic Ulcer      (non-72x)</t>
  </si>
  <si>
    <t>% Experiencing Fluid Overload</t>
  </si>
  <si>
    <t>% Experiencing CHF</t>
  </si>
  <si>
    <t>% Experiencing Dehydration</t>
  </si>
  <si>
    <t>Home Training</t>
  </si>
  <si>
    <t>*ESRD Beneficiaries must be enrolled in current month and + 3 months.</t>
  </si>
  <si>
    <t>% of Non-Onset, Training Population on Home Dialysis after 3 months*</t>
  </si>
  <si>
    <t>% of Onset, Training Population on Home Dialysis after 3 months*</t>
  </si>
  <si>
    <t>at the end of the workbook as an addendum.</t>
  </si>
  <si>
    <t>health outcomes such as mortality rates, hospitalizations, and</t>
  </si>
  <si>
    <t>and emergency department visits, as well as several ESRD-specific</t>
  </si>
  <si>
    <t>health concerns including cardiovascular morbidity, vascular access</t>
  </si>
  <si>
    <t>complications, bone and mineral management, and fluid management.</t>
  </si>
  <si>
    <t>seasons.</t>
  </si>
  <si>
    <t>of mortality and morbidity; however, the trends generally mirror past</t>
  </si>
  <si>
    <t>under the ESRD PPS. Beneficiary morbidity, here taken to mean the</t>
  </si>
  <si>
    <t>general health status of the beneficiary, was assessed by monitoring</t>
  </si>
  <si>
    <t>beneficiary hospitalizations, emergency department visits, and skilled</t>
  </si>
  <si>
    <t>nursing facility use.</t>
  </si>
  <si>
    <t xml:space="preserve">events (stroke, heart failure, and acute myocardial infarctions) in the </t>
  </si>
  <si>
    <t>Note: Heart failure on the "Heart Failure" worksheet was defined</t>
  </si>
  <si>
    <t>undergoing outpatient maintenance dialysis in January of</t>
  </si>
  <si>
    <t>cohort is higher than cohorts from past Januarys. The beneficiary</t>
  </si>
  <si>
    <t>cohorts were not adjusted for underlying differences in health</t>
  </si>
  <si>
    <t>status or treatment patterns.</t>
  </si>
  <si>
    <t>Similarly, upward trends are indicated if the line for a particular</t>
  </si>
  <si>
    <t>three months into the future.</t>
  </si>
  <si>
    <t>subsequent utilization of home dialysis among onset and</t>
  </si>
  <si>
    <t xml:space="preserve">Note: Unlike the other charts in this workbook, the "Training &amp; </t>
  </si>
  <si>
    <t>ulcers, are presented in this section.</t>
  </si>
  <si>
    <t>primarily the incidence of fractures, kidney stones, and peptic</t>
  </si>
  <si>
    <t>conditions related to bone and mineral management with the</t>
  </si>
  <si>
    <t>Finally, the incidence of peptic ulcers remained between</t>
  </si>
  <si>
    <t>Note: Heart failure on the "CHF" worksheet was defined using</t>
  </si>
  <si>
    <t>diagnoses in the first nine positions on the claim form, while heart</t>
  </si>
  <si>
    <t>failure in the Anemia Management section was defined using</t>
  </si>
  <si>
    <t>Addendum: Data</t>
  </si>
  <si>
    <t>The data for the charts in this workbook are</t>
  </si>
  <si>
    <t>included in the following addendum.</t>
  </si>
  <si>
    <t xml:space="preserve">contain charts which display specific outcomes. The data for each chart are included </t>
  </si>
  <si>
    <t>As indicated on Medicare A/B FFS claims, including 'type 72x' claims, for ESA-treated beneficiaries in the ESRD population. In cases where hematocrit was reported instead of hemoglobin, the value was converted by dividing  the hematocrit by a conversion factor of 3.</t>
  </si>
  <si>
    <t>Displays the percent of the ESRD population that resided in a skilled nursing facility, by month</t>
  </si>
  <si>
    <t>Displays the percent of the ESRD population that received a blood transfusion, by month</t>
  </si>
  <si>
    <t>Displays the percent of the ESRD population that experienced vascular access complications, by month</t>
  </si>
  <si>
    <t>Displays the percent of the ESRD population that did dialysis at home, by month</t>
  </si>
  <si>
    <t>Displays the percent of the ESRD population that did home training, stratified by onset and non-onset, by month</t>
  </si>
  <si>
    <t>Displays the percent of the ESRD population that experienced a fracture, by month</t>
  </si>
  <si>
    <t>Displays the percent of the ESRD population that experienced kidney stones, by month</t>
  </si>
  <si>
    <t>Displays the percent of the ESRD population that experienced peptic ulcer, by month</t>
  </si>
  <si>
    <t>Displays the percent of the ESRD population that experienced congestive heart failure, by month</t>
  </si>
  <si>
    <t>Displays the percent of the ESRD population that experienced fluid overload, by month</t>
  </si>
  <si>
    <t>Displays the percent of the ESRD population that experienced dehydration, by month</t>
  </si>
  <si>
    <t>Beneficiary Hemoglobin Levels (gm/dL)</t>
  </si>
  <si>
    <t>Cumulative Percentage of ESRD Beneficiaries Experiencing Stroke</t>
  </si>
  <si>
    <t>Jan-12 Cohort</t>
  </si>
  <si>
    <t>Months Since</t>
  </si>
  <si>
    <t>Percent Experiencing Outcome</t>
  </si>
  <si>
    <t>Cumulative Percentage of ESRD Beneficiaries Experiencing Heart Failure</t>
  </si>
  <si>
    <t>Cumulative Percentage of ESRD Beneficiaries Experiencing AMI</t>
  </si>
  <si>
    <t xml:space="preserve">     To summarize beneficiary health outcomes and utilization rates among the</t>
  </si>
  <si>
    <t xml:space="preserve">     Original Medicare ESRD population (aged 18 years and older) in 2011 and 2012.</t>
  </si>
  <si>
    <t>Summary of outcomes for the ESRD Population in CY 2011 and CY 2012.</t>
  </si>
  <si>
    <t>Population: All ESA-Treated ESRD Beneficiaries</t>
  </si>
  <si>
    <t>For each outcome, data is displayed monthly for the two-year period</t>
  </si>
  <si>
    <t xml:space="preserve">prior to the implementation of the ESRD PPS and for each month from </t>
  </si>
  <si>
    <t>Overview of 2011 and 2012 Claims-Based Monitoring Program</t>
  </si>
  <si>
    <t xml:space="preserve">health status were observed from January 2011 to </t>
  </si>
  <si>
    <t xml:space="preserve"> workbook, organized by topic.</t>
  </si>
  <si>
    <t xml:space="preserve">separation of historical trends from changes that could be related to the </t>
  </si>
  <si>
    <t>new payment system.</t>
  </si>
  <si>
    <t xml:space="preserve">rates of acute care settings also declined slightly or were constant from </t>
  </si>
  <si>
    <t xml:space="preserve">approximately 84% of ESRD beneficiaries received at least one ESA per </t>
  </si>
  <si>
    <t xml:space="preserve">3.0% from 2009-2010, but increased to 3.3% in January 2011. </t>
  </si>
  <si>
    <t>declined from 2009 to mid-2012, with the sharpest declines occurring</t>
  </si>
  <si>
    <t xml:space="preserve">infarctions (AMI) in the 2011 cohort were initially higher than 2007-2010. </t>
  </si>
  <si>
    <t>Transfusion rates continued to climb, reaching 3.6% in late 2011</t>
  </si>
  <si>
    <t xml:space="preserve">in 2011. Median levels reached a low of 10.7-10.8 gm/dL in </t>
  </si>
  <si>
    <t>the last three months of 2011. Levels fluctuated between</t>
  </si>
  <si>
    <t xml:space="preserve">10.6 - 10.8 gm/dL in the first five months of 2012, before stabilizing at </t>
  </si>
  <si>
    <t>These declines were gradual and did not correspond with the implementation</t>
  </si>
  <si>
    <t xml:space="preserve">complications displayed a slightly increasing trend from 2009 to </t>
  </si>
  <si>
    <t>2010. However, the average monthly complication rate</t>
  </si>
  <si>
    <t>This section presents data on the utilization of home dialysis.</t>
  </si>
  <si>
    <t xml:space="preserve">It also investigates rates of home dialysis training and the </t>
  </si>
  <si>
    <t>non-onset beneficiaries in the ESRD population. Onset is</t>
  </si>
  <si>
    <t>defined as the first four months of dialysis treatment.</t>
  </si>
  <si>
    <t xml:space="preserve">The percent of ESRD beneficiaries utilizing home dialysis </t>
  </si>
  <si>
    <t xml:space="preserve">steadily increased from a monthly average of 8.0% in 2009  </t>
  </si>
  <si>
    <t>higher than rates among the non-onset population.</t>
  </si>
  <si>
    <t xml:space="preserve">implementation of the ESRD PPS. Historically, the average </t>
  </si>
  <si>
    <t>dehydration – is discussed in this section.</t>
  </si>
  <si>
    <t>diagnoses – specifically congestive heart failure (CHF), fluid overload, and</t>
  </si>
  <si>
    <t>The percent of ESRD beneficiaries with fluid management diagnoses in</t>
  </si>
  <si>
    <t>diagnoses in the first position. Additionally, the diagnosis codes used to</t>
  </si>
  <si>
    <t>identify heart failure vary slightly between sections. Therefore, the resulting</t>
  </si>
  <si>
    <t>rates will differ.</t>
  </si>
  <si>
    <t>Note: Unlike the other charts in this workbook, the "Stroke", "Heart</t>
  </si>
  <si>
    <t>Disease", and "AMI" worksheets display cumulative outcome rates.</t>
  </si>
  <si>
    <t>Each worksheet follows six cohorts comprised of beneficiaries</t>
  </si>
  <si>
    <t>2007-2012. Downward trends are indicated if the line for a</t>
  </si>
  <si>
    <t xml:space="preserve">From 2011 to date, CMS has monitored usage rates for ESRD-related </t>
  </si>
  <si>
    <t>drugs, biologicals, and related procedures. CMS has also tracked general</t>
  </si>
  <si>
    <t>Median hemoglobin levels for the ESA-treated ESRD population</t>
  </si>
  <si>
    <t>lower than rates in the 2007-2010 cohorts.</t>
  </si>
  <si>
    <t>However, AMI rates in the 2012 cohort are consistent with or slightly</t>
  </si>
  <si>
    <t>0.02%-0.03% per month for the entire historical and active</t>
  </si>
  <si>
    <t>monitoring period.</t>
  </si>
  <si>
    <t>trends from 2011 and 2012.</t>
  </si>
  <si>
    <r>
      <rPr>
        <b/>
        <sz val="11"/>
        <color rgb="FF000000"/>
        <rFont val="Arial"/>
        <family val="2"/>
      </rPr>
      <t>December 2012.</t>
    </r>
    <r>
      <rPr>
        <sz val="11"/>
        <color rgb="FF000000"/>
        <rFont val="Arial"/>
        <family val="2"/>
      </rPr>
      <t xml:space="preserve"> Specific key findings are summarized throughout the</t>
    </r>
  </si>
  <si>
    <t xml:space="preserve">January 2011 to December 2012. The two-year baseline allows the  </t>
  </si>
  <si>
    <t>December 31, 2012</t>
  </si>
  <si>
    <t xml:space="preserve">Displays the cumulative percentage of the ESRD population who experienced stroke, heart failure, or AMI. Each worksheet follows six cohorts comprised of beneficiaries undergoing outpatient maintenance dialysis in January of 2007-2012. For each cohort, the number of unique beneficiaries who experienced AMI, stroke or heart failure from the beginning of the observation period to the month of analysis was counted. This number was then divided by the number of beneficiaries in the cohort at the start of the observation period. </t>
  </si>
  <si>
    <t>Enrollment Data through February 28, 2013</t>
  </si>
  <si>
    <t>mortality rates from January 2009 to December 2012.  All monthly utilization</t>
  </si>
  <si>
    <t>January 2011 to December 2012, compared to 2009-2010.</t>
  </si>
  <si>
    <t>month, compared to 91.5% in July 2010. In 2012, the decline in ESA</t>
  </si>
  <si>
    <t>utilization continued, from 84.6% in January 2012 to 81.2% in December.</t>
  </si>
  <si>
    <t>10.6 gm/dL from June to December.</t>
  </si>
  <si>
    <t xml:space="preserve">stroke and heart failure declined each year from 2007 to 2012. </t>
  </si>
  <si>
    <t>decreased slightly in 2011 and 2012. Average monthly rates</t>
  </si>
  <si>
    <t>were 15.4% in 2010, 15.3% in 2011, and 14.9% in 2012.</t>
  </si>
  <si>
    <t>This suggests that there was no change in this beneficiary health</t>
  </si>
  <si>
    <t>to 8.9% in 2011 and 9.5% in 2012. This trend started prior to</t>
  </si>
  <si>
    <t>2011 and did not change with the implementation of the ESRD PPS.</t>
  </si>
  <si>
    <t>Home Dialysis" worksheet displays data through September 2012</t>
  </si>
  <si>
    <t>rather than December 2012. This is because the analysis looks</t>
  </si>
  <si>
    <t>monthly incidence rate of fractures was 2.1%, and it</t>
  </si>
  <si>
    <t>remained at or below these levels during 2011 and 2012.</t>
  </si>
  <si>
    <t>The percent of ESRD beneficiaries with kidney stones has displayed</t>
  </si>
  <si>
    <t>a slight increasing trend, rising from a monthly average of 0.37%</t>
  </si>
  <si>
    <t>in 2009 to 0.39% in 2010, 0.42% in 2011, and 0.43% in 2012.</t>
  </si>
  <si>
    <t>This trend, however, predates the ESRD PPS.</t>
  </si>
  <si>
    <t>2011 and 2012 declined slightly or was consistent with historical</t>
  </si>
  <si>
    <t>trends. On average, 12.7% of ESRD beneficiaries had a diagnosis</t>
  </si>
  <si>
    <t>for CHF per month in 2010, compared to 12.6% per month in 2011</t>
  </si>
  <si>
    <t>and 12.2% per month in 2012. The monitoring program also found that</t>
  </si>
  <si>
    <t>5.5% of ESRD beneficiaries had a diagnosis of fluid overload in the</t>
  </si>
  <si>
    <t>average month of 2010, compared to 5.3% in 2011 and 5.5% in 2012.</t>
  </si>
  <si>
    <t>Finally, there was a decline in the percent of ESRD beneficiaries with a</t>
  </si>
  <si>
    <t>dehydration diagnosis. This decline was a longer-term trend, dating back</t>
  </si>
  <si>
    <t>to the beginning of the monitoring period.</t>
  </si>
  <si>
    <t>As indicated by the relevant procedure code or ICD-9 CM diagnosis code. For the list of codes used to define each outcome, please refer to "Code_Library_ESRD_PPS_Public_Use.xlsx"</t>
  </si>
  <si>
    <r>
      <t>As indicated by the relevant ICD-9 CM diagnosis code (533)</t>
    </r>
    <r>
      <rPr>
        <i/>
        <sz val="10"/>
        <rFont val="Arial"/>
        <family val="2"/>
      </rPr>
      <t xml:space="preserve"> </t>
    </r>
    <r>
      <rPr>
        <sz val="10"/>
        <rFont val="Arial"/>
        <family val="2"/>
      </rPr>
      <t xml:space="preserve">on non-72x claims only. </t>
    </r>
  </si>
  <si>
    <t>and early 2012 before declining to 3.3% in December 2012.</t>
  </si>
  <si>
    <t xml:space="preserve">outcome corresponding with the implementation of the ESRD PPS.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</si>
</sst>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409]mmm\-yy;@"/>
    <numFmt numFmtId="165" formatCode="[$-409]dd\-mmm\-yy;@"/>
    <numFmt numFmtId="166" formatCode="#,##0.0"/>
    <numFmt numFmtId="167" formatCode="[$-409]mmmm\ d\,\ yyyy;@"/>
    <numFmt numFmtId="168" formatCode="0.0%"/>
    <numFmt numFmtId="169" formatCode="0.0"/>
  </numFmts>
  <fonts count="54" x14ac:knownFonts="1">
    <font>
      <sz val="11"/>
      <color theme="1"/>
      <name val="Calibri"/>
      <family val="2"/>
      <scheme val="minor"/>
    </font>
    <font>
      <sz val="11"/>
      <color indexed="8"/>
      <name val="Calibri"/>
      <family val="2"/>
    </font>
    <font>
      <sz val="11"/>
      <color indexed="8"/>
      <name val="Calibri"/>
      <family val="2"/>
    </font>
    <font>
      <b/>
      <sz val="11"/>
      <color indexed="8"/>
      <name val="Calibri"/>
      <family val="2"/>
    </font>
    <font>
      <sz val="10"/>
      <name val="Arial"/>
      <family val="2"/>
    </font>
    <font>
      <sz val="10"/>
      <color indexed="8"/>
      <name val="Arial"/>
      <family val="2"/>
    </font>
    <font>
      <sz val="11"/>
      <color indexed="8"/>
      <name val="Calibri"/>
      <family val="2"/>
    </font>
    <font>
      <b/>
      <sz val="11"/>
      <name val="Calibri"/>
      <family val="2"/>
    </font>
    <font>
      <sz val="10"/>
      <name val="MS Sans Serif"/>
      <family val="2"/>
    </font>
    <font>
      <sz val="11"/>
      <color indexed="8"/>
      <name val="Calibri"/>
      <family val="2"/>
    </font>
    <font>
      <sz val="10"/>
      <color indexed="8"/>
      <name val="Calibri"/>
      <family val="2"/>
    </font>
    <font>
      <sz val="10"/>
      <color indexed="8"/>
      <name val="Calibri"/>
      <family val="2"/>
    </font>
    <font>
      <sz val="10"/>
      <name val="Calibri"/>
      <family val="2"/>
    </font>
    <font>
      <b/>
      <sz val="10"/>
      <name val="Arial"/>
      <family val="2"/>
    </font>
    <font>
      <b/>
      <sz val="10"/>
      <color indexed="8"/>
      <name val="Calibri"/>
      <family val="2"/>
    </font>
    <font>
      <sz val="10"/>
      <color indexed="8"/>
      <name val="Calibri"/>
      <family val="2"/>
    </font>
    <font>
      <sz val="11"/>
      <color indexed="8"/>
      <name val="Calibri"/>
      <family val="2"/>
    </font>
    <font>
      <sz val="11"/>
      <color indexed="8"/>
      <name val="Arial"/>
      <family val="2"/>
    </font>
    <font>
      <b/>
      <sz val="10"/>
      <color indexed="8"/>
      <name val="Arial"/>
      <family val="2"/>
    </font>
    <font>
      <i/>
      <sz val="10"/>
      <color indexed="8"/>
      <name val="Arial"/>
      <family val="2"/>
    </font>
    <font>
      <u/>
      <sz val="10"/>
      <name val="Arial"/>
      <family val="2"/>
    </font>
    <font>
      <i/>
      <sz val="10"/>
      <name val="Arial"/>
      <family val="2"/>
    </font>
    <font>
      <sz val="11"/>
      <color indexed="8"/>
      <name val="Calibri"/>
      <family val="2"/>
    </font>
    <font>
      <b/>
      <sz val="11"/>
      <color indexed="8"/>
      <name val="Arial"/>
      <family val="2"/>
    </font>
    <font>
      <sz val="11"/>
      <color indexed="8"/>
      <name val="Arial"/>
      <family val="2"/>
    </font>
    <font>
      <b/>
      <sz val="12"/>
      <color indexed="8"/>
      <name val="Arial"/>
      <family val="2"/>
    </font>
    <font>
      <sz val="10"/>
      <color indexed="8"/>
      <name val="Arial"/>
      <family val="2"/>
    </font>
    <font>
      <b/>
      <sz val="14"/>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Calibri"/>
      <family val="2"/>
      <scheme val="minor"/>
    </font>
    <font>
      <b/>
      <sz val="14"/>
      <color theme="1"/>
      <name val="Arial"/>
      <family val="2"/>
    </font>
    <font>
      <sz val="11"/>
      <color indexed="8"/>
      <name val="Calibri"/>
      <family val="2"/>
      <scheme val="minor"/>
    </font>
    <font>
      <b/>
      <sz val="11"/>
      <color indexed="8"/>
      <name val="Calibri"/>
      <family val="2"/>
      <scheme val="minor"/>
    </font>
    <font>
      <b/>
      <sz val="14"/>
      <color rgb="FF000000"/>
      <name val="Arial"/>
      <family val="2"/>
    </font>
    <font>
      <b/>
      <sz val="11"/>
      <color rgb="FF000000"/>
      <name val="Arial"/>
      <family val="2"/>
    </font>
    <font>
      <sz val="11"/>
      <color rgb="FF000000"/>
      <name val="Arial"/>
      <family val="2"/>
    </font>
    <font>
      <sz val="11"/>
      <color rgb="FF000000"/>
      <name val="Calibri"/>
      <family val="2"/>
      <scheme val="minor"/>
    </font>
    <font>
      <sz val="11"/>
      <color theme="1"/>
      <name val="Arial"/>
      <family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4" tint="0.79998168889431442"/>
        <bgColor indexed="9"/>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0">
    <xf numFmtId="0" fontId="0" fillId="0" borderId="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6"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19" borderId="0" applyNumberFormat="0" applyBorder="0" applyAlignment="0" applyProtection="0"/>
    <xf numFmtId="0" fontId="29" fillId="8"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30" fillId="26" borderId="0" applyNumberFormat="0" applyBorder="0" applyAlignment="0" applyProtection="0"/>
    <xf numFmtId="0" fontId="31" fillId="27" borderId="13" applyNumberFormat="0" applyAlignment="0" applyProtection="0"/>
    <xf numFmtId="0" fontId="32" fillId="28" borderId="14" applyNumberFormat="0" applyAlignment="0" applyProtection="0"/>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33" fillId="0" borderId="0" applyNumberFormat="0" applyFill="0" applyBorder="0" applyAlignment="0" applyProtection="0"/>
    <xf numFmtId="0" fontId="34" fillId="29" borderId="0" applyNumberFormat="0" applyBorder="0" applyAlignment="0" applyProtection="0"/>
    <xf numFmtId="0" fontId="35" fillId="0" borderId="15" applyNumberFormat="0" applyFill="0" applyAlignment="0" applyProtection="0"/>
    <xf numFmtId="0" fontId="36" fillId="0" borderId="16" applyNumberFormat="0" applyFill="0" applyAlignment="0" applyProtection="0"/>
    <xf numFmtId="0" fontId="37" fillId="0" borderId="17" applyNumberFormat="0" applyFill="0" applyAlignment="0" applyProtection="0"/>
    <xf numFmtId="0" fontId="37" fillId="0" borderId="0" applyNumberFormat="0" applyFill="0" applyBorder="0" applyAlignment="0" applyProtection="0"/>
    <xf numFmtId="0" fontId="38" fillId="30" borderId="13" applyNumberFormat="0" applyAlignment="0" applyProtection="0"/>
    <xf numFmtId="0" fontId="39" fillId="0" borderId="18" applyNumberFormat="0" applyFill="0" applyAlignment="0" applyProtection="0"/>
    <xf numFmtId="0" fontId="40" fillId="31" borderId="0" applyNumberFormat="0" applyBorder="0" applyAlignment="0" applyProtection="0"/>
    <xf numFmtId="0" fontId="4" fillId="0" borderId="0"/>
    <xf numFmtId="0" fontId="28" fillId="0" borderId="0"/>
    <xf numFmtId="0" fontId="4" fillId="0" borderId="0"/>
    <xf numFmtId="0" fontId="4" fillId="0" borderId="0"/>
    <xf numFmtId="0" fontId="8" fillId="0" borderId="0"/>
    <xf numFmtId="0" fontId="28"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 fillId="32" borderId="19" applyNumberFormat="0" applyFont="0" applyAlignment="0" applyProtection="0"/>
    <xf numFmtId="0" fontId="41" fillId="27" borderId="20" applyNumberFormat="0" applyAlignment="0" applyProtection="0"/>
    <xf numFmtId="9" fontId="6"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0" fontId="42" fillId="0" borderId="0" applyNumberFormat="0" applyFill="0" applyBorder="0" applyAlignment="0" applyProtection="0"/>
    <xf numFmtId="0" fontId="43" fillId="0" borderId="21" applyNumberFormat="0" applyFill="0" applyAlignment="0" applyProtection="0"/>
    <xf numFmtId="0" fontId="44" fillId="0" borderId="0" applyNumberFormat="0" applyFill="0" applyBorder="0" applyAlignment="0" applyProtection="0"/>
    <xf numFmtId="9" fontId="28" fillId="0" borderId="0" applyFont="0" applyFill="0" applyBorder="0" applyAlignment="0" applyProtection="0"/>
  </cellStyleXfs>
  <cellXfs count="166">
    <xf numFmtId="0" fontId="0" fillId="0" borderId="0" xfId="0"/>
    <xf numFmtId="0" fontId="28" fillId="0" borderId="0" xfId="47"/>
    <xf numFmtId="0" fontId="10" fillId="0" borderId="0" xfId="0" applyFont="1"/>
    <xf numFmtId="0" fontId="11" fillId="0" borderId="0" xfId="0" applyFont="1" applyAlignment="1">
      <alignment horizontal="left" readingOrder="1"/>
    </xf>
    <xf numFmtId="0" fontId="11" fillId="0" borderId="0" xfId="0" applyFont="1" applyAlignment="1">
      <alignment horizontal="center" readingOrder="1"/>
    </xf>
    <xf numFmtId="49" fontId="12" fillId="9" borderId="0" xfId="47" applyNumberFormat="1" applyFont="1" applyFill="1" applyBorder="1" applyAlignment="1">
      <alignment horizontal="left"/>
    </xf>
    <xf numFmtId="0" fontId="14" fillId="0" borderId="0" xfId="0" applyFont="1"/>
    <xf numFmtId="0" fontId="15" fillId="0" borderId="0" xfId="0" applyFont="1" applyAlignment="1">
      <alignment horizontal="left" readingOrder="1"/>
    </xf>
    <xf numFmtId="0" fontId="10" fillId="0" borderId="0" xfId="0" applyFont="1" applyAlignment="1">
      <alignment horizontal="left" readingOrder="1"/>
    </xf>
    <xf numFmtId="0" fontId="10" fillId="0" borderId="0" xfId="0" applyNumberFormat="1" applyFont="1"/>
    <xf numFmtId="0" fontId="14" fillId="0" borderId="0" xfId="0" applyFont="1" applyAlignment="1">
      <alignment wrapText="1"/>
    </xf>
    <xf numFmtId="0" fontId="28" fillId="9" borderId="0" xfId="47" applyFill="1"/>
    <xf numFmtId="0" fontId="4" fillId="9" borderId="0" xfId="0" applyFont="1" applyFill="1"/>
    <xf numFmtId="0" fontId="5" fillId="9" borderId="0" xfId="54" applyFont="1" applyFill="1"/>
    <xf numFmtId="0" fontId="2" fillId="9" borderId="0" xfId="47" applyFont="1" applyFill="1"/>
    <xf numFmtId="167" fontId="7" fillId="9" borderId="0" xfId="47" applyNumberFormat="1" applyFont="1" applyFill="1" applyAlignment="1">
      <alignment horizontal="left"/>
    </xf>
    <xf numFmtId="0" fontId="3" fillId="9" borderId="0" xfId="47" applyFont="1" applyFill="1" applyAlignment="1">
      <alignment horizontal="center"/>
    </xf>
    <xf numFmtId="15" fontId="7" fillId="9" borderId="0" xfId="47" applyNumberFormat="1" applyFont="1" applyFill="1" applyAlignment="1">
      <alignment vertical="center"/>
    </xf>
    <xf numFmtId="0" fontId="2" fillId="9" borderId="1" xfId="47" applyFont="1" applyFill="1" applyBorder="1"/>
    <xf numFmtId="0" fontId="5" fillId="9" borderId="0" xfId="0" applyFont="1" applyFill="1"/>
    <xf numFmtId="0" fontId="22" fillId="9" borderId="0" xfId="47" applyFont="1" applyFill="1"/>
    <xf numFmtId="0" fontId="0" fillId="9" borderId="0" xfId="0" applyFill="1"/>
    <xf numFmtId="0" fontId="9" fillId="9" borderId="0" xfId="0" applyFont="1" applyFill="1"/>
    <xf numFmtId="0" fontId="2" fillId="9" borderId="0" xfId="0" applyFont="1" applyFill="1" applyAlignment="1">
      <alignment wrapText="1"/>
    </xf>
    <xf numFmtId="0" fontId="1" fillId="0" borderId="0" xfId="47" applyFont="1"/>
    <xf numFmtId="0" fontId="1" fillId="0" borderId="0" xfId="0" applyFont="1"/>
    <xf numFmtId="0" fontId="23" fillId="9" borderId="0" xfId="0" applyFont="1" applyFill="1" applyAlignment="1">
      <alignment horizontal="left"/>
    </xf>
    <xf numFmtId="0" fontId="24" fillId="9" borderId="0" xfId="0" applyFont="1" applyFill="1"/>
    <xf numFmtId="0" fontId="25" fillId="9" borderId="0" xfId="0" applyFont="1" applyFill="1" applyAlignment="1">
      <alignment horizontal="left"/>
    </xf>
    <xf numFmtId="49" fontId="7" fillId="9" borderId="0" xfId="47" applyNumberFormat="1" applyFont="1" applyFill="1" applyBorder="1" applyAlignment="1">
      <alignment horizontal="left"/>
    </xf>
    <xf numFmtId="0" fontId="18" fillId="9" borderId="0" xfId="47" applyFont="1" applyFill="1"/>
    <xf numFmtId="0" fontId="13" fillId="9" borderId="0" xfId="47" applyFont="1" applyFill="1"/>
    <xf numFmtId="15" fontId="13" fillId="9" borderId="0" xfId="47" applyNumberFormat="1" applyFont="1" applyFill="1" applyBorder="1" applyAlignment="1">
      <alignment horizontal="left"/>
    </xf>
    <xf numFmtId="167" fontId="13" fillId="9" borderId="0" xfId="47" applyNumberFormat="1" applyFont="1" applyFill="1" applyAlignment="1">
      <alignment horizontal="left"/>
    </xf>
    <xf numFmtId="165" fontId="13" fillId="9" borderId="0" xfId="47" applyNumberFormat="1" applyFont="1" applyFill="1" applyBorder="1" applyAlignment="1">
      <alignment horizontal="left"/>
    </xf>
    <xf numFmtId="15" fontId="13" fillId="9" borderId="0" xfId="47" applyNumberFormat="1" applyFont="1" applyFill="1"/>
    <xf numFmtId="15" fontId="13" fillId="9" borderId="0" xfId="47" applyNumberFormat="1" applyFont="1" applyFill="1" applyAlignment="1">
      <alignment vertical="center"/>
    </xf>
    <xf numFmtId="0" fontId="13" fillId="9" borderId="1" xfId="47" applyFont="1" applyFill="1" applyBorder="1"/>
    <xf numFmtId="17" fontId="13" fillId="9" borderId="1" xfId="47" applyNumberFormat="1" applyFont="1" applyFill="1" applyBorder="1"/>
    <xf numFmtId="17" fontId="13" fillId="9" borderId="0" xfId="47" applyNumberFormat="1" applyFont="1" applyFill="1"/>
    <xf numFmtId="0" fontId="4" fillId="0" borderId="0" xfId="47" applyFont="1" applyFill="1"/>
    <xf numFmtId="0" fontId="13" fillId="0" borderId="0" xfId="45" applyFont="1" applyFill="1" applyBorder="1" applyAlignment="1">
      <alignment horizontal="left" wrapText="1"/>
    </xf>
    <xf numFmtId="0" fontId="26" fillId="9" borderId="0" xfId="47" applyFont="1" applyFill="1"/>
    <xf numFmtId="0" fontId="5" fillId="9" borderId="0" xfId="47" applyFont="1" applyFill="1"/>
    <xf numFmtId="0" fontId="18" fillId="9" borderId="0" xfId="47" applyFont="1" applyFill="1" applyAlignment="1">
      <alignment horizontal="center"/>
    </xf>
    <xf numFmtId="49" fontId="13" fillId="9" borderId="0" xfId="47" applyNumberFormat="1" applyFont="1" applyFill="1" applyBorder="1" applyAlignment="1">
      <alignment horizontal="left"/>
    </xf>
    <xf numFmtId="0" fontId="5" fillId="9" borderId="1" xfId="47" applyFont="1" applyFill="1" applyBorder="1"/>
    <xf numFmtId="0" fontId="13" fillId="9" borderId="0" xfId="45" applyFont="1" applyFill="1" applyBorder="1" applyAlignment="1">
      <alignment horizontal="left" wrapText="1"/>
    </xf>
    <xf numFmtId="0" fontId="5" fillId="9" borderId="0" xfId="0" applyFont="1" applyFill="1" applyAlignment="1">
      <alignment wrapText="1"/>
    </xf>
    <xf numFmtId="0" fontId="26" fillId="9" borderId="0" xfId="0" applyFont="1" applyFill="1" applyAlignment="1">
      <alignment wrapText="1"/>
    </xf>
    <xf numFmtId="0" fontId="18" fillId="9" borderId="0" xfId="0" applyFont="1" applyFill="1"/>
    <xf numFmtId="0" fontId="5" fillId="0" borderId="0" xfId="47" applyFont="1"/>
    <xf numFmtId="0" fontId="5" fillId="0" borderId="0" xfId="0" applyFont="1"/>
    <xf numFmtId="0" fontId="20" fillId="0" borderId="0" xfId="45" applyFont="1" applyFill="1" applyBorder="1" applyAlignment="1">
      <alignment horizontal="left"/>
    </xf>
    <xf numFmtId="0" fontId="4" fillId="0" borderId="0" xfId="45" applyFont="1" applyFill="1" applyBorder="1" applyAlignment="1">
      <alignment horizontal="left"/>
    </xf>
    <xf numFmtId="0" fontId="4" fillId="9" borderId="0" xfId="45" applyFont="1" applyFill="1" applyBorder="1" applyAlignment="1">
      <alignment horizontal="left"/>
    </xf>
    <xf numFmtId="0" fontId="5" fillId="9" borderId="0" xfId="0" applyFont="1" applyFill="1" applyAlignment="1"/>
    <xf numFmtId="0" fontId="26" fillId="9" borderId="0" xfId="47" applyFont="1" applyFill="1" applyAlignment="1">
      <alignment horizontal="left" vertical="center"/>
    </xf>
    <xf numFmtId="0" fontId="13" fillId="0" borderId="0" xfId="45" applyFont="1" applyFill="1" applyBorder="1" applyAlignment="1">
      <alignment horizontal="left"/>
    </xf>
    <xf numFmtId="0" fontId="19" fillId="9" borderId="0" xfId="0" applyFont="1" applyFill="1" applyAlignment="1">
      <alignment vertical="center"/>
    </xf>
    <xf numFmtId="0" fontId="19" fillId="9" borderId="0" xfId="47" applyFont="1" applyFill="1" applyAlignment="1">
      <alignment vertical="center"/>
    </xf>
    <xf numFmtId="0" fontId="19" fillId="0" borderId="0" xfId="0" applyFont="1" applyAlignment="1">
      <alignment vertical="center"/>
    </xf>
    <xf numFmtId="0" fontId="19" fillId="9" borderId="0" xfId="0" applyFont="1" applyFill="1" applyAlignment="1">
      <alignment horizontal="left" vertical="center"/>
    </xf>
    <xf numFmtId="0" fontId="19" fillId="0" borderId="0" xfId="0" applyFont="1" applyAlignment="1">
      <alignment horizontal="left" vertical="center"/>
    </xf>
    <xf numFmtId="0" fontId="4" fillId="0" borderId="0" xfId="45" applyFont="1" applyFill="1" applyBorder="1" applyAlignment="1">
      <alignment horizontal="left" vertical="center"/>
    </xf>
    <xf numFmtId="0" fontId="17" fillId="9" borderId="0" xfId="0" applyFont="1" applyFill="1"/>
    <xf numFmtId="0" fontId="17" fillId="0" borderId="0" xfId="0" applyFont="1"/>
    <xf numFmtId="3" fontId="27" fillId="0" borderId="0" xfId="0" applyNumberFormat="1" applyFont="1"/>
    <xf numFmtId="0" fontId="45" fillId="33" borderId="2" xfId="0" applyFont="1" applyFill="1" applyBorder="1" applyAlignment="1">
      <alignment horizontal="center" vertical="center" wrapText="1"/>
    </xf>
    <xf numFmtId="0" fontId="0" fillId="0" borderId="0" xfId="0" applyAlignment="1">
      <alignment horizontal="center" vertical="center"/>
    </xf>
    <xf numFmtId="164" fontId="0" fillId="0" borderId="3" xfId="0" applyNumberFormat="1" applyFill="1" applyBorder="1" applyAlignment="1">
      <alignment horizontal="center"/>
    </xf>
    <xf numFmtId="164" fontId="0" fillId="0" borderId="4" xfId="0" applyNumberFormat="1" applyFill="1" applyBorder="1" applyAlignment="1">
      <alignment horizontal="center"/>
    </xf>
    <xf numFmtId="164" fontId="0" fillId="0" borderId="5" xfId="0" applyNumberFormat="1" applyFill="1" applyBorder="1" applyAlignment="1">
      <alignment horizontal="center"/>
    </xf>
    <xf numFmtId="0" fontId="0" fillId="0" borderId="0" xfId="0" applyBorder="1"/>
    <xf numFmtId="0" fontId="46" fillId="0" borderId="0" xfId="0" applyFont="1" applyFill="1"/>
    <xf numFmtId="0" fontId="0" fillId="0" borderId="0" xfId="0" applyFill="1"/>
    <xf numFmtId="0" fontId="0" fillId="0" borderId="0" xfId="0" applyFill="1" applyAlignment="1">
      <alignment horizontal="center" vertical="center"/>
    </xf>
    <xf numFmtId="164" fontId="0" fillId="9" borderId="3" xfId="0" applyNumberFormat="1" applyFill="1" applyBorder="1" applyAlignment="1">
      <alignment horizontal="center"/>
    </xf>
    <xf numFmtId="164" fontId="0" fillId="9" borderId="5" xfId="0" applyNumberFormat="1" applyFill="1" applyBorder="1" applyAlignment="1">
      <alignment horizontal="center"/>
    </xf>
    <xf numFmtId="164" fontId="0" fillId="9" borderId="4" xfId="0" applyNumberFormat="1" applyFill="1" applyBorder="1" applyAlignment="1">
      <alignment horizontal="center"/>
    </xf>
    <xf numFmtId="0" fontId="27" fillId="0" borderId="0" xfId="0" applyFont="1" applyBorder="1"/>
    <xf numFmtId="166" fontId="47" fillId="0" borderId="5" xfId="0" applyNumberFormat="1" applyFont="1" applyFill="1" applyBorder="1" applyAlignment="1">
      <alignment horizontal="center"/>
    </xf>
    <xf numFmtId="166" fontId="47" fillId="0" borderId="3" xfId="0" applyNumberFormat="1" applyFont="1" applyFill="1" applyBorder="1" applyAlignment="1">
      <alignment horizontal="center"/>
    </xf>
    <xf numFmtId="166" fontId="47" fillId="0" borderId="4" xfId="0" applyNumberFormat="1" applyFont="1" applyFill="1" applyBorder="1" applyAlignment="1">
      <alignment horizontal="center"/>
    </xf>
    <xf numFmtId="168" fontId="0" fillId="0" borderId="6" xfId="0" applyNumberFormat="1" applyFill="1" applyBorder="1" applyAlignment="1">
      <alignment horizontal="center"/>
    </xf>
    <xf numFmtId="168" fontId="0" fillId="0" borderId="7" xfId="0" applyNumberFormat="1" applyFill="1" applyBorder="1" applyAlignment="1">
      <alignment horizontal="center"/>
    </xf>
    <xf numFmtId="168" fontId="0" fillId="0" borderId="8" xfId="0" applyNumberFormat="1" applyFill="1" applyBorder="1" applyAlignment="1">
      <alignment horizontal="center"/>
    </xf>
    <xf numFmtId="168" fontId="0" fillId="0" borderId="3" xfId="0" applyNumberFormat="1" applyFill="1" applyBorder="1" applyAlignment="1">
      <alignment horizontal="center"/>
    </xf>
    <xf numFmtId="168" fontId="0" fillId="0" borderId="4" xfId="0" applyNumberFormat="1" applyFill="1" applyBorder="1" applyAlignment="1">
      <alignment horizontal="center"/>
    </xf>
    <xf numFmtId="168" fontId="0" fillId="0" borderId="5" xfId="0" applyNumberFormat="1" applyFill="1" applyBorder="1" applyAlignment="1">
      <alignment horizontal="center"/>
    </xf>
    <xf numFmtId="0" fontId="48" fillId="34" borderId="2" xfId="0" applyFont="1" applyFill="1" applyBorder="1" applyAlignment="1">
      <alignment horizontal="center" vertical="center" wrapText="1"/>
    </xf>
    <xf numFmtId="10" fontId="0" fillId="0" borderId="3" xfId="0" applyNumberFormat="1" applyFill="1" applyBorder="1" applyAlignment="1">
      <alignment horizontal="center"/>
    </xf>
    <xf numFmtId="10" fontId="47" fillId="0" borderId="3" xfId="0" applyNumberFormat="1" applyFont="1" applyFill="1" applyBorder="1" applyAlignment="1">
      <alignment horizontal="center"/>
    </xf>
    <xf numFmtId="10" fontId="0" fillId="0" borderId="4" xfId="0" applyNumberFormat="1" applyFill="1" applyBorder="1" applyAlignment="1">
      <alignment horizontal="center"/>
    </xf>
    <xf numFmtId="10" fontId="47" fillId="0" borderId="4" xfId="0" applyNumberFormat="1" applyFont="1" applyFill="1" applyBorder="1" applyAlignment="1">
      <alignment horizontal="center"/>
    </xf>
    <xf numFmtId="10" fontId="0" fillId="0" borderId="5" xfId="0" applyNumberFormat="1" applyFill="1" applyBorder="1" applyAlignment="1">
      <alignment horizontal="center"/>
    </xf>
    <xf numFmtId="10" fontId="47" fillId="0" borderId="5" xfId="0" applyNumberFormat="1" applyFont="1" applyFill="1" applyBorder="1" applyAlignment="1">
      <alignment horizontal="center"/>
    </xf>
    <xf numFmtId="1" fontId="0" fillId="0" borderId="3" xfId="0" applyNumberFormat="1" applyFill="1" applyBorder="1" applyAlignment="1">
      <alignment horizontal="center"/>
    </xf>
    <xf numFmtId="1" fontId="0" fillId="0" borderId="4" xfId="0" applyNumberFormat="1" applyFill="1" applyBorder="1" applyAlignment="1">
      <alignment horizontal="center"/>
    </xf>
    <xf numFmtId="1" fontId="0" fillId="0" borderId="5" xfId="0" applyNumberFormat="1" applyFill="1" applyBorder="1" applyAlignment="1">
      <alignment horizontal="center"/>
    </xf>
    <xf numFmtId="10" fontId="0" fillId="0" borderId="9" xfId="0" applyNumberFormat="1" applyFill="1" applyBorder="1" applyAlignment="1">
      <alignment horizontal="center"/>
    </xf>
    <xf numFmtId="10" fontId="0" fillId="0" borderId="0" xfId="0" applyNumberFormat="1" applyFill="1" applyBorder="1" applyAlignment="1">
      <alignment horizontal="center"/>
    </xf>
    <xf numFmtId="10" fontId="0" fillId="0" borderId="6" xfId="0" applyNumberFormat="1" applyFill="1" applyBorder="1" applyAlignment="1">
      <alignment horizontal="center"/>
    </xf>
    <xf numFmtId="10" fontId="0" fillId="0" borderId="7" xfId="0" applyNumberFormat="1" applyFill="1" applyBorder="1" applyAlignment="1">
      <alignment horizontal="center"/>
    </xf>
    <xf numFmtId="10" fontId="0" fillId="0" borderId="8" xfId="0" applyNumberFormat="1" applyFill="1" applyBorder="1" applyAlignment="1">
      <alignment horizontal="center"/>
    </xf>
    <xf numFmtId="168" fontId="0" fillId="0" borderId="0" xfId="0" applyNumberFormat="1"/>
    <xf numFmtId="11" fontId="0" fillId="0" borderId="0" xfId="0" applyNumberFormat="1"/>
    <xf numFmtId="17" fontId="0" fillId="0" borderId="5" xfId="0" applyNumberFormat="1" applyBorder="1" applyAlignment="1">
      <alignment horizontal="center"/>
    </xf>
    <xf numFmtId="17" fontId="0" fillId="0" borderId="3" xfId="0" applyNumberFormat="1" applyBorder="1" applyAlignment="1">
      <alignment horizontal="center"/>
    </xf>
    <xf numFmtId="0" fontId="48" fillId="33" borderId="4" xfId="0" applyFont="1" applyFill="1" applyBorder="1" applyAlignment="1">
      <alignment horizontal="center" vertical="center" wrapText="1"/>
    </xf>
    <xf numFmtId="0" fontId="45" fillId="33" borderId="2" xfId="0" applyFont="1" applyFill="1" applyBorder="1" applyAlignment="1">
      <alignment horizontal="center" vertical="center" wrapText="1"/>
    </xf>
    <xf numFmtId="15" fontId="13" fillId="0" borderId="0" xfId="47" applyNumberFormat="1" applyFont="1" applyFill="1" applyBorder="1" applyAlignment="1">
      <alignment horizontal="left"/>
    </xf>
    <xf numFmtId="168" fontId="0" fillId="35" borderId="3" xfId="0" applyNumberFormat="1" applyFill="1" applyBorder="1" applyAlignment="1">
      <alignment horizontal="center"/>
    </xf>
    <xf numFmtId="168" fontId="0" fillId="35" borderId="4" xfId="0" applyNumberFormat="1" applyFill="1" applyBorder="1" applyAlignment="1">
      <alignment horizontal="center"/>
    </xf>
    <xf numFmtId="17" fontId="0" fillId="0" borderId="4" xfId="0" applyNumberFormat="1" applyBorder="1" applyAlignment="1">
      <alignment horizontal="center"/>
    </xf>
    <xf numFmtId="10" fontId="47" fillId="35" borderId="4" xfId="0" applyNumberFormat="1" applyFont="1" applyFill="1" applyBorder="1" applyAlignment="1">
      <alignment horizontal="center"/>
    </xf>
    <xf numFmtId="10" fontId="47" fillId="35" borderId="5" xfId="0" applyNumberFormat="1" applyFont="1" applyFill="1" applyBorder="1" applyAlignment="1">
      <alignment horizontal="center"/>
    </xf>
    <xf numFmtId="10" fontId="47" fillId="35" borderId="3" xfId="0" applyNumberFormat="1" applyFont="1" applyFill="1" applyBorder="1" applyAlignment="1">
      <alignment horizontal="center"/>
    </xf>
    <xf numFmtId="0" fontId="0" fillId="35" borderId="10" xfId="0" applyFill="1" applyBorder="1"/>
    <xf numFmtId="0" fontId="0" fillId="35" borderId="11" xfId="0" applyFill="1" applyBorder="1"/>
    <xf numFmtId="0" fontId="0" fillId="35" borderId="12" xfId="0" applyFill="1" applyBorder="1"/>
    <xf numFmtId="10" fontId="0" fillId="35" borderId="5" xfId="0" applyNumberFormat="1" applyFill="1" applyBorder="1" applyAlignment="1">
      <alignment horizontal="center"/>
    </xf>
    <xf numFmtId="10" fontId="0" fillId="35" borderId="3" xfId="0" applyNumberFormat="1" applyFill="1" applyBorder="1" applyAlignment="1">
      <alignment horizontal="center"/>
    </xf>
    <xf numFmtId="10" fontId="0" fillId="35" borderId="4" xfId="0" applyNumberFormat="1" applyFill="1" applyBorder="1" applyAlignment="1">
      <alignment horizontal="center"/>
    </xf>
    <xf numFmtId="0" fontId="0" fillId="35" borderId="5" xfId="0" applyFill="1" applyBorder="1"/>
    <xf numFmtId="0" fontId="0" fillId="35" borderId="3" xfId="0" applyFill="1" applyBorder="1"/>
    <xf numFmtId="0" fontId="0" fillId="35" borderId="4" xfId="0" applyFill="1" applyBorder="1"/>
    <xf numFmtId="0" fontId="0" fillId="35" borderId="9" xfId="0" applyFill="1" applyBorder="1"/>
    <xf numFmtId="0" fontId="0" fillId="35" borderId="0" xfId="0" applyFill="1" applyBorder="1"/>
    <xf numFmtId="0" fontId="0" fillId="35" borderId="1" xfId="0" applyFill="1" applyBorder="1"/>
    <xf numFmtId="10" fontId="0" fillId="0" borderId="5" xfId="69" applyNumberFormat="1" applyFont="1" applyFill="1" applyBorder="1" applyAlignment="1">
      <alignment horizontal="center"/>
    </xf>
    <xf numFmtId="10" fontId="0" fillId="0" borderId="3" xfId="69" applyNumberFormat="1" applyFont="1" applyFill="1" applyBorder="1" applyAlignment="1">
      <alignment horizontal="center"/>
    </xf>
    <xf numFmtId="10" fontId="0" fillId="0" borderId="4" xfId="69" applyNumberFormat="1" applyFont="1" applyFill="1" applyBorder="1" applyAlignment="1">
      <alignment horizontal="center"/>
    </xf>
    <xf numFmtId="0" fontId="49" fillId="36" borderId="0" xfId="0" applyFont="1" applyFill="1" applyAlignment="1">
      <alignment vertical="top"/>
    </xf>
    <xf numFmtId="0" fontId="50" fillId="36" borderId="0" xfId="0" applyFont="1" applyFill="1"/>
    <xf numFmtId="0" fontId="51" fillId="36" borderId="0" xfId="0" applyFont="1" applyFill="1"/>
    <xf numFmtId="0" fontId="52" fillId="36" borderId="0" xfId="0" applyFont="1" applyFill="1"/>
    <xf numFmtId="0" fontId="51" fillId="0" borderId="0" xfId="0" applyFont="1"/>
    <xf numFmtId="168" fontId="0" fillId="0" borderId="0" xfId="0" applyNumberFormat="1" applyFill="1"/>
    <xf numFmtId="0" fontId="53" fillId="9" borderId="0" xfId="0" applyFont="1" applyFill="1"/>
    <xf numFmtId="0" fontId="45" fillId="33" borderId="4" xfId="0" applyFont="1" applyFill="1" applyBorder="1" applyAlignment="1">
      <alignment horizontal="center" vertical="center" wrapText="1"/>
    </xf>
    <xf numFmtId="15" fontId="10" fillId="0" borderId="0" xfId="0" quotePrefix="1" applyNumberFormat="1" applyFont="1"/>
    <xf numFmtId="10" fontId="0" fillId="37" borderId="0" xfId="0" applyNumberFormat="1" applyFill="1" applyBorder="1" applyAlignment="1">
      <alignment horizontal="center"/>
    </xf>
    <xf numFmtId="10" fontId="0" fillId="37" borderId="1" xfId="0" applyNumberFormat="1" applyFill="1" applyBorder="1" applyAlignment="1">
      <alignment horizontal="center"/>
    </xf>
    <xf numFmtId="10" fontId="0" fillId="37" borderId="3" xfId="0" applyNumberFormat="1" applyFill="1" applyBorder="1" applyAlignment="1">
      <alignment horizontal="center"/>
    </xf>
    <xf numFmtId="10" fontId="0" fillId="37" borderId="4" xfId="0" applyNumberFormat="1" applyFill="1" applyBorder="1" applyAlignment="1">
      <alignment horizontal="center"/>
    </xf>
    <xf numFmtId="10" fontId="47" fillId="37" borderId="3" xfId="0" applyNumberFormat="1" applyFont="1" applyFill="1" applyBorder="1" applyAlignment="1">
      <alignment horizontal="center"/>
    </xf>
    <xf numFmtId="10" fontId="47" fillId="37" borderId="4" xfId="0" applyNumberFormat="1" applyFont="1" applyFill="1" applyBorder="1" applyAlignment="1">
      <alignment horizontal="center"/>
    </xf>
    <xf numFmtId="169" fontId="0" fillId="0" borderId="8" xfId="0" applyNumberFormat="1" applyFill="1" applyBorder="1" applyAlignment="1">
      <alignment horizontal="center"/>
    </xf>
    <xf numFmtId="169" fontId="0" fillId="0" borderId="6" xfId="0" applyNumberFormat="1" applyFill="1" applyBorder="1" applyAlignment="1">
      <alignment horizontal="center"/>
    </xf>
    <xf numFmtId="169" fontId="0" fillId="0" borderId="7" xfId="0" applyNumberFormat="1" applyFill="1" applyBorder="1" applyAlignment="1">
      <alignment horizontal="center"/>
    </xf>
    <xf numFmtId="168" fontId="0" fillId="0" borderId="0" xfId="0" applyNumberFormat="1" applyAlignment="1">
      <alignment horizontal="center" vertical="center"/>
    </xf>
    <xf numFmtId="10" fontId="0" fillId="0" borderId="0" xfId="0" applyNumberFormat="1" applyAlignment="1">
      <alignment horizontal="center" vertical="center"/>
    </xf>
    <xf numFmtId="10" fontId="0" fillId="0" borderId="0" xfId="0" applyNumberFormat="1"/>
    <xf numFmtId="0" fontId="4" fillId="0" borderId="0" xfId="45" applyFont="1" applyFill="1" applyBorder="1" applyAlignment="1">
      <alignment horizontal="left" wrapText="1"/>
    </xf>
    <xf numFmtId="0" fontId="13" fillId="0" borderId="0" xfId="45" applyFont="1" applyFill="1" applyBorder="1" applyAlignment="1">
      <alignment horizontal="left" wrapText="1"/>
    </xf>
    <xf numFmtId="0" fontId="4" fillId="0" borderId="0" xfId="47" applyFont="1" applyFill="1" applyAlignment="1">
      <alignment horizontal="left" wrapText="1"/>
    </xf>
    <xf numFmtId="0" fontId="5" fillId="9" borderId="0" xfId="47" applyFont="1" applyFill="1" applyAlignment="1">
      <alignment horizontal="left"/>
    </xf>
    <xf numFmtId="0" fontId="5" fillId="9" borderId="0" xfId="47" applyFont="1" applyFill="1" applyAlignment="1">
      <alignment horizontal="left" wrapText="1"/>
    </xf>
    <xf numFmtId="0" fontId="5" fillId="9" borderId="0" xfId="47" applyFont="1" applyFill="1" applyAlignment="1">
      <alignment horizontal="left" vertical="center" wrapText="1"/>
    </xf>
    <xf numFmtId="0" fontId="45" fillId="33" borderId="5" xfId="0" applyFont="1" applyFill="1" applyBorder="1" applyAlignment="1">
      <alignment horizontal="center" vertical="center" wrapText="1"/>
    </xf>
    <xf numFmtId="0" fontId="45" fillId="33" borderId="4" xfId="0" applyFont="1" applyFill="1" applyBorder="1" applyAlignment="1">
      <alignment horizontal="center" vertical="center" wrapText="1"/>
    </xf>
    <xf numFmtId="0" fontId="43" fillId="33" borderId="22" xfId="0" applyFont="1" applyFill="1" applyBorder="1" applyAlignment="1">
      <alignment horizontal="center" vertical="center"/>
    </xf>
    <xf numFmtId="0" fontId="43" fillId="33" borderId="23" xfId="0" applyFont="1" applyFill="1" applyBorder="1" applyAlignment="1">
      <alignment horizontal="center" vertical="center"/>
    </xf>
    <xf numFmtId="0" fontId="43" fillId="33" borderId="24" xfId="0" applyFont="1" applyFill="1" applyBorder="1" applyAlignment="1">
      <alignment horizontal="center" vertical="center"/>
    </xf>
    <xf numFmtId="0" fontId="45" fillId="33" borderId="2" xfId="0" applyFont="1" applyFill="1" applyBorder="1" applyAlignment="1">
      <alignment horizontal="center" vertical="center" wrapText="1"/>
    </xf>
  </cellXfs>
  <cellStyles count="7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2 2" xfId="29"/>
    <cellStyle name="Comma 2 3" xfId="30"/>
    <cellStyle name="Comma 3" xfId="31"/>
    <cellStyle name="Comma 4" xfId="32"/>
    <cellStyle name="Explanatory Text" xfId="33" builtinId="53" customBuiltin="1"/>
    <cellStyle name="Good" xfId="34" builtinId="26" customBuiltin="1"/>
    <cellStyle name="Heading 1" xfId="35" builtinId="16" customBuiltin="1"/>
    <cellStyle name="Heading 2" xfId="36" builtinId="17" customBuiltin="1"/>
    <cellStyle name="Heading 3" xfId="37" builtinId="18" customBuiltin="1"/>
    <cellStyle name="Heading 4" xfId="38" builtinId="19" customBuiltin="1"/>
    <cellStyle name="Input" xfId="39" builtinId="20" customBuiltin="1"/>
    <cellStyle name="Linked Cell" xfId="40" builtinId="24" customBuiltin="1"/>
    <cellStyle name="Neutral" xfId="41" builtinId="28" customBuiltin="1"/>
    <cellStyle name="Normal" xfId="0" builtinId="0"/>
    <cellStyle name="Normal 2" xfId="42"/>
    <cellStyle name="Normal 2 2" xfId="43"/>
    <cellStyle name="Normal 3" xfId="44"/>
    <cellStyle name="Normal 4" xfId="45"/>
    <cellStyle name="Normal 5" xfId="46"/>
    <cellStyle name="Normal 6" xfId="47"/>
    <cellStyle name="Normal 7" xfId="48"/>
    <cellStyle name="Normal 7 2" xfId="49"/>
    <cellStyle name="Normal 7 3" xfId="50"/>
    <cellStyle name="Normal 8" xfId="51"/>
    <cellStyle name="Normal 8 2" xfId="52"/>
    <cellStyle name="Normal 8 3" xfId="53"/>
    <cellStyle name="Normal_Narcotic_Pusher_Metrics_MI_Preliminary_27Dec09" xfId="54"/>
    <cellStyle name="Note" xfId="55" builtinId="10" customBuiltin="1"/>
    <cellStyle name="Output" xfId="56" builtinId="21" customBuiltin="1"/>
    <cellStyle name="Percent" xfId="69" builtinId="5"/>
    <cellStyle name="Percent 2" xfId="57"/>
    <cellStyle name="Percent 2 2" xfId="58"/>
    <cellStyle name="Percent 2 3" xfId="59"/>
    <cellStyle name="Percent 3" xfId="60"/>
    <cellStyle name="Percent 3 2" xfId="61"/>
    <cellStyle name="Percent 3 2 2" xfId="62"/>
    <cellStyle name="Percent 4" xfId="63"/>
    <cellStyle name="Percent 4 2" xfId="64"/>
    <cellStyle name="Percent 5" xfId="65"/>
    <cellStyle name="Title" xfId="66" builtinId="15" customBuiltin="1"/>
    <cellStyle name="Total" xfId="67" builtinId="25" customBuiltin="1"/>
    <cellStyle name="Warning Text" xfId="6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7.xml"/><Relationship Id="rId18" Type="http://schemas.openxmlformats.org/officeDocument/2006/relationships/chartsheet" Target="chartsheets/sheet11.xml"/><Relationship Id="rId26" Type="http://schemas.openxmlformats.org/officeDocument/2006/relationships/chartsheet" Target="chartsheets/sheet17.xml"/><Relationship Id="rId39" Type="http://schemas.openxmlformats.org/officeDocument/2006/relationships/theme" Target="theme/theme1.xml"/><Relationship Id="rId21" Type="http://schemas.openxmlformats.org/officeDocument/2006/relationships/chartsheet" Target="chartsheets/sheet13.xml"/><Relationship Id="rId34" Type="http://schemas.openxmlformats.org/officeDocument/2006/relationships/worksheet" Target="worksheets/sheet14.xml"/><Relationship Id="rId42" Type="http://schemas.openxmlformats.org/officeDocument/2006/relationships/calcChain" Target="calcChain.xml"/><Relationship Id="rId7" Type="http://schemas.openxmlformats.org/officeDocument/2006/relationships/chartsheet" Target="chartsheets/sheet2.xml"/><Relationship Id="rId2" Type="http://schemas.openxmlformats.org/officeDocument/2006/relationships/worksheet" Target="worksheets/sheet2.xml"/><Relationship Id="rId16" Type="http://schemas.openxmlformats.org/officeDocument/2006/relationships/chartsheet" Target="chartsheets/sheet10.xml"/><Relationship Id="rId29" Type="http://schemas.openxmlformats.org/officeDocument/2006/relationships/chartsheet" Target="chartsheets/sheet19.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chartsheet" Target="chartsheets/sheet5.xml"/><Relationship Id="rId24" Type="http://schemas.openxmlformats.org/officeDocument/2006/relationships/chartsheet" Target="chartsheets/sheet15.xml"/><Relationship Id="rId32" Type="http://schemas.openxmlformats.org/officeDocument/2006/relationships/worksheet" Target="worksheets/sheet12.xml"/><Relationship Id="rId37" Type="http://schemas.openxmlformats.org/officeDocument/2006/relationships/worksheet" Target="worksheets/sheet17.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chartsheet" Target="chartsheets/sheet9.xml"/><Relationship Id="rId23" Type="http://schemas.openxmlformats.org/officeDocument/2006/relationships/worksheet" Target="worksheets/sheet9.xml"/><Relationship Id="rId28" Type="http://schemas.openxmlformats.org/officeDocument/2006/relationships/chartsheet" Target="chartsheets/sheet18.xml"/><Relationship Id="rId36" Type="http://schemas.openxmlformats.org/officeDocument/2006/relationships/worksheet" Target="worksheets/sheet16.xml"/><Relationship Id="rId10" Type="http://schemas.openxmlformats.org/officeDocument/2006/relationships/worksheet" Target="worksheets/sheet6.xml"/><Relationship Id="rId19" Type="http://schemas.openxmlformats.org/officeDocument/2006/relationships/worksheet" Target="worksheets/sheet8.xml"/><Relationship Id="rId31" Type="http://schemas.openxmlformats.org/officeDocument/2006/relationships/worksheet" Target="worksheets/sheet1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chartsheet" Target="chartsheets/sheet8.xml"/><Relationship Id="rId22" Type="http://schemas.openxmlformats.org/officeDocument/2006/relationships/chartsheet" Target="chartsheets/sheet14.xml"/><Relationship Id="rId27" Type="http://schemas.openxmlformats.org/officeDocument/2006/relationships/worksheet" Target="worksheets/sheet10.xml"/><Relationship Id="rId30" Type="http://schemas.openxmlformats.org/officeDocument/2006/relationships/chartsheet" Target="chartsheets/sheet20.xml"/><Relationship Id="rId35" Type="http://schemas.openxmlformats.org/officeDocument/2006/relationships/worksheet" Target="worksheets/sheet15.xml"/><Relationship Id="rId43" Type="http://schemas.openxmlformats.org/officeDocument/2006/relationships/customXml" Target="../customXml/item1.xml"/><Relationship Id="rId8" Type="http://schemas.openxmlformats.org/officeDocument/2006/relationships/chartsheet" Target="chartsheets/sheet3.xml"/><Relationship Id="rId3" Type="http://schemas.openxmlformats.org/officeDocument/2006/relationships/worksheet" Target="worksheets/sheet3.xml"/><Relationship Id="rId12" Type="http://schemas.openxmlformats.org/officeDocument/2006/relationships/chartsheet" Target="chartsheets/sheet6.xml"/><Relationship Id="rId17" Type="http://schemas.openxmlformats.org/officeDocument/2006/relationships/worksheet" Target="worksheets/sheet7.xml"/><Relationship Id="rId25" Type="http://schemas.openxmlformats.org/officeDocument/2006/relationships/chartsheet" Target="chartsheets/sheet16.xml"/><Relationship Id="rId33" Type="http://schemas.openxmlformats.org/officeDocument/2006/relationships/worksheet" Target="worksheets/sheet13.xml"/><Relationship Id="rId38" Type="http://schemas.openxmlformats.org/officeDocument/2006/relationships/worksheet" Target="worksheets/sheet18.xml"/><Relationship Id="rId20" Type="http://schemas.openxmlformats.org/officeDocument/2006/relationships/chartsheet" Target="chartsheets/sheet12.xml"/><Relationship Id="rId41"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15"/>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Data'!$L$5:$L$40</c:f>
              <c:numCache>
                <c:formatCode>General</c:formatCode>
                <c:ptCount val="36"/>
                <c:pt idx="23">
                  <c:v>0</c:v>
                </c:pt>
                <c:pt idx="24"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Data'!$C$5:$C$52</c:f>
              <c:numCache>
                <c:formatCode>0.0%</c:formatCode>
                <c:ptCount val="48"/>
                <c:pt idx="0">
                  <c:v>1.98042462E-2</c:v>
                </c:pt>
                <c:pt idx="1">
                  <c:v>1.7539494499999999E-2</c:v>
                </c:pt>
                <c:pt idx="2">
                  <c:v>1.80895402E-2</c:v>
                </c:pt>
                <c:pt idx="3">
                  <c:v>1.7234036099999999E-2</c:v>
                </c:pt>
                <c:pt idx="4">
                  <c:v>1.7412397100000001E-2</c:v>
                </c:pt>
                <c:pt idx="5">
                  <c:v>1.6523796E-2</c:v>
                </c:pt>
                <c:pt idx="6">
                  <c:v>1.68095048E-2</c:v>
                </c:pt>
                <c:pt idx="7">
                  <c:v>1.6636248999999999E-2</c:v>
                </c:pt>
                <c:pt idx="8">
                  <c:v>1.6581335400000001E-2</c:v>
                </c:pt>
                <c:pt idx="9">
                  <c:v>1.7678131900000001E-2</c:v>
                </c:pt>
                <c:pt idx="10">
                  <c:v>1.7428227899999999E-2</c:v>
                </c:pt>
                <c:pt idx="11">
                  <c:v>1.8113388599999999E-2</c:v>
                </c:pt>
                <c:pt idx="12">
                  <c:v>1.8829774300000001E-2</c:v>
                </c:pt>
                <c:pt idx="13">
                  <c:v>1.68661669E-2</c:v>
                </c:pt>
                <c:pt idx="14">
                  <c:v>1.8126488999999999E-2</c:v>
                </c:pt>
                <c:pt idx="15">
                  <c:v>1.67785235E-2</c:v>
                </c:pt>
                <c:pt idx="16">
                  <c:v>1.6828748300000002E-2</c:v>
                </c:pt>
                <c:pt idx="17">
                  <c:v>1.6119926999999999E-2</c:v>
                </c:pt>
                <c:pt idx="18">
                  <c:v>1.62880132E-2</c:v>
                </c:pt>
                <c:pt idx="19">
                  <c:v>1.6241559700000002E-2</c:v>
                </c:pt>
                <c:pt idx="20">
                  <c:v>1.5797491100000002E-2</c:v>
                </c:pt>
                <c:pt idx="21">
                  <c:v>1.6688163700000001E-2</c:v>
                </c:pt>
                <c:pt idx="22">
                  <c:v>1.6544920800000001E-2</c:v>
                </c:pt>
                <c:pt idx="23">
                  <c:v>1.77834485E-2</c:v>
                </c:pt>
                <c:pt idx="24">
                  <c:v>1.88864212E-2</c:v>
                </c:pt>
                <c:pt idx="25">
                  <c:v>1.6987012199999998E-2</c:v>
                </c:pt>
                <c:pt idx="26">
                  <c:v>1.7739678700000001E-2</c:v>
                </c:pt>
                <c:pt idx="27">
                  <c:v>1.631285E-2</c:v>
                </c:pt>
                <c:pt idx="28">
                  <c:v>1.64915528E-2</c:v>
                </c:pt>
                <c:pt idx="29">
                  <c:v>1.57588372E-2</c:v>
                </c:pt>
                <c:pt idx="30">
                  <c:v>1.56213234E-2</c:v>
                </c:pt>
                <c:pt idx="31">
                  <c:v>1.5646418299999999E-2</c:v>
                </c:pt>
                <c:pt idx="32">
                  <c:v>1.56407192E-2</c:v>
                </c:pt>
                <c:pt idx="33">
                  <c:v>1.5934385400000001E-2</c:v>
                </c:pt>
                <c:pt idx="34">
                  <c:v>1.55048796E-2</c:v>
                </c:pt>
                <c:pt idx="35">
                  <c:v>1.66553282E-2</c:v>
                </c:pt>
                <c:pt idx="36">
                  <c:v>1.6978747900000001E-2</c:v>
                </c:pt>
                <c:pt idx="37">
                  <c:v>1.60044438E-2</c:v>
                </c:pt>
                <c:pt idx="38">
                  <c:v>1.6804457200000001E-2</c:v>
                </c:pt>
                <c:pt idx="39">
                  <c:v>1.58806994E-2</c:v>
                </c:pt>
                <c:pt idx="40">
                  <c:v>1.5309348299999999E-2</c:v>
                </c:pt>
                <c:pt idx="41">
                  <c:v>1.48324318E-2</c:v>
                </c:pt>
                <c:pt idx="42">
                  <c:v>1.54494816E-2</c:v>
                </c:pt>
                <c:pt idx="43">
                  <c:v>1.5286050299999999E-2</c:v>
                </c:pt>
                <c:pt idx="44">
                  <c:v>1.4783808000000001E-2</c:v>
                </c:pt>
                <c:pt idx="45">
                  <c:v>1.56994838E-2</c:v>
                </c:pt>
                <c:pt idx="46">
                  <c:v>1.5547742599999999E-2</c:v>
                </c:pt>
                <c:pt idx="47">
                  <c:v>1.69220473E-2</c:v>
                </c:pt>
              </c:numCache>
            </c:numRef>
          </c:val>
          <c:smooth val="0"/>
        </c:ser>
        <c:dLbls>
          <c:showLegendKey val="0"/>
          <c:showVal val="0"/>
          <c:showCatName val="0"/>
          <c:showSerName val="0"/>
          <c:showPercent val="0"/>
          <c:showBubbleSize val="0"/>
        </c:dLbls>
        <c:marker val="1"/>
        <c:smooth val="0"/>
        <c:axId val="45741568"/>
        <c:axId val="104312768"/>
      </c:lineChart>
      <c:dateAx>
        <c:axId val="45741568"/>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04312768"/>
        <c:crosses val="autoZero"/>
        <c:auto val="1"/>
        <c:lblOffset val="100"/>
        <c:baseTimeUnit val="months"/>
        <c:majorUnit val="2"/>
        <c:minorUnit val="1"/>
        <c:minorTimeUnit val="months"/>
      </c:dateAx>
      <c:valAx>
        <c:axId val="104312768"/>
        <c:scaling>
          <c:orientation val="minMax"/>
          <c:max val="0.05"/>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45741568"/>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90233074361818E-2"/>
          <c:y val="0.1729200652528548"/>
          <c:w val="0.88235294117647056"/>
          <c:h val="0.66937552013315849"/>
        </c:manualLayout>
      </c:layout>
      <c:lineChart>
        <c:grouping val="standard"/>
        <c:varyColors val="0"/>
        <c:ser>
          <c:idx val="5"/>
          <c:order val="0"/>
          <c:tx>
            <c:v>Jan-07</c:v>
          </c:tx>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Data'!$O$6:$O$77</c:f>
              <c:numCache>
                <c:formatCode>0.00%</c:formatCode>
                <c:ptCount val="72"/>
                <c:pt idx="0">
                  <c:v>5.4840237999999996E-3</c:v>
                </c:pt>
                <c:pt idx="1">
                  <c:v>9.8768185000000005E-3</c:v>
                </c:pt>
                <c:pt idx="2">
                  <c:v>1.3962954E-2</c:v>
                </c:pt>
                <c:pt idx="3">
                  <c:v>1.7933594300000001E-2</c:v>
                </c:pt>
                <c:pt idx="4">
                  <c:v>2.14940281E-2</c:v>
                </c:pt>
                <c:pt idx="5">
                  <c:v>2.4923036499999999E-2</c:v>
                </c:pt>
                <c:pt idx="6">
                  <c:v>2.8415766299999999E-2</c:v>
                </c:pt>
                <c:pt idx="7">
                  <c:v>3.1637680100000003E-2</c:v>
                </c:pt>
                <c:pt idx="8">
                  <c:v>3.4521073899999997E-2</c:v>
                </c:pt>
                <c:pt idx="9">
                  <c:v>3.7340746299999998E-2</c:v>
                </c:pt>
                <c:pt idx="10">
                  <c:v>4.0220157499999999E-2</c:v>
                </c:pt>
                <c:pt idx="11">
                  <c:v>4.30398299E-2</c:v>
                </c:pt>
                <c:pt idx="12">
                  <c:v>4.6122353099999999E-2</c:v>
                </c:pt>
                <c:pt idx="13">
                  <c:v>4.9081416000000003E-2</c:v>
                </c:pt>
                <c:pt idx="14">
                  <c:v>5.1889140700000003E-2</c:v>
                </c:pt>
                <c:pt idx="15">
                  <c:v>5.4250815399999999E-2</c:v>
                </c:pt>
                <c:pt idx="16">
                  <c:v>5.6536821000000001E-2</c:v>
                </c:pt>
                <c:pt idx="17">
                  <c:v>5.8735209699999999E-2</c:v>
                </c:pt>
                <c:pt idx="18">
                  <c:v>6.0830051000000003E-2</c:v>
                </c:pt>
                <c:pt idx="19">
                  <c:v>6.28093973E-2</c:v>
                </c:pt>
                <c:pt idx="20">
                  <c:v>6.4928134200000001E-2</c:v>
                </c:pt>
                <c:pt idx="21">
                  <c:v>6.6943323799999996E-2</c:v>
                </c:pt>
                <c:pt idx="22">
                  <c:v>6.8878861599999994E-2</c:v>
                </c:pt>
                <c:pt idx="23">
                  <c:v>7.0953790000000003E-2</c:v>
                </c:pt>
                <c:pt idx="24">
                  <c:v>7.2949066699999995E-2</c:v>
                </c:pt>
                <c:pt idx="25">
                  <c:v>7.4681492500000002E-2</c:v>
                </c:pt>
                <c:pt idx="26">
                  <c:v>7.6573221900000002E-2</c:v>
                </c:pt>
                <c:pt idx="27">
                  <c:v>7.8225995899999998E-2</c:v>
                </c:pt>
                <c:pt idx="28">
                  <c:v>7.9834961499999996E-2</c:v>
                </c:pt>
                <c:pt idx="29">
                  <c:v>8.1503666000000002E-2</c:v>
                </c:pt>
                <c:pt idx="30">
                  <c:v>8.3228126599999994E-2</c:v>
                </c:pt>
                <c:pt idx="31">
                  <c:v>8.47295624E-2</c:v>
                </c:pt>
                <c:pt idx="32">
                  <c:v>8.6298702099999999E-2</c:v>
                </c:pt>
                <c:pt idx="33">
                  <c:v>8.7820050699999999E-2</c:v>
                </c:pt>
                <c:pt idx="34">
                  <c:v>8.9297590900000001E-2</c:v>
                </c:pt>
                <c:pt idx="35">
                  <c:v>9.0918504299999994E-2</c:v>
                </c:pt>
                <c:pt idx="36">
                  <c:v>9.2535435099999994E-2</c:v>
                </c:pt>
                <c:pt idx="37">
                  <c:v>9.3993062299999999E-2</c:v>
                </c:pt>
                <c:pt idx="38">
                  <c:v>9.5406881099999993E-2</c:v>
                </c:pt>
                <c:pt idx="39">
                  <c:v>9.6745030699999998E-2</c:v>
                </c:pt>
                <c:pt idx="40">
                  <c:v>9.8166814699999994E-2</c:v>
                </c:pt>
                <c:pt idx="41">
                  <c:v>9.9393451800000004E-2</c:v>
                </c:pt>
                <c:pt idx="42">
                  <c:v>0.1005404372</c:v>
                </c:pt>
                <c:pt idx="43">
                  <c:v>0.1016237012</c:v>
                </c:pt>
                <c:pt idx="44">
                  <c:v>0.102766704</c:v>
                </c:pt>
                <c:pt idx="45">
                  <c:v>0.1042681397</c:v>
                </c:pt>
                <c:pt idx="46">
                  <c:v>0.1056739933</c:v>
                </c:pt>
                <c:pt idx="47">
                  <c:v>0.10709179470000001</c:v>
                </c:pt>
                <c:pt idx="48">
                  <c:v>0.1085733175</c:v>
                </c:pt>
                <c:pt idx="49">
                  <c:v>0.1097083551</c:v>
                </c:pt>
                <c:pt idx="50">
                  <c:v>0.11093897480000001</c:v>
                </c:pt>
                <c:pt idx="51">
                  <c:v>0.1120063084</c:v>
                </c:pt>
                <c:pt idx="52">
                  <c:v>0.1129461992</c:v>
                </c:pt>
                <c:pt idx="53">
                  <c:v>0.1139099855</c:v>
                </c:pt>
                <c:pt idx="54">
                  <c:v>0.1147144683</c:v>
                </c:pt>
                <c:pt idx="55">
                  <c:v>0.1157180806</c:v>
                </c:pt>
                <c:pt idx="56">
                  <c:v>0.1165464589</c:v>
                </c:pt>
                <c:pt idx="57">
                  <c:v>0.1174186457</c:v>
                </c:pt>
                <c:pt idx="58">
                  <c:v>0.1182310937</c:v>
                </c:pt>
                <c:pt idx="59">
                  <c:v>0.119107263</c:v>
                </c:pt>
                <c:pt idx="60">
                  <c:v>0.1200152931</c:v>
                </c:pt>
                <c:pt idx="61">
                  <c:v>0.1208436715</c:v>
                </c:pt>
                <c:pt idx="62">
                  <c:v>0.1216561194</c:v>
                </c:pt>
                <c:pt idx="63">
                  <c:v>0.12231722909999999</c:v>
                </c:pt>
                <c:pt idx="64">
                  <c:v>0.1229663909</c:v>
                </c:pt>
                <c:pt idx="65">
                  <c:v>0.1235279359</c:v>
                </c:pt>
                <c:pt idx="66">
                  <c:v>0.1241372718</c:v>
                </c:pt>
                <c:pt idx="67">
                  <c:v>0.1247426252</c:v>
                </c:pt>
                <c:pt idx="68">
                  <c:v>0.125363909</c:v>
                </c:pt>
                <c:pt idx="69">
                  <c:v>0.1259851927</c:v>
                </c:pt>
                <c:pt idx="70">
                  <c:v>0.12661045909999999</c:v>
                </c:pt>
                <c:pt idx="71">
                  <c:v>0.12713217809999999</c:v>
                </c:pt>
              </c:numCache>
            </c:numRef>
          </c:val>
          <c:smooth val="0"/>
        </c:ser>
        <c:ser>
          <c:idx val="2"/>
          <c:order val="1"/>
          <c:tx>
            <c:v>Jan-08</c:v>
          </c:tx>
          <c:spPr>
            <a:ln w="28575">
              <a:solidFill>
                <a:schemeClr val="tx2"/>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Data'!$P$6:$P$65</c:f>
              <c:numCache>
                <c:formatCode>0.00%</c:formatCode>
                <c:ptCount val="60"/>
                <c:pt idx="0">
                  <c:v>5.1692650000000001E-3</c:v>
                </c:pt>
                <c:pt idx="1">
                  <c:v>9.5743097000000003E-3</c:v>
                </c:pt>
                <c:pt idx="2">
                  <c:v>1.3736371400000001E-2</c:v>
                </c:pt>
                <c:pt idx="3">
                  <c:v>1.73027332E-2</c:v>
                </c:pt>
                <c:pt idx="4">
                  <c:v>2.0661383700000001E-2</c:v>
                </c:pt>
                <c:pt idx="5">
                  <c:v>2.3784889600000001E-2</c:v>
                </c:pt>
                <c:pt idx="6">
                  <c:v>2.6955424400000001E-2</c:v>
                </c:pt>
                <c:pt idx="7">
                  <c:v>2.9722294100000001E-2</c:v>
                </c:pt>
                <c:pt idx="8">
                  <c:v>3.2598898000000001E-2</c:v>
                </c:pt>
                <c:pt idx="9">
                  <c:v>3.5448068300000003E-2</c:v>
                </c:pt>
                <c:pt idx="10">
                  <c:v>3.8124799100000002E-2</c:v>
                </c:pt>
                <c:pt idx="11">
                  <c:v>4.1044512900000003E-2</c:v>
                </c:pt>
                <c:pt idx="12">
                  <c:v>4.3815301700000003E-2</c:v>
                </c:pt>
                <c:pt idx="13">
                  <c:v>4.6354864799999999E-2</c:v>
                </c:pt>
                <c:pt idx="14">
                  <c:v>4.88709134E-2</c:v>
                </c:pt>
                <c:pt idx="15">
                  <c:v>5.1198846200000002E-2</c:v>
                </c:pt>
                <c:pt idx="16">
                  <c:v>5.3338663299999999E-2</c:v>
                </c:pt>
                <c:pt idx="17">
                  <c:v>5.5635243500000001E-2</c:v>
                </c:pt>
                <c:pt idx="18">
                  <c:v>5.79161474E-2</c:v>
                </c:pt>
                <c:pt idx="19">
                  <c:v>6.0071640799999999E-2</c:v>
                </c:pt>
                <c:pt idx="20">
                  <c:v>6.2289839399999998E-2</c:v>
                </c:pt>
                <c:pt idx="21">
                  <c:v>6.4382627499999998E-2</c:v>
                </c:pt>
                <c:pt idx="22">
                  <c:v>6.6361762300000002E-2</c:v>
                </c:pt>
                <c:pt idx="23">
                  <c:v>6.8638747099999994E-2</c:v>
                </c:pt>
                <c:pt idx="24">
                  <c:v>7.0821674099999996E-2</c:v>
                </c:pt>
                <c:pt idx="25">
                  <c:v>7.2785132599999997E-2</c:v>
                </c:pt>
                <c:pt idx="26">
                  <c:v>7.4803458200000006E-2</c:v>
                </c:pt>
                <c:pt idx="27">
                  <c:v>7.6621910799999998E-2</c:v>
                </c:pt>
                <c:pt idx="28">
                  <c:v>7.8585369299999999E-2</c:v>
                </c:pt>
                <c:pt idx="29">
                  <c:v>8.0200029800000003E-2</c:v>
                </c:pt>
                <c:pt idx="30">
                  <c:v>8.1755904099999999E-2</c:v>
                </c:pt>
                <c:pt idx="31">
                  <c:v>8.3362726400000003E-2</c:v>
                </c:pt>
                <c:pt idx="32">
                  <c:v>8.4902924399999996E-2</c:v>
                </c:pt>
                <c:pt idx="33">
                  <c:v>8.6948683600000007E-2</c:v>
                </c:pt>
                <c:pt idx="34">
                  <c:v>8.8841598699999996E-2</c:v>
                </c:pt>
                <c:pt idx="35">
                  <c:v>9.0781542699999995E-2</c:v>
                </c:pt>
                <c:pt idx="36">
                  <c:v>9.2799868300000005E-2</c:v>
                </c:pt>
                <c:pt idx="37">
                  <c:v>9.4461557799999998E-2</c:v>
                </c:pt>
                <c:pt idx="38">
                  <c:v>9.6068380100000003E-2</c:v>
                </c:pt>
                <c:pt idx="39">
                  <c:v>9.7487086599999995E-2</c:v>
                </c:pt>
                <c:pt idx="40">
                  <c:v>9.8741191899999997E-2</c:v>
                </c:pt>
                <c:pt idx="41">
                  <c:v>0.10002273070000001</c:v>
                </c:pt>
                <c:pt idx="42">
                  <c:v>0.10113574910000001</c:v>
                </c:pt>
                <c:pt idx="43">
                  <c:v>0.1023898543</c:v>
                </c:pt>
                <c:pt idx="44">
                  <c:v>0.1035028727</c:v>
                </c:pt>
                <c:pt idx="45">
                  <c:v>0.1046315674</c:v>
                </c:pt>
                <c:pt idx="46">
                  <c:v>0.1056897187</c:v>
                </c:pt>
                <c:pt idx="47">
                  <c:v>0.10684584699999999</c:v>
                </c:pt>
                <c:pt idx="48">
                  <c:v>0.1080764377</c:v>
                </c:pt>
                <c:pt idx="49">
                  <c:v>0.1091385081</c:v>
                </c:pt>
                <c:pt idx="50">
                  <c:v>0.1102240929</c:v>
                </c:pt>
                <c:pt idx="51">
                  <c:v>0.1111019666</c:v>
                </c:pt>
                <c:pt idx="52">
                  <c:v>0.1119641639</c:v>
                </c:pt>
                <c:pt idx="53">
                  <c:v>0.1127479797</c:v>
                </c:pt>
                <c:pt idx="54">
                  <c:v>0.113508281</c:v>
                </c:pt>
                <c:pt idx="55">
                  <c:v>0.114350883</c:v>
                </c:pt>
                <c:pt idx="56">
                  <c:v>0.1151621323</c:v>
                </c:pt>
                <c:pt idx="57">
                  <c:v>0.1159890579</c:v>
                </c:pt>
                <c:pt idx="58">
                  <c:v>0.1168512553</c:v>
                </c:pt>
                <c:pt idx="59">
                  <c:v>0.1175684467</c:v>
                </c:pt>
              </c:numCache>
            </c:numRef>
          </c:val>
          <c:smooth val="0"/>
        </c:ser>
        <c:ser>
          <c:idx val="0"/>
          <c:order val="2"/>
          <c:tx>
            <c:v>Jan-09</c:v>
          </c:tx>
          <c:spPr>
            <a:ln>
              <a:solidFill>
                <a:schemeClr val="accent5"/>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Data'!$Q$6:$Q$53</c:f>
              <c:numCache>
                <c:formatCode>0.00%</c:formatCode>
                <c:ptCount val="48"/>
                <c:pt idx="0">
                  <c:v>4.6878694999999996E-3</c:v>
                </c:pt>
                <c:pt idx="1">
                  <c:v>8.6357498999999997E-3</c:v>
                </c:pt>
                <c:pt idx="2">
                  <c:v>1.2530228900000001E-2</c:v>
                </c:pt>
                <c:pt idx="3">
                  <c:v>1.59707971E-2</c:v>
                </c:pt>
                <c:pt idx="4">
                  <c:v>1.9251161499999999E-2</c:v>
                </c:pt>
                <c:pt idx="5">
                  <c:v>2.2459052699999999E-2</c:v>
                </c:pt>
                <c:pt idx="6">
                  <c:v>2.5621171299999999E-2</c:v>
                </c:pt>
                <c:pt idx="7">
                  <c:v>2.8707002400000001E-2</c:v>
                </c:pt>
                <c:pt idx="8">
                  <c:v>3.1777576000000002E-2</c:v>
                </c:pt>
                <c:pt idx="9">
                  <c:v>3.4810005900000003E-2</c:v>
                </c:pt>
                <c:pt idx="10">
                  <c:v>3.7666974399999997E-2</c:v>
                </c:pt>
                <c:pt idx="11">
                  <c:v>4.0802392399999998E-2</c:v>
                </c:pt>
                <c:pt idx="12">
                  <c:v>4.3773792200000002E-2</c:v>
                </c:pt>
                <c:pt idx="13">
                  <c:v>4.64324131E-2</c:v>
                </c:pt>
                <c:pt idx="14">
                  <c:v>4.9178764600000001E-2</c:v>
                </c:pt>
                <c:pt idx="15">
                  <c:v>5.1661924099999999E-2</c:v>
                </c:pt>
                <c:pt idx="16">
                  <c:v>5.4190856199999998E-2</c:v>
                </c:pt>
                <c:pt idx="17">
                  <c:v>5.6426081199999999E-2</c:v>
                </c:pt>
                <c:pt idx="18">
                  <c:v>5.8489659200000002E-2</c:v>
                </c:pt>
                <c:pt idx="19">
                  <c:v>6.0686740500000003E-2</c:v>
                </c:pt>
                <c:pt idx="20">
                  <c:v>6.2807534200000001E-2</c:v>
                </c:pt>
                <c:pt idx="21">
                  <c:v>6.5473783800000004E-2</c:v>
                </c:pt>
                <c:pt idx="22">
                  <c:v>6.8029416499999995E-2</c:v>
                </c:pt>
                <c:pt idx="23">
                  <c:v>7.0627007300000003E-2</c:v>
                </c:pt>
                <c:pt idx="24">
                  <c:v>7.3384801999999999E-2</c:v>
                </c:pt>
                <c:pt idx="25">
                  <c:v>7.5635284499999997E-2</c:v>
                </c:pt>
                <c:pt idx="26">
                  <c:v>7.7721748800000004E-2</c:v>
                </c:pt>
                <c:pt idx="27">
                  <c:v>7.9575536099999997E-2</c:v>
                </c:pt>
                <c:pt idx="28">
                  <c:v>8.1280562700000003E-2</c:v>
                </c:pt>
                <c:pt idx="29">
                  <c:v>8.2985589299999996E-2</c:v>
                </c:pt>
                <c:pt idx="30">
                  <c:v>8.4461753200000003E-2</c:v>
                </c:pt>
                <c:pt idx="31">
                  <c:v>8.6121007299999996E-2</c:v>
                </c:pt>
                <c:pt idx="32">
                  <c:v>8.7597171299999999E-2</c:v>
                </c:pt>
                <c:pt idx="33">
                  <c:v>8.9153437099999996E-2</c:v>
                </c:pt>
                <c:pt idx="34">
                  <c:v>9.0560942300000002E-2</c:v>
                </c:pt>
                <c:pt idx="35">
                  <c:v>9.21706095E-2</c:v>
                </c:pt>
                <c:pt idx="36">
                  <c:v>9.3765019099999999E-2</c:v>
                </c:pt>
                <c:pt idx="37">
                  <c:v>9.5206853699999996E-2</c:v>
                </c:pt>
                <c:pt idx="38">
                  <c:v>9.6675388900000006E-2</c:v>
                </c:pt>
                <c:pt idx="39">
                  <c:v>9.7945576500000006E-2</c:v>
                </c:pt>
                <c:pt idx="40">
                  <c:v>9.9082260899999997E-2</c:v>
                </c:pt>
                <c:pt idx="41">
                  <c:v>0.1002456459</c:v>
                </c:pt>
                <c:pt idx="42">
                  <c:v>0.1013556296</c:v>
                </c:pt>
                <c:pt idx="43">
                  <c:v>0.1025037572</c:v>
                </c:pt>
                <c:pt idx="44">
                  <c:v>0.103594669</c:v>
                </c:pt>
                <c:pt idx="45">
                  <c:v>0.1046321796</c:v>
                </c:pt>
                <c:pt idx="46">
                  <c:v>0.1057764928</c:v>
                </c:pt>
                <c:pt idx="47">
                  <c:v>0.10676441640000001</c:v>
                </c:pt>
              </c:numCache>
            </c:numRef>
          </c:val>
          <c:smooth val="0"/>
        </c:ser>
        <c:ser>
          <c:idx val="1"/>
          <c:order val="3"/>
          <c:tx>
            <c:v>Jan-10</c:v>
          </c:tx>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Data'!$R$6:$R$41</c:f>
              <c:numCache>
                <c:formatCode>0.00%</c:formatCode>
                <c:ptCount val="36"/>
                <c:pt idx="0">
                  <c:v>4.8127926999999996E-3</c:v>
                </c:pt>
                <c:pt idx="1">
                  <c:v>8.8789001999999995E-3</c:v>
                </c:pt>
                <c:pt idx="2">
                  <c:v>1.3048508699999999E-2</c:v>
                </c:pt>
                <c:pt idx="3">
                  <c:v>1.6574932800000001E-2</c:v>
                </c:pt>
                <c:pt idx="4">
                  <c:v>2.0156803899999999E-2</c:v>
                </c:pt>
                <c:pt idx="5">
                  <c:v>2.33690288E-2</c:v>
                </c:pt>
                <c:pt idx="6">
                  <c:v>2.6440788199999999E-2</c:v>
                </c:pt>
                <c:pt idx="7">
                  <c:v>2.9475583E-2</c:v>
                </c:pt>
                <c:pt idx="8">
                  <c:v>3.2469716699999998E-2</c:v>
                </c:pt>
                <c:pt idx="9">
                  <c:v>3.62142321E-2</c:v>
                </c:pt>
                <c:pt idx="10">
                  <c:v>3.9807192599999999E-2</c:v>
                </c:pt>
                <c:pt idx="11">
                  <c:v>4.3403849500000001E-2</c:v>
                </c:pt>
                <c:pt idx="12">
                  <c:v>4.7189025900000001E-2</c:v>
                </c:pt>
                <c:pt idx="13">
                  <c:v>5.0227517200000002E-2</c:v>
                </c:pt>
                <c:pt idx="14">
                  <c:v>5.3010952600000001E-2</c:v>
                </c:pt>
                <c:pt idx="15">
                  <c:v>5.5605868500000002E-2</c:v>
                </c:pt>
                <c:pt idx="16">
                  <c:v>5.7945728600000003E-2</c:v>
                </c:pt>
                <c:pt idx="17">
                  <c:v>6.0189480599999998E-2</c:v>
                </c:pt>
                <c:pt idx="18">
                  <c:v>6.2211444999999997E-2</c:v>
                </c:pt>
                <c:pt idx="19">
                  <c:v>6.4495858099999998E-2</c:v>
                </c:pt>
                <c:pt idx="20">
                  <c:v>6.6591751699999993E-2</c:v>
                </c:pt>
                <c:pt idx="21">
                  <c:v>6.8732002900000005E-2</c:v>
                </c:pt>
                <c:pt idx="22">
                  <c:v>7.0742877800000006E-2</c:v>
                </c:pt>
                <c:pt idx="23">
                  <c:v>7.2901611300000002E-2</c:v>
                </c:pt>
                <c:pt idx="24">
                  <c:v>7.5056648300000001E-2</c:v>
                </c:pt>
                <c:pt idx="25">
                  <c:v>7.6978808199999998E-2</c:v>
                </c:pt>
                <c:pt idx="26">
                  <c:v>7.8852914100000004E-2</c:v>
                </c:pt>
                <c:pt idx="27">
                  <c:v>8.0630911999999999E-2</c:v>
                </c:pt>
                <c:pt idx="28">
                  <c:v>8.2272140899999999E-2</c:v>
                </c:pt>
                <c:pt idx="29">
                  <c:v>8.3843136999999998E-2</c:v>
                </c:pt>
                <c:pt idx="30">
                  <c:v>8.5380864900000006E-2</c:v>
                </c:pt>
                <c:pt idx="31">
                  <c:v>8.6944468100000005E-2</c:v>
                </c:pt>
                <c:pt idx="32">
                  <c:v>8.8441534899999993E-2</c:v>
                </c:pt>
                <c:pt idx="33">
                  <c:v>8.9886851300000001E-2</c:v>
                </c:pt>
                <c:pt idx="34">
                  <c:v>9.1361739400000003E-2</c:v>
                </c:pt>
                <c:pt idx="35">
                  <c:v>9.2640714999999998E-2</c:v>
                </c:pt>
              </c:numCache>
            </c:numRef>
          </c:val>
          <c:smooth val="0"/>
        </c:ser>
        <c:ser>
          <c:idx val="3"/>
          <c:order val="4"/>
          <c:tx>
            <c:v>Jan-11</c:v>
          </c:tx>
          <c:spPr>
            <a:ln>
              <a:solidFill>
                <a:schemeClr val="accent3"/>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Data'!$S$6:$S$29</c:f>
              <c:numCache>
                <c:formatCode>0.00%</c:formatCode>
                <c:ptCount val="24"/>
                <c:pt idx="0">
                  <c:v>6.2847793000000004E-3</c:v>
                </c:pt>
                <c:pt idx="1">
                  <c:v>1.09404354E-2</c:v>
                </c:pt>
                <c:pt idx="2">
                  <c:v>1.5129099999999999E-2</c:v>
                </c:pt>
                <c:pt idx="3">
                  <c:v>1.88543379E-2</c:v>
                </c:pt>
                <c:pt idx="4">
                  <c:v>2.2301519700000001E-2</c:v>
                </c:pt>
                <c:pt idx="5">
                  <c:v>2.55882846E-2</c:v>
                </c:pt>
                <c:pt idx="6">
                  <c:v>2.83724097E-2</c:v>
                </c:pt>
                <c:pt idx="7">
                  <c:v>3.1598572599999999E-2</c:v>
                </c:pt>
                <c:pt idx="8">
                  <c:v>3.4546679499999997E-2</c:v>
                </c:pt>
                <c:pt idx="9">
                  <c:v>3.7512610600000003E-2</c:v>
                </c:pt>
                <c:pt idx="10">
                  <c:v>4.0293170900000001E-2</c:v>
                </c:pt>
                <c:pt idx="11">
                  <c:v>4.3262666700000001E-2</c:v>
                </c:pt>
                <c:pt idx="12">
                  <c:v>4.62464218E-2</c:v>
                </c:pt>
                <c:pt idx="13">
                  <c:v>4.8912907899999997E-2</c:v>
                </c:pt>
                <c:pt idx="14">
                  <c:v>5.1372634299999997E-2</c:v>
                </c:pt>
                <c:pt idx="15">
                  <c:v>5.3746805000000002E-2</c:v>
                </c:pt>
                <c:pt idx="16">
                  <c:v>5.6010466299999999E-2</c:v>
                </c:pt>
                <c:pt idx="17">
                  <c:v>5.8024590100000002E-2</c:v>
                </c:pt>
                <c:pt idx="18">
                  <c:v>6.0220519799999997E-2</c:v>
                </c:pt>
                <c:pt idx="19">
                  <c:v>6.2298810400000001E-2</c:v>
                </c:pt>
                <c:pt idx="20">
                  <c:v>6.4377101000000006E-2</c:v>
                </c:pt>
                <c:pt idx="21">
                  <c:v>6.6327058100000003E-2</c:v>
                </c:pt>
                <c:pt idx="22">
                  <c:v>6.8348311499999995E-2</c:v>
                </c:pt>
                <c:pt idx="23">
                  <c:v>7.0095073800000005E-2</c:v>
                </c:pt>
              </c:numCache>
            </c:numRef>
          </c:val>
          <c:smooth val="0"/>
        </c:ser>
        <c:ser>
          <c:idx val="4"/>
          <c:order val="5"/>
          <c:tx>
            <c:v>Jan-12</c:v>
          </c:tx>
          <c:spPr>
            <a:ln>
              <a:solidFill>
                <a:schemeClr val="accent4"/>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Data'!$T$6:$T$17</c:f>
              <c:numCache>
                <c:formatCode>0.00%</c:formatCode>
                <c:ptCount val="12"/>
                <c:pt idx="0">
                  <c:v>4.8148688000000002E-3</c:v>
                </c:pt>
                <c:pt idx="1">
                  <c:v>8.7341095000000001E-3</c:v>
                </c:pt>
                <c:pt idx="2">
                  <c:v>1.25665646E-2</c:v>
                </c:pt>
                <c:pt idx="3">
                  <c:v>1.62254483E-2</c:v>
                </c:pt>
                <c:pt idx="4">
                  <c:v>1.95024751E-2</c:v>
                </c:pt>
                <c:pt idx="5">
                  <c:v>2.25122021E-2</c:v>
                </c:pt>
                <c:pt idx="6">
                  <c:v>2.55531718E-2</c:v>
                </c:pt>
                <c:pt idx="7">
                  <c:v>2.8476113099999999E-2</c:v>
                </c:pt>
                <c:pt idx="8">
                  <c:v>3.1322682999999997E-2</c:v>
                </c:pt>
                <c:pt idx="9">
                  <c:v>3.40685815E-2</c:v>
                </c:pt>
                <c:pt idx="10">
                  <c:v>3.6880437100000003E-2</c:v>
                </c:pt>
                <c:pt idx="11">
                  <c:v>3.92896072E-2</c:v>
                </c:pt>
              </c:numCache>
            </c:numRef>
          </c:val>
          <c:smooth val="0"/>
        </c:ser>
        <c:dLbls>
          <c:showLegendKey val="0"/>
          <c:showVal val="0"/>
          <c:showCatName val="0"/>
          <c:showSerName val="0"/>
          <c:showPercent val="0"/>
          <c:showBubbleSize val="0"/>
        </c:dLbls>
        <c:marker val="1"/>
        <c:smooth val="0"/>
        <c:axId val="109202944"/>
        <c:axId val="112403584"/>
      </c:lineChart>
      <c:catAx>
        <c:axId val="109202944"/>
        <c:scaling>
          <c:orientation val="minMax"/>
        </c:scaling>
        <c:delete val="0"/>
        <c:axPos val="b"/>
        <c:title>
          <c:tx>
            <c:strRef>
              <c:f>chart_names!$C$35</c:f>
              <c:strCache>
                <c:ptCount val="1"/>
                <c:pt idx="0">
                  <c:v>Months Since</c:v>
                </c:pt>
              </c:strCache>
            </c:strRef>
          </c:tx>
          <c:layout>
            <c:manualLayout>
              <c:xMode val="edge"/>
              <c:yMode val="edge"/>
              <c:x val="0.46780614132445697"/>
              <c:y val="0.8997685807566711"/>
            </c:manualLayout>
          </c:layout>
          <c:overlay val="0"/>
        </c:title>
        <c:numFmt formatCode="General" sourceLinked="0"/>
        <c:majorTickMark val="out"/>
        <c:minorTickMark val="none"/>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2403584"/>
        <c:crosses val="autoZero"/>
        <c:auto val="1"/>
        <c:lblAlgn val="ctr"/>
        <c:lblOffset val="100"/>
        <c:tickMarkSkip val="1"/>
        <c:noMultiLvlLbl val="0"/>
      </c:catAx>
      <c:valAx>
        <c:axId val="112403584"/>
        <c:scaling>
          <c:orientation val="minMax"/>
        </c:scaling>
        <c:delete val="0"/>
        <c:axPos val="l"/>
        <c:majorGridlines>
          <c:spPr>
            <a:ln>
              <a:solidFill>
                <a:schemeClr val="bg1">
                  <a:lumMod val="85000"/>
                </a:schemeClr>
              </a:solidFill>
              <a:prstDash val="sysDash"/>
            </a:ln>
          </c:spPr>
        </c:majorGridlines>
        <c:title>
          <c:tx>
            <c:strRef>
              <c:f>chart_names!$B$35</c:f>
              <c:strCache>
                <c:ptCount val="1"/>
                <c:pt idx="0">
                  <c:v>Percent Experiencing Outcome</c:v>
                </c:pt>
              </c:strCache>
            </c:strRef>
          </c:tx>
          <c:overlay val="0"/>
          <c:txPr>
            <a:bodyPr rot="-5400000" vert="horz"/>
            <a:lstStyle/>
            <a:p>
              <a:pPr>
                <a:defRPr sz="1200"/>
              </a:pPr>
              <a:endParaRPr lang="en-US"/>
            </a:p>
          </c:txPr>
        </c:title>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09202944"/>
        <c:crosses val="autoZero"/>
        <c:crossBetween val="midCat"/>
      </c:valAx>
      <c:spPr>
        <a:ln w="12700" cap="sq">
          <a:noFill/>
          <a:bevel/>
        </a:ln>
      </c:spPr>
    </c:plotArea>
    <c:legend>
      <c:legendPos val="b"/>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815"/>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'Vascular Access Data'!$C$5:$C$52</c:f>
              <c:numCache>
                <c:formatCode>0.0%</c:formatCode>
                <c:ptCount val="48"/>
                <c:pt idx="0">
                  <c:v>0.1482800973</c:v>
                </c:pt>
                <c:pt idx="1">
                  <c:v>0.1411580966</c:v>
                </c:pt>
                <c:pt idx="2">
                  <c:v>0.15150752519999999</c:v>
                </c:pt>
                <c:pt idx="3">
                  <c:v>0.1493337592</c:v>
                </c:pt>
                <c:pt idx="4">
                  <c:v>0.14347481140000001</c:v>
                </c:pt>
                <c:pt idx="5">
                  <c:v>0.15272968109999999</c:v>
                </c:pt>
                <c:pt idx="6">
                  <c:v>0.1544232173</c:v>
                </c:pt>
                <c:pt idx="7">
                  <c:v>0.1499482587</c:v>
                </c:pt>
                <c:pt idx="8">
                  <c:v>0.1529309606</c:v>
                </c:pt>
                <c:pt idx="9">
                  <c:v>0.15577540670000001</c:v>
                </c:pt>
                <c:pt idx="10">
                  <c:v>0.14284909060000001</c:v>
                </c:pt>
                <c:pt idx="11">
                  <c:v>0.15023391459999999</c:v>
                </c:pt>
                <c:pt idx="12">
                  <c:v>0.1517138643</c:v>
                </c:pt>
                <c:pt idx="13">
                  <c:v>0.14387721849999999</c:v>
                </c:pt>
                <c:pt idx="14">
                  <c:v>0.16167741599999999</c:v>
                </c:pt>
                <c:pt idx="15">
                  <c:v>0.15431118399999999</c:v>
                </c:pt>
                <c:pt idx="16">
                  <c:v>0.15030518079999999</c:v>
                </c:pt>
                <c:pt idx="17">
                  <c:v>0.15932723160000001</c:v>
                </c:pt>
                <c:pt idx="18">
                  <c:v>0.15661189049999999</c:v>
                </c:pt>
                <c:pt idx="19">
                  <c:v>0.15948299269999999</c:v>
                </c:pt>
                <c:pt idx="20">
                  <c:v>0.15806174989999999</c:v>
                </c:pt>
                <c:pt idx="21">
                  <c:v>0.1527369817</c:v>
                </c:pt>
                <c:pt idx="22">
                  <c:v>0.15007420299999999</c:v>
                </c:pt>
                <c:pt idx="23">
                  <c:v>0.1492562597</c:v>
                </c:pt>
                <c:pt idx="24">
                  <c:v>0.15205030680000001</c:v>
                </c:pt>
                <c:pt idx="25">
                  <c:v>0.14564584959999999</c:v>
                </c:pt>
                <c:pt idx="26">
                  <c:v>0.163666956</c:v>
                </c:pt>
                <c:pt idx="27">
                  <c:v>0.15081865089999999</c:v>
                </c:pt>
                <c:pt idx="28">
                  <c:v>0.1543133112</c:v>
                </c:pt>
                <c:pt idx="29">
                  <c:v>0.15653002190000001</c:v>
                </c:pt>
                <c:pt idx="30">
                  <c:v>0.14951938440000001</c:v>
                </c:pt>
                <c:pt idx="31">
                  <c:v>0.1613302435</c:v>
                </c:pt>
                <c:pt idx="32">
                  <c:v>0.1540971884</c:v>
                </c:pt>
                <c:pt idx="33">
                  <c:v>0.14975520580000001</c:v>
                </c:pt>
                <c:pt idx="34">
                  <c:v>0.14731910100000001</c:v>
                </c:pt>
                <c:pt idx="35">
                  <c:v>0.1482233503</c:v>
                </c:pt>
                <c:pt idx="36">
                  <c:v>0.15617254380000001</c:v>
                </c:pt>
                <c:pt idx="37">
                  <c:v>0.14759499379999999</c:v>
                </c:pt>
                <c:pt idx="38">
                  <c:v>0.1526053476</c:v>
                </c:pt>
                <c:pt idx="39">
                  <c:v>0.14615913890000001</c:v>
                </c:pt>
                <c:pt idx="40">
                  <c:v>0.15492120749999999</c:v>
                </c:pt>
                <c:pt idx="41">
                  <c:v>0.14795152280000001</c:v>
                </c:pt>
                <c:pt idx="42">
                  <c:v>0.15074584299999999</c:v>
                </c:pt>
                <c:pt idx="43">
                  <c:v>0.15948044619999999</c:v>
                </c:pt>
                <c:pt idx="44">
                  <c:v>0.14215199980000001</c:v>
                </c:pt>
                <c:pt idx="45">
                  <c:v>0.154647705</c:v>
                </c:pt>
                <c:pt idx="46">
                  <c:v>0.14219807870000001</c:v>
                </c:pt>
                <c:pt idx="47">
                  <c:v>0.13503821899999999</c:v>
                </c:pt>
              </c:numCache>
            </c:numRef>
          </c:val>
          <c:smooth val="0"/>
        </c:ser>
        <c:dLbls>
          <c:showLegendKey val="0"/>
          <c:showVal val="0"/>
          <c:showCatName val="0"/>
          <c:showSerName val="0"/>
          <c:showPercent val="0"/>
          <c:showBubbleSize val="0"/>
        </c:dLbls>
        <c:marker val="1"/>
        <c:smooth val="0"/>
        <c:axId val="109061632"/>
        <c:axId val="112407040"/>
      </c:lineChart>
      <c:dateAx>
        <c:axId val="109061632"/>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2407040"/>
        <c:crosses val="autoZero"/>
        <c:auto val="1"/>
        <c:lblOffset val="100"/>
        <c:baseTimeUnit val="months"/>
        <c:majorUnit val="2"/>
        <c:minorUnit val="1"/>
        <c:minorTimeUnit val="months"/>
      </c:dateAx>
      <c:valAx>
        <c:axId val="112407040"/>
        <c:scaling>
          <c:orientation val="minMax"/>
          <c:max val="0.30000000000000032"/>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09061632"/>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826"/>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'Home Dialysis and Onset Data'!$C$6:$C$53</c:f>
              <c:numCache>
                <c:formatCode>0.0%</c:formatCode>
                <c:ptCount val="48"/>
                <c:pt idx="0">
                  <c:v>7.9472547899999996E-2</c:v>
                </c:pt>
                <c:pt idx="1">
                  <c:v>7.8931553099999996E-2</c:v>
                </c:pt>
                <c:pt idx="2">
                  <c:v>7.8649843100000005E-2</c:v>
                </c:pt>
                <c:pt idx="3">
                  <c:v>7.86597609E-2</c:v>
                </c:pt>
                <c:pt idx="4">
                  <c:v>7.8919497599999999E-2</c:v>
                </c:pt>
                <c:pt idx="5">
                  <c:v>7.9413378699999995E-2</c:v>
                </c:pt>
                <c:pt idx="6">
                  <c:v>7.9694659900000006E-2</c:v>
                </c:pt>
                <c:pt idx="7">
                  <c:v>7.9835932900000003E-2</c:v>
                </c:pt>
                <c:pt idx="8">
                  <c:v>7.9918202300000005E-2</c:v>
                </c:pt>
                <c:pt idx="9">
                  <c:v>8.0331952700000001E-2</c:v>
                </c:pt>
                <c:pt idx="10">
                  <c:v>8.0448669799999997E-2</c:v>
                </c:pt>
                <c:pt idx="11">
                  <c:v>8.0723036100000006E-2</c:v>
                </c:pt>
                <c:pt idx="12">
                  <c:v>8.0967289999999997E-2</c:v>
                </c:pt>
                <c:pt idx="13">
                  <c:v>8.0767977199999993E-2</c:v>
                </c:pt>
                <c:pt idx="14">
                  <c:v>8.1293889199999997E-2</c:v>
                </c:pt>
                <c:pt idx="15">
                  <c:v>8.1707932900000002E-2</c:v>
                </c:pt>
                <c:pt idx="16">
                  <c:v>8.21396239E-2</c:v>
                </c:pt>
                <c:pt idx="17">
                  <c:v>8.2107463800000002E-2</c:v>
                </c:pt>
                <c:pt idx="18">
                  <c:v>8.2544522300000006E-2</c:v>
                </c:pt>
                <c:pt idx="19">
                  <c:v>8.3104940200000005E-2</c:v>
                </c:pt>
                <c:pt idx="20">
                  <c:v>8.3665915300000004E-2</c:v>
                </c:pt>
                <c:pt idx="21">
                  <c:v>8.4448828099999998E-2</c:v>
                </c:pt>
                <c:pt idx="22">
                  <c:v>8.4862227999999998E-2</c:v>
                </c:pt>
                <c:pt idx="23">
                  <c:v>8.55760879E-2</c:v>
                </c:pt>
                <c:pt idx="24">
                  <c:v>8.6354221999999994E-2</c:v>
                </c:pt>
                <c:pt idx="25">
                  <c:v>8.5967934499999996E-2</c:v>
                </c:pt>
                <c:pt idx="26">
                  <c:v>8.6587201799999999E-2</c:v>
                </c:pt>
                <c:pt idx="27">
                  <c:v>8.7290913100000006E-2</c:v>
                </c:pt>
                <c:pt idx="28">
                  <c:v>8.7976145899999997E-2</c:v>
                </c:pt>
                <c:pt idx="29">
                  <c:v>8.8689762199999994E-2</c:v>
                </c:pt>
                <c:pt idx="30">
                  <c:v>8.9601354199999997E-2</c:v>
                </c:pt>
                <c:pt idx="31">
                  <c:v>8.9853842899999994E-2</c:v>
                </c:pt>
                <c:pt idx="32">
                  <c:v>9.0468695799999999E-2</c:v>
                </c:pt>
                <c:pt idx="33">
                  <c:v>9.0941564599999997E-2</c:v>
                </c:pt>
                <c:pt idx="34">
                  <c:v>9.1423152699999996E-2</c:v>
                </c:pt>
                <c:pt idx="35">
                  <c:v>9.1914804500000002E-2</c:v>
                </c:pt>
                <c:pt idx="36">
                  <c:v>9.2030992899999997E-2</c:v>
                </c:pt>
                <c:pt idx="37">
                  <c:v>9.2523737600000003E-2</c:v>
                </c:pt>
                <c:pt idx="38">
                  <c:v>9.3274760799999995E-2</c:v>
                </c:pt>
                <c:pt idx="39">
                  <c:v>9.3700621299999995E-2</c:v>
                </c:pt>
                <c:pt idx="40">
                  <c:v>9.4077690399999997E-2</c:v>
                </c:pt>
                <c:pt idx="41">
                  <c:v>9.4496777700000006E-2</c:v>
                </c:pt>
                <c:pt idx="42">
                  <c:v>9.4906413100000003E-2</c:v>
                </c:pt>
                <c:pt idx="43">
                  <c:v>9.5124283000000004E-2</c:v>
                </c:pt>
                <c:pt idx="44">
                  <c:v>9.5819953499999999E-2</c:v>
                </c:pt>
                <c:pt idx="45">
                  <c:v>9.5927827399999999E-2</c:v>
                </c:pt>
                <c:pt idx="46">
                  <c:v>9.6969549099999996E-2</c:v>
                </c:pt>
                <c:pt idx="47">
                  <c:v>9.6294339399999998E-2</c:v>
                </c:pt>
              </c:numCache>
            </c:numRef>
          </c:val>
          <c:smooth val="0"/>
        </c:ser>
        <c:dLbls>
          <c:showLegendKey val="0"/>
          <c:showVal val="0"/>
          <c:showCatName val="0"/>
          <c:showSerName val="0"/>
          <c:showPercent val="0"/>
          <c:showBubbleSize val="0"/>
        </c:dLbls>
        <c:marker val="1"/>
        <c:smooth val="0"/>
        <c:axId val="113481728"/>
        <c:axId val="112656384"/>
      </c:lineChart>
      <c:dateAx>
        <c:axId val="113481728"/>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2656384"/>
        <c:crosses val="autoZero"/>
        <c:auto val="1"/>
        <c:lblOffset val="100"/>
        <c:baseTimeUnit val="months"/>
        <c:majorUnit val="2"/>
        <c:minorUnit val="1"/>
        <c:minorTimeUnit val="months"/>
      </c:dateAx>
      <c:valAx>
        <c:axId val="112656384"/>
        <c:scaling>
          <c:orientation val="minMax"/>
          <c:max val="0.1"/>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3481728"/>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4701779655591862"/>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strRef>
              <c:f>'Home Dialysis and Onset Data'!$D$5</c:f>
              <c:strCache>
                <c:ptCount val="1"/>
                <c:pt idx="0">
                  <c:v>% of Non-Onset ESRD Population in Training</c:v>
                </c:pt>
              </c:strCache>
            </c:strRef>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'Home Dialysis and Onset Data'!$D$6:$D$53</c:f>
              <c:numCache>
                <c:formatCode>0.0%</c:formatCode>
                <c:ptCount val="48"/>
                <c:pt idx="0">
                  <c:v>3.761641E-3</c:v>
                </c:pt>
                <c:pt idx="1">
                  <c:v>3.7948579999999999E-3</c:v>
                </c:pt>
                <c:pt idx="2">
                  <c:v>4.0372747000000002E-3</c:v>
                </c:pt>
                <c:pt idx="3">
                  <c:v>4.2747013000000002E-3</c:v>
                </c:pt>
                <c:pt idx="4">
                  <c:v>3.7909745000000001E-3</c:v>
                </c:pt>
                <c:pt idx="5">
                  <c:v>4.4264585999999996E-3</c:v>
                </c:pt>
                <c:pt idx="6">
                  <c:v>4.0259906999999999E-3</c:v>
                </c:pt>
                <c:pt idx="7">
                  <c:v>3.9745533000000001E-3</c:v>
                </c:pt>
                <c:pt idx="8">
                  <c:v>3.9533418000000002E-3</c:v>
                </c:pt>
                <c:pt idx="9">
                  <c:v>4.0384026000000002E-3</c:v>
                </c:pt>
                <c:pt idx="10">
                  <c:v>3.7053546999999999E-3</c:v>
                </c:pt>
                <c:pt idx="11">
                  <c:v>3.7251572999999999E-3</c:v>
                </c:pt>
                <c:pt idx="12">
                  <c:v>3.6723074999999998E-3</c:v>
                </c:pt>
                <c:pt idx="13">
                  <c:v>3.6208782999999998E-3</c:v>
                </c:pt>
                <c:pt idx="14">
                  <c:v>4.5798415999999996E-3</c:v>
                </c:pt>
                <c:pt idx="15">
                  <c:v>4.3359714000000002E-3</c:v>
                </c:pt>
                <c:pt idx="16">
                  <c:v>4.0465529E-3</c:v>
                </c:pt>
                <c:pt idx="17">
                  <c:v>4.5922309E-3</c:v>
                </c:pt>
                <c:pt idx="18">
                  <c:v>4.7074207000000002E-3</c:v>
                </c:pt>
                <c:pt idx="19">
                  <c:v>5.0578311999999997E-3</c:v>
                </c:pt>
                <c:pt idx="20">
                  <c:v>5.0636303000000001E-3</c:v>
                </c:pt>
                <c:pt idx="21">
                  <c:v>5.2934082000000004E-3</c:v>
                </c:pt>
                <c:pt idx="22">
                  <c:v>5.6966469000000004E-3</c:v>
                </c:pt>
                <c:pt idx="23">
                  <c:v>5.2220616000000003E-3</c:v>
                </c:pt>
                <c:pt idx="24">
                  <c:v>5.0350485999999996E-3</c:v>
                </c:pt>
                <c:pt idx="25">
                  <c:v>5.3192902E-3</c:v>
                </c:pt>
                <c:pt idx="26">
                  <c:v>5.9493756999999996E-3</c:v>
                </c:pt>
                <c:pt idx="27">
                  <c:v>5.2038259000000003E-3</c:v>
                </c:pt>
                <c:pt idx="28">
                  <c:v>4.9285103000000002E-3</c:v>
                </c:pt>
                <c:pt idx="29">
                  <c:v>4.8806251E-3</c:v>
                </c:pt>
                <c:pt idx="30">
                  <c:v>4.4326866999999997E-3</c:v>
                </c:pt>
                <c:pt idx="31">
                  <c:v>4.8962012999999999E-3</c:v>
                </c:pt>
                <c:pt idx="32">
                  <c:v>4.5851019000000002E-3</c:v>
                </c:pt>
                <c:pt idx="33">
                  <c:v>4.7019106999999999E-3</c:v>
                </c:pt>
                <c:pt idx="34">
                  <c:v>4.8800850999999998E-3</c:v>
                </c:pt>
                <c:pt idx="35">
                  <c:v>5.4022781000000004E-3</c:v>
                </c:pt>
                <c:pt idx="36">
                  <c:v>4.7238252000000001E-3</c:v>
                </c:pt>
                <c:pt idx="37">
                  <c:v>4.6183181999999998E-3</c:v>
                </c:pt>
                <c:pt idx="38">
                  <c:v>4.8685706000000002E-3</c:v>
                </c:pt>
                <c:pt idx="39">
                  <c:v>4.7338666E-3</c:v>
                </c:pt>
                <c:pt idx="40">
                  <c:v>5.0621816E-3</c:v>
                </c:pt>
                <c:pt idx="41">
                  <c:v>4.5925187000000001E-3</c:v>
                </c:pt>
                <c:pt idx="42">
                  <c:v>4.3665125999999997E-3</c:v>
                </c:pt>
                <c:pt idx="43">
                  <c:v>4.6804745000000002E-3</c:v>
                </c:pt>
                <c:pt idx="44">
                  <c:v>4.0657176000000001E-3</c:v>
                </c:pt>
                <c:pt idx="45">
                  <c:v>4.7577603999999999E-3</c:v>
                </c:pt>
                <c:pt idx="46">
                  <c:v>4.3663825E-3</c:v>
                </c:pt>
                <c:pt idx="47">
                  <c:v>3.6098826999999998E-3</c:v>
                </c:pt>
              </c:numCache>
            </c:numRef>
          </c:val>
          <c:smooth val="0"/>
        </c:ser>
        <c:ser>
          <c:idx val="1"/>
          <c:order val="2"/>
          <c:tx>
            <c:strRef>
              <c:f>'Home Dialysis and Onset Data'!$E$5</c:f>
              <c:strCache>
                <c:ptCount val="1"/>
                <c:pt idx="0">
                  <c:v>% of Onset ESRD Population in Training</c:v>
                </c:pt>
              </c:strCache>
            </c:strRef>
          </c:tx>
          <c:spPr>
            <a:ln w="38100">
              <a:solidFill>
                <a:schemeClr val="accent1"/>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'Home Dialysis and Onset Data'!$E$6:$E$53</c:f>
              <c:numCache>
                <c:formatCode>0.0%</c:formatCode>
                <c:ptCount val="48"/>
                <c:pt idx="0">
                  <c:v>3.2865043500000003E-2</c:v>
                </c:pt>
                <c:pt idx="1">
                  <c:v>3.25747724E-2</c:v>
                </c:pt>
                <c:pt idx="2">
                  <c:v>3.8912416399999997E-2</c:v>
                </c:pt>
                <c:pt idx="3">
                  <c:v>3.7210700300000003E-2</c:v>
                </c:pt>
                <c:pt idx="4">
                  <c:v>3.6208274399999997E-2</c:v>
                </c:pt>
                <c:pt idx="5">
                  <c:v>4.0064970200000001E-2</c:v>
                </c:pt>
                <c:pt idx="6">
                  <c:v>3.83949549E-2</c:v>
                </c:pt>
                <c:pt idx="7">
                  <c:v>3.8073335899999998E-2</c:v>
                </c:pt>
                <c:pt idx="8">
                  <c:v>3.8767266100000003E-2</c:v>
                </c:pt>
                <c:pt idx="9">
                  <c:v>4.1033734500000002E-2</c:v>
                </c:pt>
                <c:pt idx="10">
                  <c:v>3.8823846100000003E-2</c:v>
                </c:pt>
                <c:pt idx="11">
                  <c:v>3.7423675400000002E-2</c:v>
                </c:pt>
                <c:pt idx="12">
                  <c:v>3.43975792E-2</c:v>
                </c:pt>
                <c:pt idx="13">
                  <c:v>3.6041692799999997E-2</c:v>
                </c:pt>
                <c:pt idx="14">
                  <c:v>4.13511939E-2</c:v>
                </c:pt>
                <c:pt idx="15">
                  <c:v>4.09427843E-2</c:v>
                </c:pt>
                <c:pt idx="16">
                  <c:v>3.9448441200000003E-2</c:v>
                </c:pt>
                <c:pt idx="17">
                  <c:v>4.1455360300000001E-2</c:v>
                </c:pt>
                <c:pt idx="18">
                  <c:v>4.1576305799999998E-2</c:v>
                </c:pt>
                <c:pt idx="19">
                  <c:v>4.5585504800000003E-2</c:v>
                </c:pt>
                <c:pt idx="20">
                  <c:v>4.6032587100000001E-2</c:v>
                </c:pt>
                <c:pt idx="21">
                  <c:v>4.5125008500000001E-2</c:v>
                </c:pt>
                <c:pt idx="22">
                  <c:v>4.3744531900000001E-2</c:v>
                </c:pt>
                <c:pt idx="23">
                  <c:v>4.1982736100000001E-2</c:v>
                </c:pt>
                <c:pt idx="24">
                  <c:v>3.8461538500000003E-2</c:v>
                </c:pt>
                <c:pt idx="25">
                  <c:v>3.8317008600000001E-2</c:v>
                </c:pt>
                <c:pt idx="26">
                  <c:v>4.7991005400000002E-2</c:v>
                </c:pt>
                <c:pt idx="27">
                  <c:v>4.41211543E-2</c:v>
                </c:pt>
                <c:pt idx="28">
                  <c:v>4.6162267399999998E-2</c:v>
                </c:pt>
                <c:pt idx="29">
                  <c:v>4.79801043E-2</c:v>
                </c:pt>
                <c:pt idx="30">
                  <c:v>4.6340212800000002E-2</c:v>
                </c:pt>
                <c:pt idx="31">
                  <c:v>4.9287564800000003E-2</c:v>
                </c:pt>
                <c:pt idx="32">
                  <c:v>4.83463939E-2</c:v>
                </c:pt>
                <c:pt idx="33">
                  <c:v>4.9577845299999999E-2</c:v>
                </c:pt>
                <c:pt idx="34">
                  <c:v>4.97050832E-2</c:v>
                </c:pt>
                <c:pt idx="35">
                  <c:v>4.4996070200000002E-2</c:v>
                </c:pt>
                <c:pt idx="36">
                  <c:v>4.7255038200000002E-2</c:v>
                </c:pt>
                <c:pt idx="37">
                  <c:v>5.0478951299999998E-2</c:v>
                </c:pt>
                <c:pt idx="38">
                  <c:v>5.0247614400000001E-2</c:v>
                </c:pt>
                <c:pt idx="39">
                  <c:v>5.2050085900000001E-2</c:v>
                </c:pt>
                <c:pt idx="40">
                  <c:v>5.1355845499999997E-2</c:v>
                </c:pt>
                <c:pt idx="41">
                  <c:v>4.8591828599999998E-2</c:v>
                </c:pt>
                <c:pt idx="42">
                  <c:v>4.89634189E-2</c:v>
                </c:pt>
                <c:pt idx="43">
                  <c:v>5.2832361600000002E-2</c:v>
                </c:pt>
                <c:pt idx="44">
                  <c:v>4.8430219199999999E-2</c:v>
                </c:pt>
                <c:pt idx="45">
                  <c:v>5.0446462599999999E-2</c:v>
                </c:pt>
                <c:pt idx="46">
                  <c:v>4.7868124900000003E-2</c:v>
                </c:pt>
                <c:pt idx="47">
                  <c:v>3.6849650099999999E-2</c:v>
                </c:pt>
              </c:numCache>
            </c:numRef>
          </c:val>
          <c:smooth val="0"/>
        </c:ser>
        <c:dLbls>
          <c:showLegendKey val="0"/>
          <c:showVal val="0"/>
          <c:showCatName val="0"/>
          <c:showSerName val="0"/>
          <c:showPercent val="0"/>
          <c:showBubbleSize val="0"/>
        </c:dLbls>
        <c:marker val="1"/>
        <c:smooth val="0"/>
        <c:axId val="113480704"/>
        <c:axId val="112660416"/>
      </c:lineChart>
      <c:dateAx>
        <c:axId val="113480704"/>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2660416"/>
        <c:crosses val="autoZero"/>
        <c:auto val="1"/>
        <c:lblOffset val="100"/>
        <c:baseTimeUnit val="months"/>
        <c:majorUnit val="2"/>
        <c:minorUnit val="1"/>
        <c:minorTimeUnit val="months"/>
      </c:dateAx>
      <c:valAx>
        <c:axId val="112660416"/>
        <c:scaling>
          <c:orientation val="minMax"/>
          <c:max val="6.0000000000000032E-2"/>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3480704"/>
        <c:crosses val="autoZero"/>
        <c:crossBetween val="midCat"/>
      </c:valAx>
      <c:spPr>
        <a:ln w="12700" cap="sq">
          <a:noFill/>
          <a:bevel/>
        </a:ln>
      </c:spPr>
    </c:plotArea>
    <c:legend>
      <c:legendPos val="b"/>
      <c:legendEntry>
        <c:idx val="0"/>
        <c:delete val="1"/>
      </c:legendEntry>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4701779655591862"/>
        </c:manualLayout>
      </c:layout>
      <c:lineChart>
        <c:grouping val="standard"/>
        <c:varyColors val="0"/>
        <c:ser>
          <c:idx val="0"/>
          <c:order val="0"/>
          <c:tx>
            <c:v>VL</c:v>
          </c:tx>
          <c:spPr>
            <a:ln w="9525">
              <a:solidFill>
                <a:schemeClr val="bg1">
                  <a:lumMod val="75000"/>
                </a:schemeClr>
              </a:solidFill>
            </a:ln>
          </c:spPr>
          <c:marker>
            <c:symbol val="none"/>
          </c:marker>
          <c:cat>
            <c:numRef>
              <c:f>'Home Dialysis and Onset Data'!$B$6:$B$50</c:f>
              <c:numCache>
                <c:formatCode>[$-409]mmm\-yy;@</c:formatCode>
                <c:ptCount val="45"/>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 Home, +3 months, Non-onset</c:v>
          </c:tx>
          <c:spPr>
            <a:ln w="38100">
              <a:solidFill>
                <a:srgbClr val="FF00FF"/>
              </a:solidFill>
            </a:ln>
          </c:spPr>
          <c:marker>
            <c:symbol val="none"/>
          </c:marker>
          <c:cat>
            <c:numRef>
              <c:f>'Home Dialysis and Onset Data'!$B$6:$B$50</c:f>
              <c:numCache>
                <c:formatCode>[$-409]mmm\-yy;@</c:formatCode>
                <c:ptCount val="45"/>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numCache>
            </c:numRef>
          </c:cat>
          <c:val>
            <c:numRef>
              <c:f>'Home Dialysis and Onset Data'!$F$6:$F$50</c:f>
              <c:numCache>
                <c:formatCode>0.0%</c:formatCode>
                <c:ptCount val="45"/>
                <c:pt idx="0">
                  <c:v>0.8253783469</c:v>
                </c:pt>
                <c:pt idx="1">
                  <c:v>0.83934426230000003</c:v>
                </c:pt>
                <c:pt idx="2">
                  <c:v>0.8719611021</c:v>
                </c:pt>
                <c:pt idx="3">
                  <c:v>0.86086956520000002</c:v>
                </c:pt>
                <c:pt idx="4">
                  <c:v>0.87775551100000004</c:v>
                </c:pt>
                <c:pt idx="5">
                  <c:v>0.84359401000000001</c:v>
                </c:pt>
                <c:pt idx="6">
                  <c:v>0.82235528940000002</c:v>
                </c:pt>
                <c:pt idx="7">
                  <c:v>0.84086021509999997</c:v>
                </c:pt>
                <c:pt idx="8">
                  <c:v>0.85624999999999996</c:v>
                </c:pt>
                <c:pt idx="9">
                  <c:v>0.86065573770000003</c:v>
                </c:pt>
                <c:pt idx="10">
                  <c:v>0.83687943259999997</c:v>
                </c:pt>
                <c:pt idx="11">
                  <c:v>0.85467980300000002</c:v>
                </c:pt>
                <c:pt idx="12">
                  <c:v>0.8552915767</c:v>
                </c:pt>
                <c:pt idx="13">
                  <c:v>0.85213032580000003</c:v>
                </c:pt>
                <c:pt idx="14">
                  <c:v>0.84219554029999999</c:v>
                </c:pt>
                <c:pt idx="15">
                  <c:v>0.85271317830000004</c:v>
                </c:pt>
                <c:pt idx="16">
                  <c:v>0.85587583150000002</c:v>
                </c:pt>
                <c:pt idx="17">
                  <c:v>0.84313725490000002</c:v>
                </c:pt>
                <c:pt idx="18">
                  <c:v>0.86788990830000001</c:v>
                </c:pt>
                <c:pt idx="19">
                  <c:v>0.84433164130000005</c:v>
                </c:pt>
                <c:pt idx="20">
                  <c:v>0.8604651163</c:v>
                </c:pt>
                <c:pt idx="21">
                  <c:v>0.86833333329999995</c:v>
                </c:pt>
                <c:pt idx="22">
                  <c:v>0.85380116959999997</c:v>
                </c:pt>
                <c:pt idx="23">
                  <c:v>0.8849721707</c:v>
                </c:pt>
                <c:pt idx="24">
                  <c:v>0.87582781460000003</c:v>
                </c:pt>
                <c:pt idx="25">
                  <c:v>0.88888888889999995</c:v>
                </c:pt>
                <c:pt idx="26">
                  <c:v>0.88872180450000005</c:v>
                </c:pt>
                <c:pt idx="27">
                  <c:v>0.89377289380000002</c:v>
                </c:pt>
                <c:pt idx="28">
                  <c:v>0.88203266790000001</c:v>
                </c:pt>
                <c:pt idx="29">
                  <c:v>0.85940594059999997</c:v>
                </c:pt>
                <c:pt idx="30">
                  <c:v>0.85454545449999997</c:v>
                </c:pt>
                <c:pt idx="31">
                  <c:v>0.86389413989999997</c:v>
                </c:pt>
                <c:pt idx="32">
                  <c:v>0.83333333330000003</c:v>
                </c:pt>
                <c:pt idx="33">
                  <c:v>0.85884691849999995</c:v>
                </c:pt>
                <c:pt idx="34">
                  <c:v>0.83300198810000003</c:v>
                </c:pt>
                <c:pt idx="35">
                  <c:v>0.88726513569999998</c:v>
                </c:pt>
                <c:pt idx="36">
                  <c:v>0.86144578309999997</c:v>
                </c:pt>
                <c:pt idx="37">
                  <c:v>0.85744680849999999</c:v>
                </c:pt>
                <c:pt idx="38">
                  <c:v>0.83940042829999995</c:v>
                </c:pt>
                <c:pt idx="39">
                  <c:v>0.86324786320000002</c:v>
                </c:pt>
                <c:pt idx="40">
                  <c:v>0.82191780820000004</c:v>
                </c:pt>
                <c:pt idx="41">
                  <c:v>0.84791666669999999</c:v>
                </c:pt>
                <c:pt idx="42">
                  <c:v>0.85497835499999997</c:v>
                </c:pt>
                <c:pt idx="43">
                  <c:v>0.83817427389999999</c:v>
                </c:pt>
                <c:pt idx="44">
                  <c:v>0.86634844870000005</c:v>
                </c:pt>
              </c:numCache>
            </c:numRef>
          </c:val>
          <c:smooth val="0"/>
        </c:ser>
        <c:ser>
          <c:idx val="1"/>
          <c:order val="2"/>
          <c:tx>
            <c:v>% Home, +3 months, Onset</c:v>
          </c:tx>
          <c:spPr>
            <a:ln w="38100">
              <a:solidFill>
                <a:schemeClr val="accent1"/>
              </a:solidFill>
            </a:ln>
          </c:spPr>
          <c:marker>
            <c:symbol val="none"/>
          </c:marker>
          <c:cat>
            <c:numRef>
              <c:f>'Home Dialysis and Onset Data'!$B$6:$B$50</c:f>
              <c:numCache>
                <c:formatCode>[$-409]mmm\-yy;@</c:formatCode>
                <c:ptCount val="45"/>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numCache>
            </c:numRef>
          </c:cat>
          <c:val>
            <c:numRef>
              <c:f>'Home Dialysis and Onset Data'!$G$6:$G$50</c:f>
              <c:numCache>
                <c:formatCode>0.0%</c:formatCode>
                <c:ptCount val="45"/>
                <c:pt idx="0">
                  <c:v>0.90797546009999996</c:v>
                </c:pt>
                <c:pt idx="1">
                  <c:v>0.91390728480000005</c:v>
                </c:pt>
                <c:pt idx="2">
                  <c:v>0.92500000000000004</c:v>
                </c:pt>
                <c:pt idx="3">
                  <c:v>0.9011976048</c:v>
                </c:pt>
                <c:pt idx="4">
                  <c:v>0.88643533119999995</c:v>
                </c:pt>
                <c:pt idx="5">
                  <c:v>0.89698492460000001</c:v>
                </c:pt>
                <c:pt idx="6">
                  <c:v>0.89117647060000005</c:v>
                </c:pt>
                <c:pt idx="7">
                  <c:v>0.90965732089999995</c:v>
                </c:pt>
                <c:pt idx="8">
                  <c:v>0.91158536590000006</c:v>
                </c:pt>
                <c:pt idx="9">
                  <c:v>0.88538681949999998</c:v>
                </c:pt>
                <c:pt idx="10">
                  <c:v>0.89728096680000002</c:v>
                </c:pt>
                <c:pt idx="11">
                  <c:v>0.91319444439999997</c:v>
                </c:pt>
                <c:pt idx="12">
                  <c:v>0.86390532539999998</c:v>
                </c:pt>
                <c:pt idx="13">
                  <c:v>0.91158536590000006</c:v>
                </c:pt>
                <c:pt idx="14">
                  <c:v>0.91395348840000001</c:v>
                </c:pt>
                <c:pt idx="15">
                  <c:v>0.90176322419999999</c:v>
                </c:pt>
                <c:pt idx="16">
                  <c:v>0.91232876709999999</c:v>
                </c:pt>
                <c:pt idx="17">
                  <c:v>0.88940092169999996</c:v>
                </c:pt>
                <c:pt idx="18">
                  <c:v>0.91394658750000002</c:v>
                </c:pt>
                <c:pt idx="19">
                  <c:v>0.90361445780000005</c:v>
                </c:pt>
                <c:pt idx="20">
                  <c:v>0.90348525469999996</c:v>
                </c:pt>
                <c:pt idx="21">
                  <c:v>0.88700564969999995</c:v>
                </c:pt>
                <c:pt idx="22">
                  <c:v>0.89893617020000005</c:v>
                </c:pt>
                <c:pt idx="23">
                  <c:v>0.91489361700000005</c:v>
                </c:pt>
                <c:pt idx="24">
                  <c:v>0.87804878050000001</c:v>
                </c:pt>
                <c:pt idx="25">
                  <c:v>0.91825613080000001</c:v>
                </c:pt>
                <c:pt idx="26">
                  <c:v>0.89873417720000004</c:v>
                </c:pt>
                <c:pt idx="27">
                  <c:v>0.9012658228</c:v>
                </c:pt>
                <c:pt idx="28">
                  <c:v>0.92424242420000002</c:v>
                </c:pt>
                <c:pt idx="29">
                  <c:v>0.91627906979999996</c:v>
                </c:pt>
                <c:pt idx="30">
                  <c:v>0.88148148150000005</c:v>
                </c:pt>
                <c:pt idx="31">
                  <c:v>0.90588235289999997</c:v>
                </c:pt>
                <c:pt idx="32">
                  <c:v>0.90180878549999999</c:v>
                </c:pt>
                <c:pt idx="33">
                  <c:v>0.90465116280000002</c:v>
                </c:pt>
                <c:pt idx="34">
                  <c:v>0.9312039312</c:v>
                </c:pt>
                <c:pt idx="35">
                  <c:v>0.91412742380000001</c:v>
                </c:pt>
                <c:pt idx="36">
                  <c:v>0.89254385960000004</c:v>
                </c:pt>
                <c:pt idx="37">
                  <c:v>0.90425531910000001</c:v>
                </c:pt>
                <c:pt idx="38">
                  <c:v>0.93160377360000002</c:v>
                </c:pt>
                <c:pt idx="39">
                  <c:v>0.9010752688</c:v>
                </c:pt>
                <c:pt idx="40">
                  <c:v>0.92643678159999998</c:v>
                </c:pt>
                <c:pt idx="41">
                  <c:v>0.88144329899999996</c:v>
                </c:pt>
                <c:pt idx="42">
                  <c:v>0.91397849460000002</c:v>
                </c:pt>
                <c:pt idx="43">
                  <c:v>0.88641975309999999</c:v>
                </c:pt>
                <c:pt idx="44">
                  <c:v>0.90462427749999996</c:v>
                </c:pt>
              </c:numCache>
            </c:numRef>
          </c:val>
          <c:smooth val="0"/>
        </c:ser>
        <c:dLbls>
          <c:showLegendKey val="0"/>
          <c:showVal val="0"/>
          <c:showCatName val="0"/>
          <c:showSerName val="0"/>
          <c:showPercent val="0"/>
          <c:showBubbleSize val="0"/>
        </c:dLbls>
        <c:marker val="1"/>
        <c:smooth val="0"/>
        <c:axId val="114249728"/>
        <c:axId val="112663872"/>
      </c:lineChart>
      <c:dateAx>
        <c:axId val="114249728"/>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2663872"/>
        <c:crosses val="autoZero"/>
        <c:auto val="1"/>
        <c:lblOffset val="100"/>
        <c:baseTimeUnit val="months"/>
        <c:majorUnit val="2"/>
        <c:minorUnit val="1"/>
        <c:minorTimeUnit val="months"/>
      </c:dateAx>
      <c:valAx>
        <c:axId val="112663872"/>
        <c:scaling>
          <c:orientation val="minMax"/>
          <c:max val="1"/>
          <c:min val="0.2"/>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4249728"/>
        <c:crosses val="autoZero"/>
        <c:crossBetween val="midCat"/>
      </c:valAx>
      <c:spPr>
        <a:ln w="12700" cap="sq">
          <a:noFill/>
          <a:bevel/>
        </a:ln>
      </c:spPr>
    </c:plotArea>
    <c:legend>
      <c:legendPos val="b"/>
      <c:legendEntry>
        <c:idx val="0"/>
        <c:delete val="1"/>
      </c:legendEntry>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849"/>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'Bone and Mineral Data'!$C$5:$C$52</c:f>
              <c:numCache>
                <c:formatCode>0.0%</c:formatCode>
                <c:ptCount val="48"/>
                <c:pt idx="0">
                  <c:v>2.1997513E-2</c:v>
                </c:pt>
                <c:pt idx="1">
                  <c:v>2.0651587200000002E-2</c:v>
                </c:pt>
                <c:pt idx="2">
                  <c:v>2.2238237399999999E-2</c:v>
                </c:pt>
                <c:pt idx="3">
                  <c:v>2.16566274E-2</c:v>
                </c:pt>
                <c:pt idx="4">
                  <c:v>2.1352677899999999E-2</c:v>
                </c:pt>
                <c:pt idx="5">
                  <c:v>2.2045605100000001E-2</c:v>
                </c:pt>
                <c:pt idx="6">
                  <c:v>2.1948668599999999E-2</c:v>
                </c:pt>
                <c:pt idx="7">
                  <c:v>2.0816948599999999E-2</c:v>
                </c:pt>
                <c:pt idx="8">
                  <c:v>2.12275676E-2</c:v>
                </c:pt>
                <c:pt idx="9">
                  <c:v>2.0713278099999999E-2</c:v>
                </c:pt>
                <c:pt idx="10">
                  <c:v>2.0013527699999999E-2</c:v>
                </c:pt>
                <c:pt idx="11">
                  <c:v>2.1269736500000001E-2</c:v>
                </c:pt>
                <c:pt idx="12">
                  <c:v>2.1372939699999999E-2</c:v>
                </c:pt>
                <c:pt idx="13">
                  <c:v>2.0032739800000001E-2</c:v>
                </c:pt>
                <c:pt idx="14">
                  <c:v>2.11989619E-2</c:v>
                </c:pt>
                <c:pt idx="15">
                  <c:v>2.1063725500000002E-2</c:v>
                </c:pt>
                <c:pt idx="16">
                  <c:v>2.0574148699999999E-2</c:v>
                </c:pt>
                <c:pt idx="17">
                  <c:v>2.0814591699999999E-2</c:v>
                </c:pt>
                <c:pt idx="18">
                  <c:v>2.0557370200000001E-2</c:v>
                </c:pt>
                <c:pt idx="19">
                  <c:v>2.10604442E-2</c:v>
                </c:pt>
                <c:pt idx="20">
                  <c:v>2.0291417799999999E-2</c:v>
                </c:pt>
                <c:pt idx="21">
                  <c:v>1.9972324900000001E-2</c:v>
                </c:pt>
                <c:pt idx="22">
                  <c:v>2.0036614000000001E-2</c:v>
                </c:pt>
                <c:pt idx="23">
                  <c:v>2.07425509E-2</c:v>
                </c:pt>
                <c:pt idx="24">
                  <c:v>2.14673516E-2</c:v>
                </c:pt>
                <c:pt idx="25">
                  <c:v>1.9992709099999999E-2</c:v>
                </c:pt>
                <c:pt idx="26">
                  <c:v>2.1823913899999998E-2</c:v>
                </c:pt>
                <c:pt idx="27">
                  <c:v>2.0616695800000001E-2</c:v>
                </c:pt>
                <c:pt idx="28">
                  <c:v>2.1165572600000002E-2</c:v>
                </c:pt>
                <c:pt idx="29">
                  <c:v>2.0867141700000001E-2</c:v>
                </c:pt>
                <c:pt idx="30">
                  <c:v>2.0689122300000001E-2</c:v>
                </c:pt>
                <c:pt idx="31">
                  <c:v>2.1487093400000001E-2</c:v>
                </c:pt>
                <c:pt idx="32">
                  <c:v>2.0404443299999998E-2</c:v>
                </c:pt>
                <c:pt idx="33">
                  <c:v>2.0073823500000001E-2</c:v>
                </c:pt>
                <c:pt idx="34">
                  <c:v>1.9892855000000001E-2</c:v>
                </c:pt>
                <c:pt idx="35">
                  <c:v>2.01475744E-2</c:v>
                </c:pt>
                <c:pt idx="36">
                  <c:v>2.14430026E-2</c:v>
                </c:pt>
                <c:pt idx="37">
                  <c:v>2.02433648E-2</c:v>
                </c:pt>
                <c:pt idx="38">
                  <c:v>2.09036111E-2</c:v>
                </c:pt>
                <c:pt idx="39">
                  <c:v>2.01300744E-2</c:v>
                </c:pt>
                <c:pt idx="40">
                  <c:v>2.1435160700000001E-2</c:v>
                </c:pt>
                <c:pt idx="41">
                  <c:v>2.0327714899999998E-2</c:v>
                </c:pt>
                <c:pt idx="42">
                  <c:v>2.05008024E-2</c:v>
                </c:pt>
                <c:pt idx="43">
                  <c:v>2.0736756700000001E-2</c:v>
                </c:pt>
                <c:pt idx="44">
                  <c:v>1.9581545999999998E-2</c:v>
                </c:pt>
                <c:pt idx="45">
                  <c:v>2.05529957E-2</c:v>
                </c:pt>
                <c:pt idx="46">
                  <c:v>1.94642963E-2</c:v>
                </c:pt>
                <c:pt idx="47">
                  <c:v>1.9014407000000001E-2</c:v>
                </c:pt>
              </c:numCache>
            </c:numRef>
          </c:val>
          <c:smooth val="0"/>
        </c:ser>
        <c:dLbls>
          <c:showLegendKey val="0"/>
          <c:showVal val="0"/>
          <c:showCatName val="0"/>
          <c:showSerName val="0"/>
          <c:showPercent val="0"/>
          <c:showBubbleSize val="0"/>
        </c:dLbls>
        <c:marker val="1"/>
        <c:smooth val="0"/>
        <c:axId val="114251264"/>
        <c:axId val="112675648"/>
      </c:lineChart>
      <c:dateAx>
        <c:axId val="114251264"/>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2675648"/>
        <c:crosses val="autoZero"/>
        <c:auto val="1"/>
        <c:lblOffset val="100"/>
        <c:baseTimeUnit val="months"/>
        <c:majorUnit val="2"/>
        <c:minorUnit val="1"/>
        <c:minorTimeUnit val="months"/>
      </c:dateAx>
      <c:valAx>
        <c:axId val="112675648"/>
        <c:scaling>
          <c:orientation val="minMax"/>
          <c:max val="0.05"/>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4251264"/>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871"/>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'Bone and Mineral Data'!$D$5:$D$52</c:f>
              <c:numCache>
                <c:formatCode>0.00%</c:formatCode>
                <c:ptCount val="48"/>
                <c:pt idx="0">
                  <c:v>3.8563352999999999E-3</c:v>
                </c:pt>
                <c:pt idx="1">
                  <c:v>3.4144978000000001E-3</c:v>
                </c:pt>
                <c:pt idx="2">
                  <c:v>3.6796809000000002E-3</c:v>
                </c:pt>
                <c:pt idx="3">
                  <c:v>3.6088041000000002E-3</c:v>
                </c:pt>
                <c:pt idx="4">
                  <c:v>3.5454935E-3</c:v>
                </c:pt>
                <c:pt idx="5">
                  <c:v>3.8376384000000001E-3</c:v>
                </c:pt>
                <c:pt idx="6">
                  <c:v>4.142181E-3</c:v>
                </c:pt>
                <c:pt idx="7">
                  <c:v>3.9323411999999999E-3</c:v>
                </c:pt>
                <c:pt idx="8">
                  <c:v>3.8681011000000001E-3</c:v>
                </c:pt>
                <c:pt idx="9">
                  <c:v>3.7404705999999999E-3</c:v>
                </c:pt>
                <c:pt idx="10">
                  <c:v>3.5397565E-3</c:v>
                </c:pt>
                <c:pt idx="11">
                  <c:v>3.5649487999999999E-3</c:v>
                </c:pt>
                <c:pt idx="12">
                  <c:v>3.7777835E-3</c:v>
                </c:pt>
                <c:pt idx="13">
                  <c:v>3.4591568E-3</c:v>
                </c:pt>
                <c:pt idx="14">
                  <c:v>3.9130898000000001E-3</c:v>
                </c:pt>
                <c:pt idx="15">
                  <c:v>3.9155987E-3</c:v>
                </c:pt>
                <c:pt idx="16">
                  <c:v>3.8476140000000001E-3</c:v>
                </c:pt>
                <c:pt idx="17">
                  <c:v>3.9735292E-3</c:v>
                </c:pt>
                <c:pt idx="18">
                  <c:v>4.0593291999999996E-3</c:v>
                </c:pt>
                <c:pt idx="19">
                  <c:v>4.0984052000000003E-3</c:v>
                </c:pt>
                <c:pt idx="20">
                  <c:v>3.9801283E-3</c:v>
                </c:pt>
                <c:pt idx="21">
                  <c:v>4.0645560000000004E-3</c:v>
                </c:pt>
                <c:pt idx="22">
                  <c:v>3.7263985999999999E-3</c:v>
                </c:pt>
                <c:pt idx="23">
                  <c:v>3.8493561E-3</c:v>
                </c:pt>
                <c:pt idx="24">
                  <c:v>4.1138032999999997E-3</c:v>
                </c:pt>
                <c:pt idx="25">
                  <c:v>3.8598723E-3</c:v>
                </c:pt>
                <c:pt idx="26">
                  <c:v>4.5482722999999996E-3</c:v>
                </c:pt>
                <c:pt idx="27">
                  <c:v>4.2224408999999999E-3</c:v>
                </c:pt>
                <c:pt idx="28">
                  <c:v>4.2712697999999997E-3</c:v>
                </c:pt>
                <c:pt idx="29">
                  <c:v>4.2510407E-3</c:v>
                </c:pt>
                <c:pt idx="30">
                  <c:v>3.9650346000000003E-3</c:v>
                </c:pt>
                <c:pt idx="31">
                  <c:v>4.1438643000000002E-3</c:v>
                </c:pt>
                <c:pt idx="32">
                  <c:v>4.2168949000000004E-3</c:v>
                </c:pt>
                <c:pt idx="33">
                  <c:v>4.2164834999999998E-3</c:v>
                </c:pt>
                <c:pt idx="34">
                  <c:v>4.0205611999999998E-3</c:v>
                </c:pt>
                <c:pt idx="35">
                  <c:v>3.9736948000000001E-3</c:v>
                </c:pt>
                <c:pt idx="36">
                  <c:v>4.2906834000000001E-3</c:v>
                </c:pt>
                <c:pt idx="37">
                  <c:v>4.2319775999999998E-3</c:v>
                </c:pt>
                <c:pt idx="38">
                  <c:v>4.3480063999999999E-3</c:v>
                </c:pt>
                <c:pt idx="39">
                  <c:v>4.3288996E-3</c:v>
                </c:pt>
                <c:pt idx="40">
                  <c:v>4.5952229999999998E-3</c:v>
                </c:pt>
                <c:pt idx="41">
                  <c:v>4.0317152E-3</c:v>
                </c:pt>
                <c:pt idx="42">
                  <c:v>4.4877720000000001E-3</c:v>
                </c:pt>
                <c:pt idx="43">
                  <c:v>4.4396605000000004E-3</c:v>
                </c:pt>
                <c:pt idx="44">
                  <c:v>3.9647014000000003E-3</c:v>
                </c:pt>
                <c:pt idx="45">
                  <c:v>4.5454073000000001E-3</c:v>
                </c:pt>
                <c:pt idx="46">
                  <c:v>4.2545481E-3</c:v>
                </c:pt>
                <c:pt idx="47">
                  <c:v>4.0860897E-3</c:v>
                </c:pt>
              </c:numCache>
            </c:numRef>
          </c:val>
          <c:smooth val="0"/>
        </c:ser>
        <c:dLbls>
          <c:showLegendKey val="0"/>
          <c:showVal val="0"/>
          <c:showCatName val="0"/>
          <c:showSerName val="0"/>
          <c:showPercent val="0"/>
          <c:showBubbleSize val="0"/>
        </c:dLbls>
        <c:marker val="1"/>
        <c:smooth val="0"/>
        <c:axId val="114501632"/>
        <c:axId val="112679104"/>
      </c:lineChart>
      <c:dateAx>
        <c:axId val="114501632"/>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2679104"/>
        <c:crosses val="autoZero"/>
        <c:auto val="1"/>
        <c:lblOffset val="100"/>
        <c:baseTimeUnit val="months"/>
        <c:majorUnit val="2"/>
        <c:minorUnit val="1"/>
        <c:minorTimeUnit val="months"/>
      </c:dateAx>
      <c:valAx>
        <c:axId val="112679104"/>
        <c:scaling>
          <c:orientation val="minMax"/>
          <c:max val="1.0000000000000005E-2"/>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4501632"/>
        <c:crosses val="autoZero"/>
        <c:crossBetween val="midCat"/>
        <c:majorUnit val="1.0000000000000041E-3"/>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882"/>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'Bone and Mineral Data'!$E$5:$E$52</c:f>
              <c:numCache>
                <c:formatCode>0.00%</c:formatCode>
                <c:ptCount val="48"/>
                <c:pt idx="0">
                  <c:v>2.2886259999999999E-4</c:v>
                </c:pt>
                <c:pt idx="1">
                  <c:v>2.4881429999999997E-4</c:v>
                </c:pt>
                <c:pt idx="2">
                  <c:v>2.8598559999999998E-4</c:v>
                </c:pt>
                <c:pt idx="3">
                  <c:v>2.395729E-4</c:v>
                </c:pt>
                <c:pt idx="4">
                  <c:v>2.8090629999999998E-4</c:v>
                </c:pt>
                <c:pt idx="5">
                  <c:v>2.460025E-4</c:v>
                </c:pt>
                <c:pt idx="6">
                  <c:v>2.5582950000000001E-4</c:v>
                </c:pt>
                <c:pt idx="7">
                  <c:v>2.8975149999999999E-4</c:v>
                </c:pt>
                <c:pt idx="8">
                  <c:v>2.631361E-4</c:v>
                </c:pt>
                <c:pt idx="9">
                  <c:v>2.9263459999999999E-4</c:v>
                </c:pt>
                <c:pt idx="10">
                  <c:v>2.0667370000000001E-4</c:v>
                </c:pt>
                <c:pt idx="11">
                  <c:v>1.83683E-4</c:v>
                </c:pt>
                <c:pt idx="12">
                  <c:v>2.4027E-4</c:v>
                </c:pt>
                <c:pt idx="13">
                  <c:v>2.4073359999999999E-4</c:v>
                </c:pt>
                <c:pt idx="14">
                  <c:v>2.8632359999999999E-4</c:v>
                </c:pt>
                <c:pt idx="15">
                  <c:v>2.7079840000000002E-4</c:v>
                </c:pt>
                <c:pt idx="16">
                  <c:v>1.8982539999999999E-4</c:v>
                </c:pt>
                <c:pt idx="17">
                  <c:v>2.2945220000000001E-4</c:v>
                </c:pt>
                <c:pt idx="18">
                  <c:v>2.317547E-4</c:v>
                </c:pt>
                <c:pt idx="19">
                  <c:v>2.136095E-4</c:v>
                </c:pt>
                <c:pt idx="20">
                  <c:v>1.7729660000000001E-4</c:v>
                </c:pt>
                <c:pt idx="21">
                  <c:v>2.745833E-4</c:v>
                </c:pt>
                <c:pt idx="22">
                  <c:v>2.0220770000000001E-4</c:v>
                </c:pt>
                <c:pt idx="23">
                  <c:v>1.9102609999999999E-4</c:v>
                </c:pt>
                <c:pt idx="24">
                  <c:v>2.3527819999999999E-4</c:v>
                </c:pt>
                <c:pt idx="25">
                  <c:v>2.0371549999999999E-4</c:v>
                </c:pt>
                <c:pt idx="26">
                  <c:v>3.1526189999999998E-4</c:v>
                </c:pt>
                <c:pt idx="27">
                  <c:v>2.265182E-4</c:v>
                </c:pt>
                <c:pt idx="28">
                  <c:v>1.943092E-4</c:v>
                </c:pt>
                <c:pt idx="29">
                  <c:v>2.4342060000000001E-4</c:v>
                </c:pt>
                <c:pt idx="30">
                  <c:v>2.247672E-4</c:v>
                </c:pt>
                <c:pt idx="31">
                  <c:v>2.9448780000000002E-4</c:v>
                </c:pt>
                <c:pt idx="32">
                  <c:v>2.1732960000000001E-4</c:v>
                </c:pt>
                <c:pt idx="33">
                  <c:v>1.7860519999999999E-4</c:v>
                </c:pt>
                <c:pt idx="34">
                  <c:v>2.204485E-4</c:v>
                </c:pt>
                <c:pt idx="35">
                  <c:v>2.1979169999999999E-4</c:v>
                </c:pt>
                <c:pt idx="36">
                  <c:v>2.0828559999999999E-4</c:v>
                </c:pt>
                <c:pt idx="37">
                  <c:v>3.055078E-4</c:v>
                </c:pt>
                <c:pt idx="38">
                  <c:v>2.3848369999999999E-4</c:v>
                </c:pt>
                <c:pt idx="39">
                  <c:v>2.4203110000000001E-4</c:v>
                </c:pt>
                <c:pt idx="40">
                  <c:v>2.176685E-4</c:v>
                </c:pt>
                <c:pt idx="41">
                  <c:v>2.347231E-4</c:v>
                </c:pt>
                <c:pt idx="42">
                  <c:v>2.26794E-4</c:v>
                </c:pt>
                <c:pt idx="43">
                  <c:v>2.4760309999999997E-4</c:v>
                </c:pt>
                <c:pt idx="44">
                  <c:v>1.7282920000000001E-4</c:v>
                </c:pt>
                <c:pt idx="45">
                  <c:v>2.4579130000000003E-4</c:v>
                </c:pt>
                <c:pt idx="46">
                  <c:v>1.742239E-4</c:v>
                </c:pt>
                <c:pt idx="47">
                  <c:v>1.5851210000000001E-4</c:v>
                </c:pt>
              </c:numCache>
            </c:numRef>
          </c:val>
          <c:smooth val="0"/>
        </c:ser>
        <c:dLbls>
          <c:showLegendKey val="0"/>
          <c:showVal val="0"/>
          <c:showCatName val="0"/>
          <c:showSerName val="0"/>
          <c:showPercent val="0"/>
          <c:showBubbleSize val="0"/>
        </c:dLbls>
        <c:marker val="1"/>
        <c:smooth val="0"/>
        <c:axId val="116252672"/>
        <c:axId val="118171328"/>
      </c:lineChart>
      <c:dateAx>
        <c:axId val="116252672"/>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8171328"/>
        <c:crosses val="autoZero"/>
        <c:auto val="1"/>
        <c:lblOffset val="100"/>
        <c:baseTimeUnit val="months"/>
        <c:majorUnit val="2"/>
        <c:minorUnit val="1"/>
        <c:minorTimeUnit val="months"/>
      </c:dateAx>
      <c:valAx>
        <c:axId val="118171328"/>
        <c:scaling>
          <c:orientation val="minMax"/>
          <c:max val="2.5000000000000092E-3"/>
          <c:min val="0"/>
        </c:scaling>
        <c:delete val="0"/>
        <c:axPos val="l"/>
        <c:majorGridlines>
          <c:spPr>
            <a:ln>
              <a:solidFill>
                <a:schemeClr val="bg1">
                  <a:lumMod val="85000"/>
                </a:schemeClr>
              </a:solidFill>
              <a:prstDash val="sysDash"/>
            </a:ln>
          </c:spPr>
        </c:majorGridlines>
        <c:numFmt formatCode="0.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6252672"/>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893"/>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'Fluid Management Data'!$C$5:$C$52</c:f>
              <c:numCache>
                <c:formatCode>0.0%</c:formatCode>
                <c:ptCount val="48"/>
                <c:pt idx="0">
                  <c:v>0.13300351690000001</c:v>
                </c:pt>
                <c:pt idx="1">
                  <c:v>0.12587707040000001</c:v>
                </c:pt>
                <c:pt idx="2">
                  <c:v>0.13354381870000001</c:v>
                </c:pt>
                <c:pt idx="3">
                  <c:v>0.1296089258</c:v>
                </c:pt>
                <c:pt idx="4">
                  <c:v>0.12542088500000001</c:v>
                </c:pt>
                <c:pt idx="5">
                  <c:v>0.12856088560000001</c:v>
                </c:pt>
                <c:pt idx="6">
                  <c:v>0.12624810950000001</c:v>
                </c:pt>
                <c:pt idx="7">
                  <c:v>0.1229938475</c:v>
                </c:pt>
                <c:pt idx="8">
                  <c:v>0.123380773</c:v>
                </c:pt>
                <c:pt idx="9">
                  <c:v>0.127134732</c:v>
                </c:pt>
                <c:pt idx="10">
                  <c:v>0.1209867729</c:v>
                </c:pt>
                <c:pt idx="11">
                  <c:v>0.12532425659999999</c:v>
                </c:pt>
                <c:pt idx="12">
                  <c:v>0.13041485389999999</c:v>
                </c:pt>
                <c:pt idx="13">
                  <c:v>0.12601108120000001</c:v>
                </c:pt>
                <c:pt idx="14">
                  <c:v>0.13630106559999999</c:v>
                </c:pt>
                <c:pt idx="15">
                  <c:v>0.12970878189999999</c:v>
                </c:pt>
                <c:pt idx="16">
                  <c:v>0.1267230302</c:v>
                </c:pt>
                <c:pt idx="17">
                  <c:v>0.12761183970000001</c:v>
                </c:pt>
                <c:pt idx="18">
                  <c:v>0.1253901808</c:v>
                </c:pt>
                <c:pt idx="19">
                  <c:v>0.12609474849999999</c:v>
                </c:pt>
                <c:pt idx="20">
                  <c:v>0.1238435014</c:v>
                </c:pt>
                <c:pt idx="21">
                  <c:v>0.1250221292</c:v>
                </c:pt>
                <c:pt idx="22">
                  <c:v>0.12401107810000001</c:v>
                </c:pt>
                <c:pt idx="23">
                  <c:v>0.12850289600000001</c:v>
                </c:pt>
                <c:pt idx="24">
                  <c:v>0.1349569904</c:v>
                </c:pt>
                <c:pt idx="25">
                  <c:v>0.1274079528</c:v>
                </c:pt>
                <c:pt idx="26">
                  <c:v>0.13513044399999999</c:v>
                </c:pt>
                <c:pt idx="27">
                  <c:v>0.12640777519999999</c:v>
                </c:pt>
                <c:pt idx="28">
                  <c:v>0.12827940960000001</c:v>
                </c:pt>
                <c:pt idx="29">
                  <c:v>0.1248641784</c:v>
                </c:pt>
                <c:pt idx="30">
                  <c:v>0.1207632253</c:v>
                </c:pt>
                <c:pt idx="31">
                  <c:v>0.1247751901</c:v>
                </c:pt>
                <c:pt idx="32">
                  <c:v>0.1219674637</c:v>
                </c:pt>
                <c:pt idx="33">
                  <c:v>0.1222430011</c:v>
                </c:pt>
                <c:pt idx="34">
                  <c:v>0.1219010361</c:v>
                </c:pt>
                <c:pt idx="35">
                  <c:v>0.12228792719999999</c:v>
                </c:pt>
                <c:pt idx="36">
                  <c:v>0.12957447250000001</c:v>
                </c:pt>
                <c:pt idx="37">
                  <c:v>0.12551163879999999</c:v>
                </c:pt>
                <c:pt idx="38">
                  <c:v>0.12858762369999999</c:v>
                </c:pt>
                <c:pt idx="39">
                  <c:v>0.12461145360000001</c:v>
                </c:pt>
                <c:pt idx="40">
                  <c:v>0.12563961700000001</c:v>
                </c:pt>
                <c:pt idx="41">
                  <c:v>0.12041297469999999</c:v>
                </c:pt>
                <c:pt idx="42">
                  <c:v>0.12078498209999999</c:v>
                </c:pt>
                <c:pt idx="43">
                  <c:v>0.1214836926</c:v>
                </c:pt>
                <c:pt idx="44">
                  <c:v>0.11543260869999999</c:v>
                </c:pt>
                <c:pt idx="45">
                  <c:v>0.12132741129999999</c:v>
                </c:pt>
                <c:pt idx="46">
                  <c:v>0.11630143530000001</c:v>
                </c:pt>
                <c:pt idx="47">
                  <c:v>0.1134594385</c:v>
                </c:pt>
              </c:numCache>
            </c:numRef>
          </c:val>
          <c:smooth val="0"/>
        </c:ser>
        <c:dLbls>
          <c:showLegendKey val="0"/>
          <c:showVal val="0"/>
          <c:showCatName val="0"/>
          <c:showSerName val="0"/>
          <c:showPercent val="0"/>
          <c:showBubbleSize val="0"/>
        </c:dLbls>
        <c:marker val="1"/>
        <c:smooth val="0"/>
        <c:axId val="116256256"/>
        <c:axId val="118174784"/>
      </c:lineChart>
      <c:dateAx>
        <c:axId val="116256256"/>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8174784"/>
        <c:crosses val="autoZero"/>
        <c:auto val="1"/>
        <c:lblOffset val="100"/>
        <c:baseTimeUnit val="months"/>
        <c:majorUnit val="2"/>
        <c:minorUnit val="1"/>
        <c:minorTimeUnit val="months"/>
      </c:dateAx>
      <c:valAx>
        <c:axId val="118174784"/>
        <c:scaling>
          <c:orientation val="minMax"/>
          <c:max val="0.25"/>
          <c:min val="0"/>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6256256"/>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904"/>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'Fluid Management Data'!$D$5:$D$52</c:f>
              <c:numCache>
                <c:formatCode>0.0%</c:formatCode>
                <c:ptCount val="48"/>
                <c:pt idx="0">
                  <c:v>5.2790979799999999E-2</c:v>
                </c:pt>
                <c:pt idx="1">
                  <c:v>4.8289114600000002E-2</c:v>
                </c:pt>
                <c:pt idx="2">
                  <c:v>5.2506949400000003E-2</c:v>
                </c:pt>
                <c:pt idx="3">
                  <c:v>5.4428675699999998E-2</c:v>
                </c:pt>
                <c:pt idx="4">
                  <c:v>5.0631469900000003E-2</c:v>
                </c:pt>
                <c:pt idx="5">
                  <c:v>5.4234080800000001E-2</c:v>
                </c:pt>
                <c:pt idx="6">
                  <c:v>5.2117741799999999E-2</c:v>
                </c:pt>
                <c:pt idx="7">
                  <c:v>5.0172157500000002E-2</c:v>
                </c:pt>
                <c:pt idx="8">
                  <c:v>5.49916924E-2</c:v>
                </c:pt>
                <c:pt idx="9">
                  <c:v>5.4062368700000002E-2</c:v>
                </c:pt>
                <c:pt idx="10">
                  <c:v>5.29159778E-2</c:v>
                </c:pt>
                <c:pt idx="11">
                  <c:v>5.7339071200000001E-2</c:v>
                </c:pt>
                <c:pt idx="12">
                  <c:v>5.7025309699999999E-2</c:v>
                </c:pt>
                <c:pt idx="13">
                  <c:v>5.4516903200000001E-2</c:v>
                </c:pt>
                <c:pt idx="14">
                  <c:v>5.8472426700000003E-2</c:v>
                </c:pt>
                <c:pt idx="15">
                  <c:v>5.7207995099999999E-2</c:v>
                </c:pt>
                <c:pt idx="16">
                  <c:v>5.3198557299999998E-2</c:v>
                </c:pt>
                <c:pt idx="17">
                  <c:v>5.6722038699999998E-2</c:v>
                </c:pt>
                <c:pt idx="18">
                  <c:v>5.4100248400000002E-2</c:v>
                </c:pt>
                <c:pt idx="19">
                  <c:v>5.2946181299999999E-2</c:v>
                </c:pt>
                <c:pt idx="20">
                  <c:v>5.5631338799999999E-2</c:v>
                </c:pt>
                <c:pt idx="21">
                  <c:v>4.8236344E-2</c:v>
                </c:pt>
                <c:pt idx="22">
                  <c:v>5.2184023400000001E-2</c:v>
                </c:pt>
                <c:pt idx="23">
                  <c:v>5.4085615699999999E-2</c:v>
                </c:pt>
                <c:pt idx="24">
                  <c:v>5.4021296199999999E-2</c:v>
                </c:pt>
                <c:pt idx="25">
                  <c:v>5.1143308499999998E-2</c:v>
                </c:pt>
                <c:pt idx="26">
                  <c:v>5.3764545400000002E-2</c:v>
                </c:pt>
                <c:pt idx="27">
                  <c:v>5.3451217199999998E-2</c:v>
                </c:pt>
                <c:pt idx="28">
                  <c:v>5.1124520399999998E-2</c:v>
                </c:pt>
                <c:pt idx="29">
                  <c:v>5.2786989300000003E-2</c:v>
                </c:pt>
                <c:pt idx="30">
                  <c:v>4.8395197000000001E-2</c:v>
                </c:pt>
                <c:pt idx="31">
                  <c:v>5.1531862499999997E-2</c:v>
                </c:pt>
                <c:pt idx="32">
                  <c:v>5.3059965399999999E-2</c:v>
                </c:pt>
                <c:pt idx="33">
                  <c:v>5.1641416799999999E-2</c:v>
                </c:pt>
                <c:pt idx="34">
                  <c:v>5.5804969500000003E-2</c:v>
                </c:pt>
                <c:pt idx="35">
                  <c:v>5.4396706599999997E-2</c:v>
                </c:pt>
                <c:pt idx="36">
                  <c:v>5.5768469699999997E-2</c:v>
                </c:pt>
                <c:pt idx="37">
                  <c:v>5.5640611700000002E-2</c:v>
                </c:pt>
                <c:pt idx="38">
                  <c:v>5.7111651800000003E-2</c:v>
                </c:pt>
                <c:pt idx="39">
                  <c:v>5.4045550300000002E-2</c:v>
                </c:pt>
                <c:pt idx="40">
                  <c:v>5.4783350799999998E-2</c:v>
                </c:pt>
                <c:pt idx="41">
                  <c:v>5.4179625299999999E-2</c:v>
                </c:pt>
                <c:pt idx="42">
                  <c:v>5.1867098700000003E-2</c:v>
                </c:pt>
                <c:pt idx="43">
                  <c:v>5.3159002400000002E-2</c:v>
                </c:pt>
                <c:pt idx="44">
                  <c:v>5.2491678299999997E-2</c:v>
                </c:pt>
                <c:pt idx="45">
                  <c:v>5.5950398599999999E-2</c:v>
                </c:pt>
                <c:pt idx="46">
                  <c:v>5.7249979999999999E-2</c:v>
                </c:pt>
                <c:pt idx="47">
                  <c:v>5.4538729799999998E-2</c:v>
                </c:pt>
              </c:numCache>
            </c:numRef>
          </c:val>
          <c:smooth val="0"/>
        </c:ser>
        <c:dLbls>
          <c:showLegendKey val="0"/>
          <c:showVal val="0"/>
          <c:showCatName val="0"/>
          <c:showSerName val="0"/>
          <c:showPercent val="0"/>
          <c:showBubbleSize val="0"/>
        </c:dLbls>
        <c:marker val="1"/>
        <c:smooth val="0"/>
        <c:axId val="116465664"/>
        <c:axId val="118211136"/>
      </c:lineChart>
      <c:dateAx>
        <c:axId val="116465664"/>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8211136"/>
        <c:crosses val="autoZero"/>
        <c:auto val="1"/>
        <c:lblOffset val="100"/>
        <c:baseTimeUnit val="months"/>
        <c:majorUnit val="2"/>
        <c:minorUnit val="1"/>
        <c:minorTimeUnit val="months"/>
      </c:dateAx>
      <c:valAx>
        <c:axId val="118211136"/>
        <c:scaling>
          <c:orientation val="minMax"/>
          <c:max val="0.1"/>
          <c:min val="0"/>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6465664"/>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26"/>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Data'!$D$5:$D$52</c:f>
              <c:numCache>
                <c:formatCode>0.0%</c:formatCode>
                <c:ptCount val="48"/>
                <c:pt idx="0">
                  <c:v>0.1538872318</c:v>
                </c:pt>
                <c:pt idx="1">
                  <c:v>0.14100498010000001</c:v>
                </c:pt>
                <c:pt idx="2">
                  <c:v>0.15319293349999999</c:v>
                </c:pt>
                <c:pt idx="3">
                  <c:v>0.14593410609999999</c:v>
                </c:pt>
                <c:pt idx="4">
                  <c:v>0.1439910717</c:v>
                </c:pt>
                <c:pt idx="5">
                  <c:v>0.14465701580000001</c:v>
                </c:pt>
                <c:pt idx="6">
                  <c:v>0.1457927329</c:v>
                </c:pt>
                <c:pt idx="7">
                  <c:v>0.14313345499999999</c:v>
                </c:pt>
                <c:pt idx="8">
                  <c:v>0.14224763369999999</c:v>
                </c:pt>
                <c:pt idx="9">
                  <c:v>0.1458971127</c:v>
                </c:pt>
                <c:pt idx="10">
                  <c:v>0.13855027810000001</c:v>
                </c:pt>
                <c:pt idx="11">
                  <c:v>0.1423542907</c:v>
                </c:pt>
                <c:pt idx="12">
                  <c:v>0.149300075</c:v>
                </c:pt>
                <c:pt idx="13">
                  <c:v>0.1406254629</c:v>
                </c:pt>
                <c:pt idx="14">
                  <c:v>0.15194975390000001</c:v>
                </c:pt>
                <c:pt idx="15">
                  <c:v>0.14297790430000001</c:v>
                </c:pt>
                <c:pt idx="16">
                  <c:v>0.1439058758</c:v>
                </c:pt>
                <c:pt idx="17">
                  <c:v>0.1406614779</c:v>
                </c:pt>
                <c:pt idx="18">
                  <c:v>0.14143919699999999</c:v>
                </c:pt>
                <c:pt idx="19">
                  <c:v>0.14257888160000001</c:v>
                </c:pt>
                <c:pt idx="20">
                  <c:v>0.1389137144</c:v>
                </c:pt>
                <c:pt idx="21">
                  <c:v>0.13929684989999999</c:v>
                </c:pt>
                <c:pt idx="22">
                  <c:v>0.13807534399999999</c:v>
                </c:pt>
                <c:pt idx="23">
                  <c:v>0.1430028582</c:v>
                </c:pt>
                <c:pt idx="24">
                  <c:v>0.15105215690000001</c:v>
                </c:pt>
                <c:pt idx="25">
                  <c:v>0.1383764233</c:v>
                </c:pt>
                <c:pt idx="26">
                  <c:v>0.14698287309999999</c:v>
                </c:pt>
                <c:pt idx="27">
                  <c:v>0.13891228789999999</c:v>
                </c:pt>
                <c:pt idx="28">
                  <c:v>0.14233679790000001</c:v>
                </c:pt>
                <c:pt idx="29">
                  <c:v>0.13735976859999999</c:v>
                </c:pt>
                <c:pt idx="30">
                  <c:v>0.13488492969999999</c:v>
                </c:pt>
                <c:pt idx="31">
                  <c:v>0.1410631711</c:v>
                </c:pt>
                <c:pt idx="32">
                  <c:v>0.13666525290000001</c:v>
                </c:pt>
                <c:pt idx="33">
                  <c:v>0.13755051730000001</c:v>
                </c:pt>
                <c:pt idx="34">
                  <c:v>0.135421879</c:v>
                </c:pt>
                <c:pt idx="35">
                  <c:v>0.1364487938</c:v>
                </c:pt>
                <c:pt idx="36">
                  <c:v>0.14515770689999999</c:v>
                </c:pt>
                <c:pt idx="37">
                  <c:v>0.13656893889999999</c:v>
                </c:pt>
                <c:pt idx="38">
                  <c:v>0.14012124649999999</c:v>
                </c:pt>
                <c:pt idx="39">
                  <c:v>0.13284396940000001</c:v>
                </c:pt>
                <c:pt idx="40">
                  <c:v>0.13501318100000001</c:v>
                </c:pt>
                <c:pt idx="41">
                  <c:v>0.1301574371</c:v>
                </c:pt>
                <c:pt idx="42">
                  <c:v>0.13190132399999999</c:v>
                </c:pt>
                <c:pt idx="43">
                  <c:v>0.1323369603</c:v>
                </c:pt>
                <c:pt idx="44">
                  <c:v>0.1256364435</c:v>
                </c:pt>
                <c:pt idx="45">
                  <c:v>0.13268919870000001</c:v>
                </c:pt>
                <c:pt idx="46">
                  <c:v>0.12762947450000001</c:v>
                </c:pt>
                <c:pt idx="47">
                  <c:v>0.130296946</c:v>
                </c:pt>
              </c:numCache>
            </c:numRef>
          </c:val>
          <c:smooth val="0"/>
        </c:ser>
        <c:dLbls>
          <c:showLegendKey val="0"/>
          <c:showVal val="0"/>
          <c:showCatName val="0"/>
          <c:showSerName val="0"/>
          <c:showPercent val="0"/>
          <c:showBubbleSize val="0"/>
        </c:dLbls>
        <c:marker val="1"/>
        <c:smooth val="0"/>
        <c:axId val="106268160"/>
        <c:axId val="41050112"/>
      </c:lineChart>
      <c:dateAx>
        <c:axId val="106268160"/>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41050112"/>
        <c:crosses val="autoZero"/>
        <c:auto val="1"/>
        <c:lblOffset val="100"/>
        <c:baseTimeUnit val="months"/>
        <c:majorUnit val="2"/>
        <c:minorUnit val="1"/>
        <c:minorTimeUnit val="months"/>
      </c:dateAx>
      <c:valAx>
        <c:axId val="41050112"/>
        <c:scaling>
          <c:orientation val="minMax"/>
          <c:max val="0.25"/>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06268160"/>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915"/>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'Fluid Management Data'!$E$5:$E$52</c:f>
              <c:numCache>
                <c:formatCode>0.0%</c:formatCode>
                <c:ptCount val="48"/>
                <c:pt idx="0">
                  <c:v>9.9669674999999999E-3</c:v>
                </c:pt>
                <c:pt idx="1">
                  <c:v>9.2329245999999993E-3</c:v>
                </c:pt>
                <c:pt idx="2">
                  <c:v>9.4413367000000005E-3</c:v>
                </c:pt>
                <c:pt idx="3">
                  <c:v>9.0087007000000004E-3</c:v>
                </c:pt>
                <c:pt idx="4">
                  <c:v>8.6056037000000005E-3</c:v>
                </c:pt>
                <c:pt idx="5">
                  <c:v>8.6214401000000006E-3</c:v>
                </c:pt>
                <c:pt idx="6">
                  <c:v>8.6304842999999996E-3</c:v>
                </c:pt>
                <c:pt idx="7">
                  <c:v>8.6624396000000003E-3</c:v>
                </c:pt>
                <c:pt idx="8">
                  <c:v>8.0369293000000005E-3</c:v>
                </c:pt>
                <c:pt idx="9">
                  <c:v>8.4563898999999998E-3</c:v>
                </c:pt>
                <c:pt idx="10">
                  <c:v>7.8348114000000007E-3</c:v>
                </c:pt>
                <c:pt idx="11">
                  <c:v>8.7043229000000003E-3</c:v>
                </c:pt>
                <c:pt idx="12">
                  <c:v>9.0489374999999997E-3</c:v>
                </c:pt>
                <c:pt idx="13">
                  <c:v>7.9219874999999999E-3</c:v>
                </c:pt>
                <c:pt idx="14">
                  <c:v>9.2761518000000001E-3</c:v>
                </c:pt>
                <c:pt idx="15">
                  <c:v>8.3325405000000009E-3</c:v>
                </c:pt>
                <c:pt idx="16">
                  <c:v>8.2939081000000005E-3</c:v>
                </c:pt>
                <c:pt idx="17">
                  <c:v>8.1910790000000004E-3</c:v>
                </c:pt>
                <c:pt idx="18">
                  <c:v>8.3793824999999992E-3</c:v>
                </c:pt>
                <c:pt idx="19">
                  <c:v>8.0737133999999999E-3</c:v>
                </c:pt>
                <c:pt idx="20">
                  <c:v>8.1411715000000006E-3</c:v>
                </c:pt>
                <c:pt idx="21">
                  <c:v>7.9159486000000001E-3</c:v>
                </c:pt>
                <c:pt idx="22">
                  <c:v>7.9113753000000005E-3</c:v>
                </c:pt>
                <c:pt idx="23">
                  <c:v>8.9782265999999999E-3</c:v>
                </c:pt>
                <c:pt idx="24">
                  <c:v>8.9334411999999995E-3</c:v>
                </c:pt>
                <c:pt idx="25">
                  <c:v>8.0985840000000007E-3</c:v>
                </c:pt>
                <c:pt idx="26">
                  <c:v>9.1567630999999997E-3</c:v>
                </c:pt>
                <c:pt idx="27">
                  <c:v>8.2077455000000004E-3</c:v>
                </c:pt>
                <c:pt idx="28">
                  <c:v>8.1680526999999992E-3</c:v>
                </c:pt>
                <c:pt idx="29">
                  <c:v>8.2516051999999996E-3</c:v>
                </c:pt>
                <c:pt idx="30">
                  <c:v>7.9687012000000008E-3</c:v>
                </c:pt>
                <c:pt idx="31">
                  <c:v>8.2281299000000006E-3</c:v>
                </c:pt>
                <c:pt idx="32">
                  <c:v>7.4417855E-3</c:v>
                </c:pt>
                <c:pt idx="33">
                  <c:v>7.5749616999999997E-3</c:v>
                </c:pt>
                <c:pt idx="34">
                  <c:v>7.7296950999999996E-3</c:v>
                </c:pt>
                <c:pt idx="35">
                  <c:v>8.2195125999999993E-3</c:v>
                </c:pt>
                <c:pt idx="36">
                  <c:v>8.6299667E-3</c:v>
                </c:pt>
                <c:pt idx="37">
                  <c:v>8.0438820000000005E-3</c:v>
                </c:pt>
                <c:pt idx="38">
                  <c:v>8.4575291999999993E-3</c:v>
                </c:pt>
                <c:pt idx="39">
                  <c:v>7.5340831999999996E-3</c:v>
                </c:pt>
                <c:pt idx="40">
                  <c:v>7.6322163000000004E-3</c:v>
                </c:pt>
                <c:pt idx="41">
                  <c:v>7.4973334999999999E-3</c:v>
                </c:pt>
                <c:pt idx="42">
                  <c:v>7.8759368000000003E-3</c:v>
                </c:pt>
                <c:pt idx="43">
                  <c:v>7.1529773999999997E-3</c:v>
                </c:pt>
                <c:pt idx="44">
                  <c:v>6.5640522E-3</c:v>
                </c:pt>
                <c:pt idx="45">
                  <c:v>7.0829424000000002E-3</c:v>
                </c:pt>
                <c:pt idx="46">
                  <c:v>6.8365466E-3</c:v>
                </c:pt>
                <c:pt idx="47">
                  <c:v>7.4183662999999997E-3</c:v>
                </c:pt>
              </c:numCache>
            </c:numRef>
          </c:val>
          <c:smooth val="0"/>
        </c:ser>
        <c:dLbls>
          <c:showLegendKey val="0"/>
          <c:showVal val="0"/>
          <c:showCatName val="0"/>
          <c:showSerName val="0"/>
          <c:showPercent val="0"/>
          <c:showBubbleSize val="0"/>
        </c:dLbls>
        <c:marker val="1"/>
        <c:smooth val="0"/>
        <c:axId val="116468224"/>
        <c:axId val="118215168"/>
      </c:lineChart>
      <c:dateAx>
        <c:axId val="116468224"/>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8215168"/>
        <c:crosses val="autoZero"/>
        <c:auto val="1"/>
        <c:lblOffset val="100"/>
        <c:baseTimeUnit val="months"/>
        <c:majorUnit val="2"/>
        <c:minorUnit val="1"/>
        <c:minorTimeUnit val="months"/>
      </c:dateAx>
      <c:valAx>
        <c:axId val="118215168"/>
        <c:scaling>
          <c:orientation val="minMax"/>
          <c:max val="3.0000000000000002E-2"/>
          <c:min val="0"/>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6468224"/>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49"/>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Data'!$E$5:$E$52</c:f>
              <c:numCache>
                <c:formatCode>0.0%</c:formatCode>
                <c:ptCount val="48"/>
                <c:pt idx="0">
                  <c:v>0.10642112250000001</c:v>
                </c:pt>
                <c:pt idx="1">
                  <c:v>9.7902686799999999E-2</c:v>
                </c:pt>
                <c:pt idx="2">
                  <c:v>0.1080072145</c:v>
                </c:pt>
                <c:pt idx="3">
                  <c:v>0.1052447446</c:v>
                </c:pt>
                <c:pt idx="4">
                  <c:v>0.10844503160000001</c:v>
                </c:pt>
                <c:pt idx="5">
                  <c:v>0.1080026493</c:v>
                </c:pt>
                <c:pt idx="6">
                  <c:v>0.1100066967</c:v>
                </c:pt>
                <c:pt idx="7">
                  <c:v>0.1084535927</c:v>
                </c:pt>
                <c:pt idx="8">
                  <c:v>0.1074911098</c:v>
                </c:pt>
                <c:pt idx="9">
                  <c:v>0.1072993577</c:v>
                </c:pt>
                <c:pt idx="10">
                  <c:v>0.1024913573</c:v>
                </c:pt>
                <c:pt idx="11">
                  <c:v>0.1052503336</c:v>
                </c:pt>
                <c:pt idx="12">
                  <c:v>0.1050127713</c:v>
                </c:pt>
                <c:pt idx="13">
                  <c:v>9.7448964499999999E-2</c:v>
                </c:pt>
                <c:pt idx="14">
                  <c:v>0.111526729</c:v>
                </c:pt>
                <c:pt idx="15">
                  <c:v>0.1082461777</c:v>
                </c:pt>
                <c:pt idx="16">
                  <c:v>0.1127489633</c:v>
                </c:pt>
                <c:pt idx="17">
                  <c:v>0.11075985100000001</c:v>
                </c:pt>
                <c:pt idx="18">
                  <c:v>0.1095004961</c:v>
                </c:pt>
                <c:pt idx="19">
                  <c:v>0.1078293297</c:v>
                </c:pt>
                <c:pt idx="20">
                  <c:v>0.1050247311</c:v>
                </c:pt>
                <c:pt idx="21">
                  <c:v>0.1042694096</c:v>
                </c:pt>
                <c:pt idx="22">
                  <c:v>0.10153352860000001</c:v>
                </c:pt>
                <c:pt idx="23">
                  <c:v>0.1055293045</c:v>
                </c:pt>
                <c:pt idx="24">
                  <c:v>0.1074936101</c:v>
                </c:pt>
                <c:pt idx="25">
                  <c:v>9.9230884699999994E-2</c:v>
                </c:pt>
                <c:pt idx="26">
                  <c:v>0.1082233754</c:v>
                </c:pt>
                <c:pt idx="27">
                  <c:v>0.1032781431</c:v>
                </c:pt>
                <c:pt idx="28">
                  <c:v>0.10849166590000001</c:v>
                </c:pt>
                <c:pt idx="29">
                  <c:v>0.1066217456</c:v>
                </c:pt>
                <c:pt idx="30">
                  <c:v>0.1088294895</c:v>
                </c:pt>
                <c:pt idx="31">
                  <c:v>0.1084276103</c:v>
                </c:pt>
                <c:pt idx="32">
                  <c:v>0.1040693211</c:v>
                </c:pt>
                <c:pt idx="33">
                  <c:v>0.10471167520000001</c:v>
                </c:pt>
                <c:pt idx="34">
                  <c:v>0.1012103674</c:v>
                </c:pt>
                <c:pt idx="35">
                  <c:v>0.1039614841</c:v>
                </c:pt>
                <c:pt idx="36">
                  <c:v>0.1069442419</c:v>
                </c:pt>
                <c:pt idx="37">
                  <c:v>0.10065093999999999</c:v>
                </c:pt>
                <c:pt idx="38">
                  <c:v>0.1073072776</c:v>
                </c:pt>
                <c:pt idx="39">
                  <c:v>0.1048928321</c:v>
                </c:pt>
                <c:pt idx="40">
                  <c:v>0.1085025446</c:v>
                </c:pt>
                <c:pt idx="41">
                  <c:v>0.1058428805</c:v>
                </c:pt>
                <c:pt idx="42">
                  <c:v>0.11039713</c:v>
                </c:pt>
                <c:pt idx="43">
                  <c:v>0.1084845317</c:v>
                </c:pt>
                <c:pt idx="44">
                  <c:v>0.10456510989999999</c:v>
                </c:pt>
                <c:pt idx="45">
                  <c:v>0.1063653012</c:v>
                </c:pt>
                <c:pt idx="46">
                  <c:v>0.1014157436</c:v>
                </c:pt>
                <c:pt idx="47">
                  <c:v>0.1069745324</c:v>
                </c:pt>
              </c:numCache>
            </c:numRef>
          </c:val>
          <c:smooth val="0"/>
        </c:ser>
        <c:dLbls>
          <c:showLegendKey val="0"/>
          <c:showVal val="0"/>
          <c:showCatName val="0"/>
          <c:showSerName val="0"/>
          <c:showPercent val="0"/>
          <c:showBubbleSize val="0"/>
        </c:dLbls>
        <c:marker val="1"/>
        <c:smooth val="0"/>
        <c:axId val="108811776"/>
        <c:axId val="41053568"/>
      </c:lineChart>
      <c:dateAx>
        <c:axId val="108811776"/>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41053568"/>
        <c:crosses val="autoZero"/>
        <c:auto val="1"/>
        <c:lblOffset val="100"/>
        <c:baseTimeUnit val="months"/>
        <c:majorUnit val="2"/>
        <c:minorUnit val="1"/>
        <c:minorTimeUnit val="months"/>
      </c:dateAx>
      <c:valAx>
        <c:axId val="41053568"/>
        <c:scaling>
          <c:orientation val="minMax"/>
          <c:max val="0.25"/>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08811776"/>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71"/>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Data'!$F$5:$F$52</c:f>
              <c:numCache>
                <c:formatCode>0.0%</c:formatCode>
                <c:ptCount val="48"/>
                <c:pt idx="0">
                  <c:v>5.27947941E-2</c:v>
                </c:pt>
                <c:pt idx="1">
                  <c:v>5.3146735399999999E-2</c:v>
                </c:pt>
                <c:pt idx="2">
                  <c:v>5.5073193200000002E-2</c:v>
                </c:pt>
                <c:pt idx="3">
                  <c:v>5.4850780299999999E-2</c:v>
                </c:pt>
                <c:pt idx="4">
                  <c:v>5.4473053899999999E-2</c:v>
                </c:pt>
                <c:pt idx="5">
                  <c:v>5.3632320900000002E-2</c:v>
                </c:pt>
                <c:pt idx="6">
                  <c:v>5.3261450299999999E-2</c:v>
                </c:pt>
                <c:pt idx="7">
                  <c:v>5.2347174900000001E-2</c:v>
                </c:pt>
                <c:pt idx="8">
                  <c:v>5.21347858E-2</c:v>
                </c:pt>
                <c:pt idx="9">
                  <c:v>5.2494147300000002E-2</c:v>
                </c:pt>
                <c:pt idx="10">
                  <c:v>5.0995791399999997E-2</c:v>
                </c:pt>
                <c:pt idx="11">
                  <c:v>5.2169708100000003E-2</c:v>
                </c:pt>
                <c:pt idx="12">
                  <c:v>5.23197143E-2</c:v>
                </c:pt>
                <c:pt idx="13">
                  <c:v>5.3042872800000002E-2</c:v>
                </c:pt>
                <c:pt idx="14">
                  <c:v>5.6126775300000001E-2</c:v>
                </c:pt>
                <c:pt idx="15">
                  <c:v>5.5813749199999999E-2</c:v>
                </c:pt>
                <c:pt idx="16">
                  <c:v>5.4622247499999999E-2</c:v>
                </c:pt>
                <c:pt idx="17">
                  <c:v>5.4165285700000003E-2</c:v>
                </c:pt>
                <c:pt idx="18">
                  <c:v>5.3339803200000001E-2</c:v>
                </c:pt>
                <c:pt idx="19">
                  <c:v>5.2203978900000003E-2</c:v>
                </c:pt>
                <c:pt idx="20">
                  <c:v>5.1701866700000002E-2</c:v>
                </c:pt>
                <c:pt idx="21">
                  <c:v>5.1347084199999997E-2</c:v>
                </c:pt>
                <c:pt idx="22">
                  <c:v>5.0465258200000002E-2</c:v>
                </c:pt>
                <c:pt idx="23">
                  <c:v>5.2157333399999999E-2</c:v>
                </c:pt>
                <c:pt idx="24">
                  <c:v>5.3208517099999998E-2</c:v>
                </c:pt>
                <c:pt idx="25">
                  <c:v>5.3909550299999998E-2</c:v>
                </c:pt>
                <c:pt idx="26">
                  <c:v>5.5762384700000001E-2</c:v>
                </c:pt>
                <c:pt idx="27">
                  <c:v>5.47466182E-2</c:v>
                </c:pt>
                <c:pt idx="28">
                  <c:v>5.3950836199999998E-2</c:v>
                </c:pt>
                <c:pt idx="29">
                  <c:v>5.3499611900000001E-2</c:v>
                </c:pt>
                <c:pt idx="30">
                  <c:v>5.1717537799999998E-2</c:v>
                </c:pt>
                <c:pt idx="31">
                  <c:v>5.1808821300000002E-2</c:v>
                </c:pt>
                <c:pt idx="32">
                  <c:v>5.1167094900000001E-2</c:v>
                </c:pt>
                <c:pt idx="33">
                  <c:v>5.0475229900000002E-2</c:v>
                </c:pt>
                <c:pt idx="34">
                  <c:v>5.0314751499999998E-2</c:v>
                </c:pt>
                <c:pt idx="35">
                  <c:v>5.1113785799999999E-2</c:v>
                </c:pt>
                <c:pt idx="36">
                  <c:v>5.14500149E-2</c:v>
                </c:pt>
                <c:pt idx="37">
                  <c:v>5.2512628200000001E-2</c:v>
                </c:pt>
                <c:pt idx="38">
                  <c:v>5.4191091099999998E-2</c:v>
                </c:pt>
                <c:pt idx="39">
                  <c:v>5.2112758799999999E-2</c:v>
                </c:pt>
                <c:pt idx="40">
                  <c:v>5.2091863000000002E-2</c:v>
                </c:pt>
                <c:pt idx="41">
                  <c:v>5.0831368699999997E-2</c:v>
                </c:pt>
                <c:pt idx="42">
                  <c:v>4.9355183400000002E-2</c:v>
                </c:pt>
                <c:pt idx="43">
                  <c:v>4.9462151099999997E-2</c:v>
                </c:pt>
                <c:pt idx="44">
                  <c:v>4.78944221E-2</c:v>
                </c:pt>
                <c:pt idx="45">
                  <c:v>4.82235523E-2</c:v>
                </c:pt>
                <c:pt idx="46">
                  <c:v>4.6859265400000003E-2</c:v>
                </c:pt>
                <c:pt idx="47">
                  <c:v>4.5876924200000002E-2</c:v>
                </c:pt>
              </c:numCache>
            </c:numRef>
          </c:val>
          <c:smooth val="0"/>
        </c:ser>
        <c:dLbls>
          <c:showLegendKey val="0"/>
          <c:showVal val="0"/>
          <c:showCatName val="0"/>
          <c:showSerName val="0"/>
          <c:showPercent val="0"/>
          <c:showBubbleSize val="0"/>
        </c:dLbls>
        <c:marker val="1"/>
        <c:smooth val="0"/>
        <c:axId val="108813824"/>
        <c:axId val="41057024"/>
      </c:lineChart>
      <c:dateAx>
        <c:axId val="108813824"/>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41057024"/>
        <c:crosses val="autoZero"/>
        <c:auto val="1"/>
        <c:lblOffset val="100"/>
        <c:baseTimeUnit val="months"/>
        <c:majorUnit val="2"/>
        <c:minorUnit val="1"/>
        <c:minorTimeUnit val="months"/>
      </c:dateAx>
      <c:valAx>
        <c:axId val="41057024"/>
        <c:scaling>
          <c:orientation val="minMax"/>
          <c:max val="0.1"/>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08813824"/>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82"/>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'Anemia Management Data'!$C$5:$C$52</c:f>
              <c:numCache>
                <c:formatCode>0.0%</c:formatCode>
                <c:ptCount val="48"/>
                <c:pt idx="0">
                  <c:v>0.91334497989999996</c:v>
                </c:pt>
                <c:pt idx="1">
                  <c:v>0.91031201309999998</c:v>
                </c:pt>
                <c:pt idx="2">
                  <c:v>0.92098028219999994</c:v>
                </c:pt>
                <c:pt idx="3">
                  <c:v>0.92178516020000001</c:v>
                </c:pt>
                <c:pt idx="4">
                  <c:v>0.92262169130000005</c:v>
                </c:pt>
                <c:pt idx="5">
                  <c:v>0.92438641310000003</c:v>
                </c:pt>
                <c:pt idx="6">
                  <c:v>0.92548965019999996</c:v>
                </c:pt>
                <c:pt idx="7">
                  <c:v>0.92237295149999998</c:v>
                </c:pt>
                <c:pt idx="8">
                  <c:v>0.92312289960000005</c:v>
                </c:pt>
                <c:pt idx="9">
                  <c:v>0.92282700039999999</c:v>
                </c:pt>
                <c:pt idx="10">
                  <c:v>0.91904779800000003</c:v>
                </c:pt>
                <c:pt idx="11">
                  <c:v>0.92125624149999996</c:v>
                </c:pt>
                <c:pt idx="12">
                  <c:v>0.92013055899999996</c:v>
                </c:pt>
                <c:pt idx="13">
                  <c:v>0.91775058519999997</c:v>
                </c:pt>
                <c:pt idx="14">
                  <c:v>0.92195845369999996</c:v>
                </c:pt>
                <c:pt idx="15">
                  <c:v>0.91935330410000005</c:v>
                </c:pt>
                <c:pt idx="16">
                  <c:v>0.91461874310000002</c:v>
                </c:pt>
                <c:pt idx="17">
                  <c:v>0.91786704159999999</c:v>
                </c:pt>
                <c:pt idx="18">
                  <c:v>0.91527915579999997</c:v>
                </c:pt>
                <c:pt idx="19">
                  <c:v>0.91185170439999996</c:v>
                </c:pt>
                <c:pt idx="20">
                  <c:v>0.90813140209999998</c:v>
                </c:pt>
                <c:pt idx="21">
                  <c:v>0.90035876479999999</c:v>
                </c:pt>
                <c:pt idx="22">
                  <c:v>0.89494950220000002</c:v>
                </c:pt>
                <c:pt idx="23">
                  <c:v>0.89245591079999997</c:v>
                </c:pt>
                <c:pt idx="24">
                  <c:v>0.88738017749999998</c:v>
                </c:pt>
                <c:pt idx="25">
                  <c:v>0.88042615849999994</c:v>
                </c:pt>
                <c:pt idx="26">
                  <c:v>0.8850427729</c:v>
                </c:pt>
                <c:pt idx="27">
                  <c:v>0.88641527870000003</c:v>
                </c:pt>
                <c:pt idx="28">
                  <c:v>0.88612420240000001</c:v>
                </c:pt>
                <c:pt idx="29">
                  <c:v>0.88672123049999996</c:v>
                </c:pt>
                <c:pt idx="30">
                  <c:v>0.87816210640000003</c:v>
                </c:pt>
                <c:pt idx="31">
                  <c:v>0.85798324930000003</c:v>
                </c:pt>
                <c:pt idx="32">
                  <c:v>0.83996831189999999</c:v>
                </c:pt>
                <c:pt idx="33">
                  <c:v>0.84230561800000003</c:v>
                </c:pt>
                <c:pt idx="34">
                  <c:v>0.84203638449999996</c:v>
                </c:pt>
                <c:pt idx="35">
                  <c:v>0.84227327439999999</c:v>
                </c:pt>
                <c:pt idx="36">
                  <c:v>0.84568119809999998</c:v>
                </c:pt>
                <c:pt idx="37">
                  <c:v>0.83881685149999996</c:v>
                </c:pt>
                <c:pt idx="38">
                  <c:v>0.84452593600000003</c:v>
                </c:pt>
                <c:pt idx="39">
                  <c:v>0.83988258029999996</c:v>
                </c:pt>
                <c:pt idx="40">
                  <c:v>0.84060104140000003</c:v>
                </c:pt>
                <c:pt idx="41">
                  <c:v>0.83806864270000003</c:v>
                </c:pt>
                <c:pt idx="42">
                  <c:v>0.83343012169999997</c:v>
                </c:pt>
                <c:pt idx="43">
                  <c:v>0.8304916296</c:v>
                </c:pt>
                <c:pt idx="44">
                  <c:v>0.82115290890000003</c:v>
                </c:pt>
                <c:pt idx="45">
                  <c:v>0.82638482599999996</c:v>
                </c:pt>
                <c:pt idx="46">
                  <c:v>0.81875137200000003</c:v>
                </c:pt>
                <c:pt idx="47">
                  <c:v>0.81174046290000001</c:v>
                </c:pt>
              </c:numCache>
            </c:numRef>
          </c:val>
          <c:smooth val="0"/>
        </c:ser>
        <c:dLbls>
          <c:showLegendKey val="0"/>
          <c:showVal val="0"/>
          <c:showCatName val="0"/>
          <c:showSerName val="0"/>
          <c:showPercent val="0"/>
          <c:showBubbleSize val="0"/>
        </c:dLbls>
        <c:marker val="1"/>
        <c:smooth val="0"/>
        <c:axId val="35106816"/>
        <c:axId val="41068800"/>
      </c:lineChart>
      <c:dateAx>
        <c:axId val="35106816"/>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41068800"/>
        <c:crosses val="autoZero"/>
        <c:auto val="1"/>
        <c:lblOffset val="100"/>
        <c:baseTimeUnit val="months"/>
        <c:majorUnit val="2"/>
        <c:minorUnit val="1"/>
        <c:minorTimeUnit val="months"/>
      </c:dateAx>
      <c:valAx>
        <c:axId val="41068800"/>
        <c:scaling>
          <c:orientation val="minMax"/>
          <c:max val="1"/>
          <c:min val="0.60000000000000064"/>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35106816"/>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93"/>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'Anemia Management Data'!$D$5:$D$52</c:f>
              <c:numCache>
                <c:formatCode>0.0%</c:formatCode>
                <c:ptCount val="48"/>
                <c:pt idx="0">
                  <c:v>2.87794756E-2</c:v>
                </c:pt>
                <c:pt idx="1">
                  <c:v>2.6083394900000001E-2</c:v>
                </c:pt>
                <c:pt idx="2">
                  <c:v>2.8327823299999999E-2</c:v>
                </c:pt>
                <c:pt idx="3">
                  <c:v>2.70222993E-2</c:v>
                </c:pt>
                <c:pt idx="4">
                  <c:v>2.6166045999999998E-2</c:v>
                </c:pt>
                <c:pt idx="5">
                  <c:v>2.61368152E-2</c:v>
                </c:pt>
                <c:pt idx="6">
                  <c:v>2.6779331999999999E-2</c:v>
                </c:pt>
                <c:pt idx="7">
                  <c:v>2.5565862000000002E-2</c:v>
                </c:pt>
                <c:pt idx="8">
                  <c:v>2.5960258900000002E-2</c:v>
                </c:pt>
                <c:pt idx="9">
                  <c:v>2.7192508600000002E-2</c:v>
                </c:pt>
                <c:pt idx="10">
                  <c:v>2.5000000000000001E-2</c:v>
                </c:pt>
                <c:pt idx="11">
                  <c:v>2.7406246700000001E-2</c:v>
                </c:pt>
                <c:pt idx="12">
                  <c:v>2.7834354200000001E-2</c:v>
                </c:pt>
                <c:pt idx="13">
                  <c:v>2.5095552699999999E-2</c:v>
                </c:pt>
                <c:pt idx="14">
                  <c:v>2.7850480300000001E-2</c:v>
                </c:pt>
                <c:pt idx="15">
                  <c:v>2.6838318699999999E-2</c:v>
                </c:pt>
                <c:pt idx="16">
                  <c:v>2.6367472699999998E-2</c:v>
                </c:pt>
                <c:pt idx="17">
                  <c:v>2.6030076400000001E-2</c:v>
                </c:pt>
                <c:pt idx="18">
                  <c:v>2.6133968699999999E-2</c:v>
                </c:pt>
                <c:pt idx="19">
                  <c:v>2.5810539300000001E-2</c:v>
                </c:pt>
                <c:pt idx="20">
                  <c:v>2.56899191E-2</c:v>
                </c:pt>
                <c:pt idx="21">
                  <c:v>2.65298086E-2</c:v>
                </c:pt>
                <c:pt idx="22">
                  <c:v>2.6088400899999999E-2</c:v>
                </c:pt>
                <c:pt idx="23">
                  <c:v>3.0236187599999999E-2</c:v>
                </c:pt>
                <c:pt idx="24">
                  <c:v>3.2511166799999998E-2</c:v>
                </c:pt>
                <c:pt idx="25">
                  <c:v>3.04215124E-2</c:v>
                </c:pt>
                <c:pt idx="26">
                  <c:v>3.2734099599999997E-2</c:v>
                </c:pt>
                <c:pt idx="27">
                  <c:v>3.06649017E-2</c:v>
                </c:pt>
                <c:pt idx="28">
                  <c:v>3.0199184600000002E-2</c:v>
                </c:pt>
                <c:pt idx="29">
                  <c:v>2.9947787999999999E-2</c:v>
                </c:pt>
                <c:pt idx="30">
                  <c:v>2.9402365E-2</c:v>
                </c:pt>
                <c:pt idx="31">
                  <c:v>3.1036912600000001E-2</c:v>
                </c:pt>
                <c:pt idx="32">
                  <c:v>3.3475765999999997E-2</c:v>
                </c:pt>
                <c:pt idx="33">
                  <c:v>3.4754470400000001E-2</c:v>
                </c:pt>
                <c:pt idx="34">
                  <c:v>3.3448689699999999E-2</c:v>
                </c:pt>
                <c:pt idx="35">
                  <c:v>3.5571371300000001E-2</c:v>
                </c:pt>
                <c:pt idx="36">
                  <c:v>3.5943151899999998E-2</c:v>
                </c:pt>
                <c:pt idx="37">
                  <c:v>3.45779305E-2</c:v>
                </c:pt>
                <c:pt idx="38">
                  <c:v>3.59972073E-2</c:v>
                </c:pt>
                <c:pt idx="39">
                  <c:v>3.3766799600000001E-2</c:v>
                </c:pt>
                <c:pt idx="40">
                  <c:v>3.4588554799999997E-2</c:v>
                </c:pt>
                <c:pt idx="41">
                  <c:v>3.3261650699999999E-2</c:v>
                </c:pt>
                <c:pt idx="42">
                  <c:v>3.2696133799999999E-2</c:v>
                </c:pt>
                <c:pt idx="43">
                  <c:v>3.2876184699999998E-2</c:v>
                </c:pt>
                <c:pt idx="44">
                  <c:v>3.1091969300000001E-2</c:v>
                </c:pt>
                <c:pt idx="45">
                  <c:v>3.3320293700000003E-2</c:v>
                </c:pt>
                <c:pt idx="46">
                  <c:v>3.2043263299999999E-2</c:v>
                </c:pt>
                <c:pt idx="47">
                  <c:v>3.27485998E-2</c:v>
                </c:pt>
              </c:numCache>
            </c:numRef>
          </c:val>
          <c:smooth val="0"/>
        </c:ser>
        <c:dLbls>
          <c:showLegendKey val="0"/>
          <c:showVal val="0"/>
          <c:showCatName val="0"/>
          <c:showSerName val="0"/>
          <c:showPercent val="0"/>
          <c:showBubbleSize val="0"/>
        </c:dLbls>
        <c:marker val="1"/>
        <c:smooth val="0"/>
        <c:axId val="108768768"/>
        <c:axId val="41072256"/>
      </c:lineChart>
      <c:dateAx>
        <c:axId val="108768768"/>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41072256"/>
        <c:crosses val="autoZero"/>
        <c:auto val="1"/>
        <c:lblOffset val="100"/>
        <c:baseTimeUnit val="months"/>
        <c:majorUnit val="2"/>
        <c:minorUnit val="1"/>
        <c:minorTimeUnit val="months"/>
      </c:dateAx>
      <c:valAx>
        <c:axId val="41072256"/>
        <c:scaling>
          <c:orientation val="minMax"/>
          <c:max val="0.05"/>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08768768"/>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804"/>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'Mortality Morbidity Data'!$L$5:$L$49</c:f>
              <c:numCache>
                <c:formatCode>General</c:formatCode>
                <c:ptCount val="45"/>
                <c:pt idx="23">
                  <c:v>0</c:v>
                </c:pt>
                <c:pt idx="24" formatCode="0.00E+00">
                  <c:v>8.9999999999999999E+300</c:v>
                </c:pt>
                <c:pt idx="36"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Data'!$B$5:$B$52</c:f>
              <c:numCache>
                <c:formatCode>[$-409]mmm\-yy;@</c:formatCode>
                <c:ptCount val="48"/>
                <c:pt idx="0">
                  <c:v>39814</c:v>
                </c:pt>
                <c:pt idx="1">
                  <c:v>39845</c:v>
                </c:pt>
                <c:pt idx="2">
                  <c:v>39873</c:v>
                </c:pt>
                <c:pt idx="3">
                  <c:v>39904</c:v>
                </c:pt>
                <c:pt idx="4">
                  <c:v>39934</c:v>
                </c:pt>
                <c:pt idx="5">
                  <c:v>39965</c:v>
                </c:pt>
                <c:pt idx="6">
                  <c:v>39995</c:v>
                </c:pt>
                <c:pt idx="7">
                  <c:v>40026</c:v>
                </c:pt>
                <c:pt idx="8">
                  <c:v>40057</c:v>
                </c:pt>
                <c:pt idx="9">
                  <c:v>40087</c:v>
                </c:pt>
                <c:pt idx="10">
                  <c:v>40118</c:v>
                </c:pt>
                <c:pt idx="11">
                  <c:v>40148</c:v>
                </c:pt>
                <c:pt idx="12">
                  <c:v>40179</c:v>
                </c:pt>
                <c:pt idx="13">
                  <c:v>40210</c:v>
                </c:pt>
                <c:pt idx="14">
                  <c:v>40238</c:v>
                </c:pt>
                <c:pt idx="15">
                  <c:v>40269</c:v>
                </c:pt>
                <c:pt idx="16">
                  <c:v>40299</c:v>
                </c:pt>
                <c:pt idx="17">
                  <c:v>40330</c:v>
                </c:pt>
                <c:pt idx="18">
                  <c:v>40360</c:v>
                </c:pt>
                <c:pt idx="19">
                  <c:v>40391</c:v>
                </c:pt>
                <c:pt idx="20">
                  <c:v>40422</c:v>
                </c:pt>
                <c:pt idx="21">
                  <c:v>40452</c:v>
                </c:pt>
                <c:pt idx="22">
                  <c:v>40483</c:v>
                </c:pt>
                <c:pt idx="23">
                  <c:v>40513</c:v>
                </c:pt>
                <c:pt idx="24">
                  <c:v>40544</c:v>
                </c:pt>
                <c:pt idx="25">
                  <c:v>40575</c:v>
                </c:pt>
                <c:pt idx="26">
                  <c:v>40603</c:v>
                </c:pt>
                <c:pt idx="27">
                  <c:v>40634</c:v>
                </c:pt>
                <c:pt idx="28">
                  <c:v>40664</c:v>
                </c:pt>
                <c:pt idx="29">
                  <c:v>40695</c:v>
                </c:pt>
                <c:pt idx="30">
                  <c:v>40725</c:v>
                </c:pt>
                <c:pt idx="31">
                  <c:v>40756</c:v>
                </c:pt>
                <c:pt idx="32">
                  <c:v>40787</c:v>
                </c:pt>
                <c:pt idx="33">
                  <c:v>40817</c:v>
                </c:pt>
                <c:pt idx="34">
                  <c:v>40848</c:v>
                </c:pt>
                <c:pt idx="35">
                  <c:v>40878</c:v>
                </c:pt>
                <c:pt idx="36">
                  <c:v>40909</c:v>
                </c:pt>
                <c:pt idx="37">
                  <c:v>40940</c:v>
                </c:pt>
                <c:pt idx="38">
                  <c:v>40969</c:v>
                </c:pt>
                <c:pt idx="39">
                  <c:v>41000</c:v>
                </c:pt>
                <c:pt idx="40">
                  <c:v>41030</c:v>
                </c:pt>
                <c:pt idx="41">
                  <c:v>41061</c:v>
                </c:pt>
                <c:pt idx="42">
                  <c:v>41091</c:v>
                </c:pt>
                <c:pt idx="43">
                  <c:v>41122</c:v>
                </c:pt>
                <c:pt idx="44">
                  <c:v>41153</c:v>
                </c:pt>
                <c:pt idx="45">
                  <c:v>41183</c:v>
                </c:pt>
                <c:pt idx="46">
                  <c:v>41214</c:v>
                </c:pt>
                <c:pt idx="47">
                  <c:v>41244</c:v>
                </c:pt>
              </c:numCache>
            </c:numRef>
          </c:cat>
          <c:val>
            <c:numRef>
              <c:f>'Anemia Management Data'!$E$5:$E$52</c:f>
              <c:numCache>
                <c:formatCode>#,##0.0</c:formatCode>
                <c:ptCount val="48"/>
                <c:pt idx="0">
                  <c:v>11.6</c:v>
                </c:pt>
                <c:pt idx="1">
                  <c:v>11.6</c:v>
                </c:pt>
                <c:pt idx="2">
                  <c:v>11.5</c:v>
                </c:pt>
                <c:pt idx="3">
                  <c:v>11.5</c:v>
                </c:pt>
                <c:pt idx="4">
                  <c:v>11.5</c:v>
                </c:pt>
                <c:pt idx="5">
                  <c:v>11.5</c:v>
                </c:pt>
                <c:pt idx="6">
                  <c:v>11.5</c:v>
                </c:pt>
                <c:pt idx="7">
                  <c:v>11.5</c:v>
                </c:pt>
                <c:pt idx="8">
                  <c:v>11.5</c:v>
                </c:pt>
                <c:pt idx="9">
                  <c:v>11.5</c:v>
                </c:pt>
                <c:pt idx="10">
                  <c:v>11.5</c:v>
                </c:pt>
                <c:pt idx="11">
                  <c:v>11.5</c:v>
                </c:pt>
                <c:pt idx="12">
                  <c:v>11.5</c:v>
                </c:pt>
                <c:pt idx="13">
                  <c:v>11.5</c:v>
                </c:pt>
                <c:pt idx="14">
                  <c:v>11.4</c:v>
                </c:pt>
                <c:pt idx="15">
                  <c:v>11.4</c:v>
                </c:pt>
                <c:pt idx="16">
                  <c:v>11.4</c:v>
                </c:pt>
                <c:pt idx="17">
                  <c:v>11.4</c:v>
                </c:pt>
                <c:pt idx="18">
                  <c:v>11.4</c:v>
                </c:pt>
                <c:pt idx="19">
                  <c:v>11.4</c:v>
                </c:pt>
                <c:pt idx="20">
                  <c:v>11.4</c:v>
                </c:pt>
                <c:pt idx="21">
                  <c:v>11.4</c:v>
                </c:pt>
                <c:pt idx="22">
                  <c:v>11.3</c:v>
                </c:pt>
                <c:pt idx="23">
                  <c:v>11.3</c:v>
                </c:pt>
                <c:pt idx="24">
                  <c:v>11.266666667000001</c:v>
                </c:pt>
                <c:pt idx="25">
                  <c:v>11.2</c:v>
                </c:pt>
                <c:pt idx="26">
                  <c:v>11.2</c:v>
                </c:pt>
                <c:pt idx="27">
                  <c:v>11.2</c:v>
                </c:pt>
                <c:pt idx="28">
                  <c:v>11.166666666999999</c:v>
                </c:pt>
                <c:pt idx="29">
                  <c:v>11.2</c:v>
                </c:pt>
                <c:pt idx="30">
                  <c:v>11.2</c:v>
                </c:pt>
                <c:pt idx="31">
                  <c:v>11.1</c:v>
                </c:pt>
                <c:pt idx="32">
                  <c:v>10.933333333</c:v>
                </c:pt>
                <c:pt idx="33">
                  <c:v>10.8</c:v>
                </c:pt>
                <c:pt idx="34">
                  <c:v>10.733333332999999</c:v>
                </c:pt>
                <c:pt idx="35">
                  <c:v>10.766666667000001</c:v>
                </c:pt>
                <c:pt idx="36" formatCode="0.0">
                  <c:v>10.8</c:v>
                </c:pt>
                <c:pt idx="37" formatCode="0.0">
                  <c:v>10.7</c:v>
                </c:pt>
                <c:pt idx="38" formatCode="0.0">
                  <c:v>10.7</c:v>
                </c:pt>
                <c:pt idx="39" formatCode="0.0">
                  <c:v>10.6</c:v>
                </c:pt>
                <c:pt idx="40" formatCode="0.0">
                  <c:v>10.7</c:v>
                </c:pt>
                <c:pt idx="41" formatCode="0.0">
                  <c:v>10.6</c:v>
                </c:pt>
                <c:pt idx="42" formatCode="0.0">
                  <c:v>10.6</c:v>
                </c:pt>
                <c:pt idx="43" formatCode="0.0">
                  <c:v>10.6</c:v>
                </c:pt>
                <c:pt idx="44" formatCode="0.0">
                  <c:v>10.6</c:v>
                </c:pt>
                <c:pt idx="45" formatCode="0.0">
                  <c:v>10.6</c:v>
                </c:pt>
                <c:pt idx="46" formatCode="0.0">
                  <c:v>10.6</c:v>
                </c:pt>
                <c:pt idx="47" formatCode="0.0">
                  <c:v>10.6</c:v>
                </c:pt>
              </c:numCache>
            </c:numRef>
          </c:val>
          <c:smooth val="0"/>
        </c:ser>
        <c:dLbls>
          <c:showLegendKey val="0"/>
          <c:showVal val="0"/>
          <c:showCatName val="0"/>
          <c:showSerName val="0"/>
          <c:showPercent val="0"/>
          <c:showBubbleSize val="0"/>
        </c:dLbls>
        <c:marker val="1"/>
        <c:smooth val="0"/>
        <c:axId val="112483840"/>
        <c:axId val="112444544"/>
      </c:lineChart>
      <c:dateAx>
        <c:axId val="112483840"/>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2444544"/>
        <c:crosses val="autoZero"/>
        <c:auto val="1"/>
        <c:lblOffset val="100"/>
        <c:baseTimeUnit val="months"/>
        <c:majorUnit val="2"/>
        <c:minorUnit val="1"/>
        <c:minorTimeUnit val="months"/>
      </c:dateAx>
      <c:valAx>
        <c:axId val="112444544"/>
        <c:scaling>
          <c:orientation val="minMax"/>
          <c:max val="13"/>
          <c:min val="10"/>
        </c:scaling>
        <c:delete val="0"/>
        <c:axPos val="l"/>
        <c:majorGridlines>
          <c:spPr>
            <a:ln>
              <a:solidFill>
                <a:schemeClr val="bg1">
                  <a:lumMod val="85000"/>
                </a:schemeClr>
              </a:solidFill>
              <a:prstDash val="sysDash"/>
            </a:ln>
          </c:spPr>
        </c:majorGridlines>
        <c:title>
          <c:tx>
            <c:strRef>
              <c:f>chart_names!$B$34</c:f>
              <c:strCache>
                <c:ptCount val="1"/>
                <c:pt idx="0">
                  <c:v>Beneficiary Hemoglobin Levels (gm/dL)</c:v>
                </c:pt>
              </c:strCache>
            </c:strRef>
          </c:tx>
          <c:overlay val="0"/>
          <c:txPr>
            <a:bodyPr rot="-5400000" vert="horz"/>
            <a:lstStyle/>
            <a:p>
              <a:pPr>
                <a:defRPr sz="1200"/>
              </a:pPr>
              <a:endParaRPr lang="en-US"/>
            </a:p>
          </c:txPr>
        </c:title>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12483840"/>
        <c:crosses val="autoZero"/>
        <c:crossBetween val="midCat"/>
        <c:minorUnit val="0.4"/>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90233074361818E-2"/>
          <c:y val="0.1729200652528548"/>
          <c:w val="0.88235294117647056"/>
          <c:h val="0.66937552013315815"/>
        </c:manualLayout>
      </c:layout>
      <c:lineChart>
        <c:grouping val="standard"/>
        <c:varyColors val="0"/>
        <c:ser>
          <c:idx val="5"/>
          <c:order val="0"/>
          <c:tx>
            <c:v>Jan-07</c:v>
          </c:tx>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Data'!$C$6:$C$77</c:f>
              <c:numCache>
                <c:formatCode>0.00%</c:formatCode>
                <c:ptCount val="72"/>
                <c:pt idx="0">
                  <c:v>2.4094657999999998E-3</c:v>
                </c:pt>
                <c:pt idx="1">
                  <c:v>4.5321852999999999E-3</c:v>
                </c:pt>
                <c:pt idx="2">
                  <c:v>6.4079842999999999E-3</c:v>
                </c:pt>
                <c:pt idx="3">
                  <c:v>8.2160792999999999E-3</c:v>
                </c:pt>
                <c:pt idx="4">
                  <c:v>9.9644355000000004E-3</c:v>
                </c:pt>
                <c:pt idx="5">
                  <c:v>1.15734011E-2</c:v>
                </c:pt>
                <c:pt idx="6">
                  <c:v>1.3258035899999999E-2</c:v>
                </c:pt>
                <c:pt idx="7">
                  <c:v>1.4819210399999999E-2</c:v>
                </c:pt>
                <c:pt idx="8">
                  <c:v>1.6428175999999999E-2</c:v>
                </c:pt>
                <c:pt idx="9">
                  <c:v>1.8009263500000001E-2</c:v>
                </c:pt>
                <c:pt idx="10">
                  <c:v>1.9486803699999999E-2</c:v>
                </c:pt>
                <c:pt idx="11">
                  <c:v>2.08767269E-2</c:v>
                </c:pt>
                <c:pt idx="12">
                  <c:v>2.23901104E-2</c:v>
                </c:pt>
                <c:pt idx="13">
                  <c:v>2.3604799799999999E-2</c:v>
                </c:pt>
                <c:pt idx="14">
                  <c:v>2.48234718E-2</c:v>
                </c:pt>
                <c:pt idx="15">
                  <c:v>2.6105865200000002E-2</c:v>
                </c:pt>
                <c:pt idx="16">
                  <c:v>2.7324537100000001E-2</c:v>
                </c:pt>
                <c:pt idx="17">
                  <c:v>2.83998359E-2</c:v>
                </c:pt>
                <c:pt idx="18">
                  <c:v>2.9598594900000001E-2</c:v>
                </c:pt>
                <c:pt idx="19">
                  <c:v>3.0773458399999998E-2</c:v>
                </c:pt>
                <c:pt idx="20">
                  <c:v>3.20000956E-2</c:v>
                </c:pt>
                <c:pt idx="21">
                  <c:v>3.3091324700000001E-2</c:v>
                </c:pt>
                <c:pt idx="22">
                  <c:v>3.39435986E-2</c:v>
                </c:pt>
                <c:pt idx="23">
                  <c:v>3.50866014E-2</c:v>
                </c:pt>
                <c:pt idx="24">
                  <c:v>3.6261464899999998E-2</c:v>
                </c:pt>
                <c:pt idx="25">
                  <c:v>3.7173477599999998E-2</c:v>
                </c:pt>
                <c:pt idx="26">
                  <c:v>3.8212933099999999E-2</c:v>
                </c:pt>
                <c:pt idx="27">
                  <c:v>3.9120963100000003E-2</c:v>
                </c:pt>
                <c:pt idx="28">
                  <c:v>3.99573067E-2</c:v>
                </c:pt>
                <c:pt idx="29">
                  <c:v>4.0805597899999997E-2</c:v>
                </c:pt>
                <c:pt idx="30">
                  <c:v>4.1697697700000001E-2</c:v>
                </c:pt>
                <c:pt idx="31">
                  <c:v>4.2545988899999998E-2</c:v>
                </c:pt>
                <c:pt idx="32">
                  <c:v>4.3338524000000003E-2</c:v>
                </c:pt>
                <c:pt idx="33">
                  <c:v>4.4158937099999997E-2</c:v>
                </c:pt>
                <c:pt idx="34">
                  <c:v>4.5051036900000001E-2</c:v>
                </c:pt>
                <c:pt idx="35">
                  <c:v>4.5827641600000003E-2</c:v>
                </c:pt>
                <c:pt idx="36">
                  <c:v>4.6556455199999999E-2</c:v>
                </c:pt>
                <c:pt idx="37">
                  <c:v>4.7221547400000001E-2</c:v>
                </c:pt>
                <c:pt idx="38">
                  <c:v>4.7902569999999998E-2</c:v>
                </c:pt>
                <c:pt idx="39">
                  <c:v>4.8432254199999997E-2</c:v>
                </c:pt>
                <c:pt idx="40">
                  <c:v>4.9173015600000002E-2</c:v>
                </c:pt>
                <c:pt idx="41">
                  <c:v>4.9846072999999998E-2</c:v>
                </c:pt>
                <c:pt idx="42">
                  <c:v>5.0499217399999997E-2</c:v>
                </c:pt>
                <c:pt idx="43">
                  <c:v>5.1184222600000003E-2</c:v>
                </c:pt>
                <c:pt idx="44">
                  <c:v>5.1841349600000003E-2</c:v>
                </c:pt>
                <c:pt idx="45">
                  <c:v>5.24108597E-2</c:v>
                </c:pt>
                <c:pt idx="46">
                  <c:v>5.3024178300000002E-2</c:v>
                </c:pt>
                <c:pt idx="47">
                  <c:v>5.3577758000000003E-2</c:v>
                </c:pt>
                <c:pt idx="48">
                  <c:v>5.41432856E-2</c:v>
                </c:pt>
                <c:pt idx="49">
                  <c:v>5.4597300600000002E-2</c:v>
                </c:pt>
                <c:pt idx="50">
                  <c:v>5.5083176400000003E-2</c:v>
                </c:pt>
                <c:pt idx="51">
                  <c:v>5.5692512299999997E-2</c:v>
                </c:pt>
                <c:pt idx="52">
                  <c:v>5.6190335899999999E-2</c:v>
                </c:pt>
                <c:pt idx="53">
                  <c:v>5.6652316100000003E-2</c:v>
                </c:pt>
                <c:pt idx="54">
                  <c:v>5.7166069899999998E-2</c:v>
                </c:pt>
                <c:pt idx="55">
                  <c:v>5.7620085000000001E-2</c:v>
                </c:pt>
                <c:pt idx="56">
                  <c:v>5.7966570199999998E-2</c:v>
                </c:pt>
                <c:pt idx="57">
                  <c:v>5.8388724500000003E-2</c:v>
                </c:pt>
                <c:pt idx="58">
                  <c:v>5.8838756999999998E-2</c:v>
                </c:pt>
                <c:pt idx="59">
                  <c:v>5.9225067999999999E-2</c:v>
                </c:pt>
                <c:pt idx="60">
                  <c:v>5.9651204899999997E-2</c:v>
                </c:pt>
                <c:pt idx="61">
                  <c:v>6.0089289599999998E-2</c:v>
                </c:pt>
                <c:pt idx="62">
                  <c:v>6.0415861899999999E-2</c:v>
                </c:pt>
                <c:pt idx="63">
                  <c:v>6.08021729E-2</c:v>
                </c:pt>
                <c:pt idx="64">
                  <c:v>6.1136710300000001E-2</c:v>
                </c:pt>
                <c:pt idx="65">
                  <c:v>6.1483195499999997E-2</c:v>
                </c:pt>
                <c:pt idx="66">
                  <c:v>6.1817732899999998E-2</c:v>
                </c:pt>
                <c:pt idx="67">
                  <c:v>6.2243869799999997E-2</c:v>
                </c:pt>
                <c:pt idx="68">
                  <c:v>6.2514685799999997E-2</c:v>
                </c:pt>
                <c:pt idx="69">
                  <c:v>6.28571884E-2</c:v>
                </c:pt>
                <c:pt idx="70">
                  <c:v>6.3163847699999998E-2</c:v>
                </c:pt>
                <c:pt idx="71">
                  <c:v>6.3414750699999994E-2</c:v>
                </c:pt>
              </c:numCache>
            </c:numRef>
          </c:val>
          <c:smooth val="0"/>
        </c:ser>
        <c:ser>
          <c:idx val="2"/>
          <c:order val="1"/>
          <c:tx>
            <c:v>Jan-08</c:v>
          </c:tx>
          <c:spPr>
            <a:ln w="28575">
              <a:solidFill>
                <a:schemeClr val="tx2"/>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Data'!$D$6:$D$65</c:f>
              <c:numCache>
                <c:formatCode>0.00%</c:formatCode>
                <c:ptCount val="60"/>
                <c:pt idx="0">
                  <c:v>2.2299558999999999E-3</c:v>
                </c:pt>
                <c:pt idx="1">
                  <c:v>4.0758419999999997E-3</c:v>
                </c:pt>
                <c:pt idx="2">
                  <c:v>5.9178091E-3</c:v>
                </c:pt>
                <c:pt idx="3">
                  <c:v>7.6657182000000003E-3</c:v>
                </c:pt>
                <c:pt idx="4">
                  <c:v>9.3861938999999991E-3</c:v>
                </c:pt>
                <c:pt idx="5">
                  <c:v>1.0949906299999999E-2</c:v>
                </c:pt>
                <c:pt idx="6">
                  <c:v>1.2674301000000001E-2</c:v>
                </c:pt>
                <c:pt idx="7">
                  <c:v>1.4206660899999999E-2</c:v>
                </c:pt>
                <c:pt idx="8">
                  <c:v>1.5813483199999999E-2</c:v>
                </c:pt>
                <c:pt idx="9">
                  <c:v>1.7345843E-2</c:v>
                </c:pt>
                <c:pt idx="10">
                  <c:v>1.8517647599999999E-2</c:v>
                </c:pt>
                <c:pt idx="11">
                  <c:v>1.9983383100000002E-2</c:v>
                </c:pt>
                <c:pt idx="12">
                  <c:v>2.1566690999999999E-2</c:v>
                </c:pt>
                <c:pt idx="13">
                  <c:v>2.27580909E-2</c:v>
                </c:pt>
                <c:pt idx="14">
                  <c:v>2.40709824E-2</c:v>
                </c:pt>
                <c:pt idx="15">
                  <c:v>2.5301573099999999E-2</c:v>
                </c:pt>
                <c:pt idx="16">
                  <c:v>2.6473377700000002E-2</c:v>
                </c:pt>
                <c:pt idx="17">
                  <c:v>2.7625586899999999E-2</c:v>
                </c:pt>
                <c:pt idx="18">
                  <c:v>2.8793472399999999E-2</c:v>
                </c:pt>
                <c:pt idx="19">
                  <c:v>2.99300053E-2</c:v>
                </c:pt>
                <c:pt idx="20">
                  <c:v>3.0960722999999999E-2</c:v>
                </c:pt>
                <c:pt idx="21">
                  <c:v>3.2011036100000001E-2</c:v>
                </c:pt>
                <c:pt idx="22">
                  <c:v>3.3175002500000002E-2</c:v>
                </c:pt>
                <c:pt idx="23">
                  <c:v>3.4135176900000001E-2</c:v>
                </c:pt>
                <c:pt idx="24">
                  <c:v>3.50953512E-2</c:v>
                </c:pt>
                <c:pt idx="25">
                  <c:v>3.5981063000000001E-2</c:v>
                </c:pt>
                <c:pt idx="26">
                  <c:v>3.68785321E-2</c:v>
                </c:pt>
                <c:pt idx="27">
                  <c:v>3.7638833400000002E-2</c:v>
                </c:pt>
                <c:pt idx="28">
                  <c:v>3.8567655100000001E-2</c:v>
                </c:pt>
                <c:pt idx="29">
                  <c:v>3.9480800400000002E-2</c:v>
                </c:pt>
                <c:pt idx="30">
                  <c:v>4.0303806999999997E-2</c:v>
                </c:pt>
                <c:pt idx="31">
                  <c:v>4.1177761600000001E-2</c:v>
                </c:pt>
                <c:pt idx="32">
                  <c:v>4.2024282599999997E-2</c:v>
                </c:pt>
                <c:pt idx="33">
                  <c:v>4.2808098400000001E-2</c:v>
                </c:pt>
                <c:pt idx="34">
                  <c:v>4.3619347699999998E-2</c:v>
                </c:pt>
                <c:pt idx="35">
                  <c:v>4.43522155E-2</c:v>
                </c:pt>
                <c:pt idx="36">
                  <c:v>4.5073325999999997E-2</c:v>
                </c:pt>
                <c:pt idx="37">
                  <c:v>4.5657268700000003E-2</c:v>
                </c:pt>
                <c:pt idx="38">
                  <c:v>4.6296078599999999E-2</c:v>
                </c:pt>
                <c:pt idx="39">
                  <c:v>4.7064217999999998E-2</c:v>
                </c:pt>
                <c:pt idx="40">
                  <c:v>4.7695189700000001E-2</c:v>
                </c:pt>
                <c:pt idx="41">
                  <c:v>4.8337918700000003E-2</c:v>
                </c:pt>
                <c:pt idx="42">
                  <c:v>4.9000242999999999E-2</c:v>
                </c:pt>
                <c:pt idx="43">
                  <c:v>4.9595943000000003E-2</c:v>
                </c:pt>
                <c:pt idx="44">
                  <c:v>5.0117180499999997E-2</c:v>
                </c:pt>
                <c:pt idx="45">
                  <c:v>5.0630579799999999E-2</c:v>
                </c:pt>
                <c:pt idx="46">
                  <c:v>5.1183169899999999E-2</c:v>
                </c:pt>
                <c:pt idx="47">
                  <c:v>5.17004883E-2</c:v>
                </c:pt>
                <c:pt idx="48">
                  <c:v>5.2264835699999998E-2</c:v>
                </c:pt>
                <c:pt idx="49">
                  <c:v>5.2786073199999999E-2</c:v>
                </c:pt>
                <c:pt idx="50">
                  <c:v>5.3268119900000001E-2</c:v>
                </c:pt>
                <c:pt idx="51">
                  <c:v>5.37893573E-2</c:v>
                </c:pt>
                <c:pt idx="52">
                  <c:v>5.4185184300000001E-2</c:v>
                </c:pt>
                <c:pt idx="53">
                  <c:v>5.4616283000000002E-2</c:v>
                </c:pt>
                <c:pt idx="54">
                  <c:v>5.5055219799999999E-2</c:v>
                </c:pt>
                <c:pt idx="55">
                  <c:v>5.55490238E-2</c:v>
                </c:pt>
                <c:pt idx="56">
                  <c:v>5.5937012600000002E-2</c:v>
                </c:pt>
                <c:pt idx="57">
                  <c:v>5.6442573699999998E-2</c:v>
                </c:pt>
                <c:pt idx="58">
                  <c:v>5.6850157900000003E-2</c:v>
                </c:pt>
                <c:pt idx="59">
                  <c:v>5.7140169800000001E-2</c:v>
                </c:pt>
              </c:numCache>
            </c:numRef>
          </c:val>
          <c:smooth val="0"/>
        </c:ser>
        <c:ser>
          <c:idx val="0"/>
          <c:order val="2"/>
          <c:tx>
            <c:v>Jan-09</c:v>
          </c:tx>
          <c:spPr>
            <a:ln>
              <a:solidFill>
                <a:schemeClr val="accent5"/>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Data'!$E$6:$E$53</c:f>
              <c:numCache>
                <c:formatCode>0.00%</c:formatCode>
                <c:ptCount val="48"/>
                <c:pt idx="0">
                  <c:v>2.3038837999999999E-3</c:v>
                </c:pt>
                <c:pt idx="1">
                  <c:v>4.0661259999999998E-3</c:v>
                </c:pt>
                <c:pt idx="2">
                  <c:v>5.9809434E-3</c:v>
                </c:pt>
                <c:pt idx="3">
                  <c:v>7.6974130999999998E-3</c:v>
                </c:pt>
                <c:pt idx="4">
                  <c:v>9.2880084000000005E-3</c:v>
                </c:pt>
                <c:pt idx="5">
                  <c:v>1.0916747399999999E-2</c:v>
                </c:pt>
                <c:pt idx="6">
                  <c:v>1.2564558300000001E-2</c:v>
                </c:pt>
                <c:pt idx="7">
                  <c:v>1.40597942E-2</c:v>
                </c:pt>
                <c:pt idx="8">
                  <c:v>1.5547401299999999E-2</c:v>
                </c:pt>
                <c:pt idx="9">
                  <c:v>1.6947277699999999E-2</c:v>
                </c:pt>
                <c:pt idx="10">
                  <c:v>1.84463279E-2</c:v>
                </c:pt>
                <c:pt idx="11">
                  <c:v>1.96974436E-2</c:v>
                </c:pt>
                <c:pt idx="12">
                  <c:v>2.1036289999999999E-2</c:v>
                </c:pt>
                <c:pt idx="13">
                  <c:v>2.2195860599999999E-2</c:v>
                </c:pt>
                <c:pt idx="14">
                  <c:v>2.3458419500000001E-2</c:v>
                </c:pt>
                <c:pt idx="15">
                  <c:v>2.4644690800000001E-2</c:v>
                </c:pt>
                <c:pt idx="16">
                  <c:v>2.5865291499999998E-2</c:v>
                </c:pt>
                <c:pt idx="17">
                  <c:v>2.7009604600000001E-2</c:v>
                </c:pt>
                <c:pt idx="18">
                  <c:v>2.8092887699999999E-2</c:v>
                </c:pt>
                <c:pt idx="19">
                  <c:v>2.9248644000000001E-2</c:v>
                </c:pt>
                <c:pt idx="20">
                  <c:v>3.0381513999999998E-2</c:v>
                </c:pt>
                <c:pt idx="21">
                  <c:v>3.1369437700000002E-2</c:v>
                </c:pt>
                <c:pt idx="22">
                  <c:v>3.2414577E-2</c:v>
                </c:pt>
                <c:pt idx="23">
                  <c:v>3.3410129500000003E-2</c:v>
                </c:pt>
                <c:pt idx="24">
                  <c:v>3.4344651900000002E-2</c:v>
                </c:pt>
                <c:pt idx="25">
                  <c:v>3.5138042299999998E-2</c:v>
                </c:pt>
                <c:pt idx="26">
                  <c:v>3.5977205300000002E-2</c:v>
                </c:pt>
                <c:pt idx="27">
                  <c:v>3.6896470200000003E-2</c:v>
                </c:pt>
                <c:pt idx="28">
                  <c:v>3.77737769E-2</c:v>
                </c:pt>
                <c:pt idx="29">
                  <c:v>3.8658712400000003E-2</c:v>
                </c:pt>
                <c:pt idx="30">
                  <c:v>3.9536019200000001E-2</c:v>
                </c:pt>
                <c:pt idx="31">
                  <c:v>4.0333224000000001E-2</c:v>
                </c:pt>
                <c:pt idx="32">
                  <c:v>4.1008368699999999E-2</c:v>
                </c:pt>
                <c:pt idx="33">
                  <c:v>4.1725471600000001E-2</c:v>
                </c:pt>
                <c:pt idx="34">
                  <c:v>4.2469275200000003E-2</c:v>
                </c:pt>
                <c:pt idx="35">
                  <c:v>4.31596775E-2</c:v>
                </c:pt>
                <c:pt idx="36">
                  <c:v>4.3888223499999997E-2</c:v>
                </c:pt>
                <c:pt idx="37">
                  <c:v>4.4536667600000003E-2</c:v>
                </c:pt>
                <c:pt idx="38">
                  <c:v>4.5177482999999997E-2</c:v>
                </c:pt>
                <c:pt idx="39">
                  <c:v>4.5822112700000001E-2</c:v>
                </c:pt>
                <c:pt idx="40">
                  <c:v>4.6371383000000002E-2</c:v>
                </c:pt>
                <c:pt idx="41">
                  <c:v>4.6951168299999999E-2</c:v>
                </c:pt>
                <c:pt idx="42">
                  <c:v>4.7538582400000001E-2</c:v>
                </c:pt>
                <c:pt idx="43">
                  <c:v>4.8175583399999999E-2</c:v>
                </c:pt>
                <c:pt idx="44">
                  <c:v>4.8694338699999999E-2</c:v>
                </c:pt>
                <c:pt idx="45">
                  <c:v>4.9300824700000002E-2</c:v>
                </c:pt>
                <c:pt idx="46">
                  <c:v>4.9804322499999998E-2</c:v>
                </c:pt>
                <c:pt idx="47">
                  <c:v>5.01323589E-2</c:v>
                </c:pt>
              </c:numCache>
            </c:numRef>
          </c:val>
          <c:smooth val="0"/>
        </c:ser>
        <c:ser>
          <c:idx val="1"/>
          <c:order val="3"/>
          <c:tx>
            <c:v>Jan-10</c:v>
          </c:tx>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Data'!$F$6:$F$41</c:f>
              <c:numCache>
                <c:formatCode>0.00%</c:formatCode>
                <c:ptCount val="36"/>
                <c:pt idx="0">
                  <c:v>2.0182679000000001E-3</c:v>
                </c:pt>
                <c:pt idx="1">
                  <c:v>3.7001578000000002E-3</c:v>
                </c:pt>
                <c:pt idx="2">
                  <c:v>5.5483885000000002E-3</c:v>
                </c:pt>
                <c:pt idx="3">
                  <c:v>7.1711351E-3</c:v>
                </c:pt>
                <c:pt idx="4">
                  <c:v>8.8493284999999998E-3</c:v>
                </c:pt>
                <c:pt idx="5">
                  <c:v>1.03907529E-2</c:v>
                </c:pt>
                <c:pt idx="6">
                  <c:v>1.1802801200000001E-2</c:v>
                </c:pt>
                <c:pt idx="7">
                  <c:v>1.3292475099999999E-2</c:v>
                </c:pt>
                <c:pt idx="8">
                  <c:v>1.47451844E-2</c:v>
                </c:pt>
                <c:pt idx="9">
                  <c:v>1.6116571600000001E-2</c:v>
                </c:pt>
                <c:pt idx="10">
                  <c:v>1.7499048199999999E-2</c:v>
                </c:pt>
                <c:pt idx="11">
                  <c:v>1.8829774300000001E-2</c:v>
                </c:pt>
                <c:pt idx="12">
                  <c:v>2.00385171E-2</c:v>
                </c:pt>
                <c:pt idx="13">
                  <c:v>2.1143759099999999E-2</c:v>
                </c:pt>
                <c:pt idx="14">
                  <c:v>2.22748763E-2</c:v>
                </c:pt>
                <c:pt idx="15">
                  <c:v>2.3476226199999999E-2</c:v>
                </c:pt>
                <c:pt idx="16">
                  <c:v>2.4648004500000001E-2</c:v>
                </c:pt>
                <c:pt idx="17">
                  <c:v>2.5804996899999998E-2</c:v>
                </c:pt>
                <c:pt idx="18">
                  <c:v>2.6895453E-2</c:v>
                </c:pt>
                <c:pt idx="19">
                  <c:v>2.7978516200000001E-2</c:v>
                </c:pt>
                <c:pt idx="20">
                  <c:v>2.8910024400000001E-2</c:v>
                </c:pt>
                <c:pt idx="21">
                  <c:v>2.9878497300000001E-2</c:v>
                </c:pt>
                <c:pt idx="22">
                  <c:v>3.0795219700000001E-2</c:v>
                </c:pt>
                <c:pt idx="23">
                  <c:v>3.1726728000000003E-2</c:v>
                </c:pt>
                <c:pt idx="24">
                  <c:v>3.2650843300000003E-2</c:v>
                </c:pt>
                <c:pt idx="25">
                  <c:v>3.3449278999999998E-2</c:v>
                </c:pt>
                <c:pt idx="26">
                  <c:v>3.4251411099999997E-2</c:v>
                </c:pt>
                <c:pt idx="27">
                  <c:v>3.5116383100000002E-2</c:v>
                </c:pt>
                <c:pt idx="28">
                  <c:v>3.5818710699999999E-2</c:v>
                </c:pt>
                <c:pt idx="29">
                  <c:v>3.6569092400000003E-2</c:v>
                </c:pt>
                <c:pt idx="30">
                  <c:v>3.7326867E-2</c:v>
                </c:pt>
                <c:pt idx="31">
                  <c:v>3.8110516800000001E-2</c:v>
                </c:pt>
                <c:pt idx="32">
                  <c:v>3.8827630299999999E-2</c:v>
                </c:pt>
                <c:pt idx="33">
                  <c:v>3.9578012000000003E-2</c:v>
                </c:pt>
                <c:pt idx="34">
                  <c:v>4.0250767899999998E-2</c:v>
                </c:pt>
                <c:pt idx="35">
                  <c:v>4.0716522099999999E-2</c:v>
                </c:pt>
              </c:numCache>
            </c:numRef>
          </c:val>
          <c:smooth val="0"/>
        </c:ser>
        <c:ser>
          <c:idx val="3"/>
          <c:order val="4"/>
          <c:tx>
            <c:v>Jan-11</c:v>
          </c:tx>
          <c:spPr>
            <a:ln>
              <a:solidFill>
                <a:schemeClr val="accent3"/>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Data'!$G$6:$G$29</c:f>
              <c:numCache>
                <c:formatCode>0.00%</c:formatCode>
                <c:ptCount val="24"/>
                <c:pt idx="0">
                  <c:v>1.7645864E-3</c:v>
                </c:pt>
                <c:pt idx="1">
                  <c:v>3.3580613E-3</c:v>
                </c:pt>
                <c:pt idx="2">
                  <c:v>5.0014437999999998E-3</c:v>
                </c:pt>
                <c:pt idx="3">
                  <c:v>6.6376966000000004E-3</c:v>
                </c:pt>
                <c:pt idx="4">
                  <c:v>8.1848288000000002E-3</c:v>
                </c:pt>
                <c:pt idx="5">
                  <c:v>9.7177018000000007E-3</c:v>
                </c:pt>
                <c:pt idx="6">
                  <c:v>1.1214926599999999E-2</c:v>
                </c:pt>
                <c:pt idx="7">
                  <c:v>1.2633725300000001E-2</c:v>
                </c:pt>
                <c:pt idx="8">
                  <c:v>1.3888542300000001E-2</c:v>
                </c:pt>
                <c:pt idx="9">
                  <c:v>1.5179007499999999E-2</c:v>
                </c:pt>
                <c:pt idx="10">
                  <c:v>1.63126205E-2</c:v>
                </c:pt>
                <c:pt idx="11">
                  <c:v>1.7538918899999999E-2</c:v>
                </c:pt>
                <c:pt idx="12">
                  <c:v>1.8733133900000001E-2</c:v>
                </c:pt>
                <c:pt idx="13">
                  <c:v>1.9823969100000002E-2</c:v>
                </c:pt>
                <c:pt idx="14">
                  <c:v>2.08684617E-2</c:v>
                </c:pt>
                <c:pt idx="15">
                  <c:v>2.19806858E-2</c:v>
                </c:pt>
                <c:pt idx="16">
                  <c:v>2.2932493000000002E-2</c:v>
                </c:pt>
                <c:pt idx="17">
                  <c:v>2.3912818700000001E-2</c:v>
                </c:pt>
                <c:pt idx="18">
                  <c:v>2.4903839000000001E-2</c:v>
                </c:pt>
                <c:pt idx="19">
                  <c:v>2.5948331500000001E-2</c:v>
                </c:pt>
                <c:pt idx="20">
                  <c:v>2.6864490500000001E-2</c:v>
                </c:pt>
                <c:pt idx="21">
                  <c:v>2.7866205099999999E-2</c:v>
                </c:pt>
                <c:pt idx="22">
                  <c:v>2.8810882699999998E-2</c:v>
                </c:pt>
                <c:pt idx="23">
                  <c:v>2.9431161500000001E-2</c:v>
                </c:pt>
              </c:numCache>
            </c:numRef>
          </c:val>
          <c:smooth val="0"/>
        </c:ser>
        <c:ser>
          <c:idx val="4"/>
          <c:order val="5"/>
          <c:tx>
            <c:v>Jan-12</c:v>
          </c:tx>
          <c:spPr>
            <a:ln>
              <a:solidFill>
                <a:schemeClr val="accent4"/>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Data'!$H$6:$H$17</c:f>
              <c:numCache>
                <c:formatCode>0.00%</c:formatCode>
                <c:ptCount val="12"/>
                <c:pt idx="0">
                  <c:v>1.7530705E-3</c:v>
                </c:pt>
                <c:pt idx="1">
                  <c:v>3.2770268E-3</c:v>
                </c:pt>
                <c:pt idx="2">
                  <c:v>4.7315546E-3</c:v>
                </c:pt>
                <c:pt idx="3">
                  <c:v>6.2659252000000004E-3</c:v>
                </c:pt>
                <c:pt idx="4">
                  <c:v>7.6510244000000003E-3</c:v>
                </c:pt>
                <c:pt idx="5">
                  <c:v>8.9736380000000008E-3</c:v>
                </c:pt>
                <c:pt idx="6">
                  <c:v>1.02788944E-2</c:v>
                </c:pt>
                <c:pt idx="7">
                  <c:v>1.1632750799999999E-2</c:v>
                </c:pt>
                <c:pt idx="8">
                  <c:v>1.2826921599999999E-2</c:v>
                </c:pt>
                <c:pt idx="9">
                  <c:v>1.41391209E-2</c:v>
                </c:pt>
                <c:pt idx="10">
                  <c:v>1.5322877400000001E-2</c:v>
                </c:pt>
                <c:pt idx="11">
                  <c:v>1.61490769E-2</c:v>
                </c:pt>
              </c:numCache>
            </c:numRef>
          </c:val>
          <c:smooth val="0"/>
        </c:ser>
        <c:dLbls>
          <c:showLegendKey val="0"/>
          <c:showVal val="0"/>
          <c:showCatName val="0"/>
          <c:showSerName val="0"/>
          <c:showPercent val="0"/>
          <c:showBubbleSize val="0"/>
        </c:dLbls>
        <c:marker val="1"/>
        <c:smooth val="0"/>
        <c:axId val="108767744"/>
        <c:axId val="108889216"/>
      </c:lineChart>
      <c:catAx>
        <c:axId val="108767744"/>
        <c:scaling>
          <c:orientation val="minMax"/>
        </c:scaling>
        <c:delete val="0"/>
        <c:axPos val="b"/>
        <c:title>
          <c:tx>
            <c:strRef>
              <c:f>chart_names!$C$35</c:f>
              <c:strCache>
                <c:ptCount val="1"/>
                <c:pt idx="0">
                  <c:v>Months Since</c:v>
                </c:pt>
              </c:strCache>
            </c:strRef>
          </c:tx>
          <c:layout>
            <c:manualLayout>
              <c:xMode val="edge"/>
              <c:yMode val="edge"/>
              <c:x val="0.46780614132445669"/>
              <c:y val="0.89976858075667132"/>
            </c:manualLayout>
          </c:layout>
          <c:overlay val="0"/>
        </c:title>
        <c:numFmt formatCode="General" sourceLinked="0"/>
        <c:majorTickMark val="out"/>
        <c:minorTickMark val="none"/>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08889216"/>
        <c:crosses val="autoZero"/>
        <c:auto val="1"/>
        <c:lblAlgn val="ctr"/>
        <c:lblOffset val="100"/>
        <c:tickMarkSkip val="1"/>
        <c:noMultiLvlLbl val="0"/>
      </c:catAx>
      <c:valAx>
        <c:axId val="108889216"/>
        <c:scaling>
          <c:orientation val="minMax"/>
        </c:scaling>
        <c:delete val="0"/>
        <c:axPos val="l"/>
        <c:majorGridlines>
          <c:spPr>
            <a:ln>
              <a:solidFill>
                <a:schemeClr val="bg1">
                  <a:lumMod val="85000"/>
                </a:schemeClr>
              </a:solidFill>
              <a:prstDash val="sysDash"/>
            </a:ln>
          </c:spPr>
        </c:majorGridlines>
        <c:title>
          <c:tx>
            <c:strRef>
              <c:f>chart_names!$B$35</c:f>
              <c:strCache>
                <c:ptCount val="1"/>
                <c:pt idx="0">
                  <c:v>Percent Experiencing Outcome</c:v>
                </c:pt>
              </c:strCache>
            </c:strRef>
          </c:tx>
          <c:overlay val="0"/>
          <c:txPr>
            <a:bodyPr rot="-5400000" vert="horz"/>
            <a:lstStyle/>
            <a:p>
              <a:pPr>
                <a:defRPr sz="1200"/>
              </a:pPr>
              <a:endParaRPr lang="en-US"/>
            </a:p>
          </c:txPr>
        </c:title>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08767744"/>
        <c:crosses val="autoZero"/>
        <c:crossBetween val="midCat"/>
      </c:valAx>
      <c:spPr>
        <a:ln w="12700" cap="sq">
          <a:noFill/>
          <a:bevel/>
        </a:ln>
      </c:spPr>
    </c:plotArea>
    <c:legend>
      <c:legendPos val="b"/>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90233074361818E-2"/>
          <c:y val="0.1729200652528548"/>
          <c:w val="0.88235294117647056"/>
          <c:h val="0.66937552013315826"/>
        </c:manualLayout>
      </c:layout>
      <c:lineChart>
        <c:grouping val="standard"/>
        <c:varyColors val="0"/>
        <c:ser>
          <c:idx val="5"/>
          <c:order val="0"/>
          <c:tx>
            <c:v>Jan-07</c:v>
          </c:tx>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Data'!$I$6:$I$77</c:f>
              <c:numCache>
                <c:formatCode>0.00%</c:formatCode>
                <c:ptCount val="72"/>
                <c:pt idx="0">
                  <c:v>1.5874596299999998E-2</c:v>
                </c:pt>
                <c:pt idx="1">
                  <c:v>2.6866539500000002E-2</c:v>
                </c:pt>
                <c:pt idx="2">
                  <c:v>3.7069930299999998E-2</c:v>
                </c:pt>
                <c:pt idx="3">
                  <c:v>4.6978609499999997E-2</c:v>
                </c:pt>
                <c:pt idx="4">
                  <c:v>5.5266375399999998E-2</c:v>
                </c:pt>
                <c:pt idx="5">
                  <c:v>6.2411138499999998E-2</c:v>
                </c:pt>
                <c:pt idx="6">
                  <c:v>6.9627588200000007E-2</c:v>
                </c:pt>
                <c:pt idx="7">
                  <c:v>7.5924060000000002E-2</c:v>
                </c:pt>
                <c:pt idx="8">
                  <c:v>8.2304166200000001E-2</c:v>
                </c:pt>
                <c:pt idx="9">
                  <c:v>8.8517003699999999E-2</c:v>
                </c:pt>
                <c:pt idx="10">
                  <c:v>9.4164313599999994E-2</c:v>
                </c:pt>
                <c:pt idx="11">
                  <c:v>9.9731971799999999E-2</c:v>
                </c:pt>
                <c:pt idx="12">
                  <c:v>0.1058173665</c:v>
                </c:pt>
                <c:pt idx="13">
                  <c:v>0.1110903132</c:v>
                </c:pt>
                <c:pt idx="14">
                  <c:v>0.116506633</c:v>
                </c:pt>
                <c:pt idx="15">
                  <c:v>0.1213175995</c:v>
                </c:pt>
                <c:pt idx="16">
                  <c:v>0.12554312549999999</c:v>
                </c:pt>
                <c:pt idx="17">
                  <c:v>0.1294380966</c:v>
                </c:pt>
                <c:pt idx="18">
                  <c:v>0.1332255379</c:v>
                </c:pt>
                <c:pt idx="19">
                  <c:v>0.13702094440000001</c:v>
                </c:pt>
                <c:pt idx="20">
                  <c:v>0.14072475139999999</c:v>
                </c:pt>
                <c:pt idx="21">
                  <c:v>0.14426128960000001</c:v>
                </c:pt>
                <c:pt idx="22">
                  <c:v>0.14793323589999999</c:v>
                </c:pt>
                <c:pt idx="23">
                  <c:v>0.1516927991</c:v>
                </c:pt>
                <c:pt idx="24">
                  <c:v>0.15580681260000001</c:v>
                </c:pt>
                <c:pt idx="25">
                  <c:v>0.15912430850000001</c:v>
                </c:pt>
                <c:pt idx="26">
                  <c:v>0.1629754712</c:v>
                </c:pt>
                <c:pt idx="27">
                  <c:v>0.166265089</c:v>
                </c:pt>
                <c:pt idx="28">
                  <c:v>0.1693515948</c:v>
                </c:pt>
                <c:pt idx="29">
                  <c:v>0.17211152839999999</c:v>
                </c:pt>
                <c:pt idx="30">
                  <c:v>0.17467233260000001</c:v>
                </c:pt>
                <c:pt idx="31">
                  <c:v>0.1771415372</c:v>
                </c:pt>
                <c:pt idx="32">
                  <c:v>0.1795748985</c:v>
                </c:pt>
                <c:pt idx="33">
                  <c:v>0.1822312848</c:v>
                </c:pt>
                <c:pt idx="34">
                  <c:v>0.1844933949</c:v>
                </c:pt>
                <c:pt idx="35">
                  <c:v>0.1867993134</c:v>
                </c:pt>
                <c:pt idx="36">
                  <c:v>0.18930834390000001</c:v>
                </c:pt>
                <c:pt idx="37">
                  <c:v>0.1915903669</c:v>
                </c:pt>
                <c:pt idx="38">
                  <c:v>0.19412727560000001</c:v>
                </c:pt>
                <c:pt idx="39">
                  <c:v>0.19616636069999999</c:v>
                </c:pt>
                <c:pt idx="40">
                  <c:v>0.19838067970000001</c:v>
                </c:pt>
                <c:pt idx="41">
                  <c:v>0.20018479210000001</c:v>
                </c:pt>
                <c:pt idx="42">
                  <c:v>0.20200483490000001</c:v>
                </c:pt>
                <c:pt idx="43">
                  <c:v>0.2036138005</c:v>
                </c:pt>
                <c:pt idx="44">
                  <c:v>0.2052187835</c:v>
                </c:pt>
                <c:pt idx="45">
                  <c:v>0.2069711223</c:v>
                </c:pt>
                <c:pt idx="46">
                  <c:v>0.2084924709</c:v>
                </c:pt>
                <c:pt idx="47">
                  <c:v>0.21016515790000001</c:v>
                </c:pt>
                <c:pt idx="48">
                  <c:v>0.21203697429999999</c:v>
                </c:pt>
                <c:pt idx="49">
                  <c:v>0.21355035780000001</c:v>
                </c:pt>
                <c:pt idx="50">
                  <c:v>0.21511949759999999</c:v>
                </c:pt>
                <c:pt idx="51">
                  <c:v>0.21650942079999999</c:v>
                </c:pt>
                <c:pt idx="52">
                  <c:v>0.2179511177</c:v>
                </c:pt>
                <c:pt idx="53">
                  <c:v>0.21919368519999999</c:v>
                </c:pt>
                <c:pt idx="54">
                  <c:v>0.220336688</c:v>
                </c:pt>
                <c:pt idx="55">
                  <c:v>0.2215872207</c:v>
                </c:pt>
                <c:pt idx="56">
                  <c:v>0.22278996230000001</c:v>
                </c:pt>
                <c:pt idx="57">
                  <c:v>0.2239249999</c:v>
                </c:pt>
                <c:pt idx="58">
                  <c:v>0.22491268180000001</c:v>
                </c:pt>
                <c:pt idx="59">
                  <c:v>0.22590036359999999</c:v>
                </c:pt>
                <c:pt idx="60">
                  <c:v>0.2270911575</c:v>
                </c:pt>
                <c:pt idx="61">
                  <c:v>0.22809875230000001</c:v>
                </c:pt>
                <c:pt idx="62">
                  <c:v>0.22919794660000001</c:v>
                </c:pt>
                <c:pt idx="63">
                  <c:v>0.2301975762</c:v>
                </c:pt>
                <c:pt idx="64">
                  <c:v>0.23112551919999999</c:v>
                </c:pt>
                <c:pt idx="65">
                  <c:v>0.23198575830000001</c:v>
                </c:pt>
                <c:pt idx="66">
                  <c:v>0.23285794509999999</c:v>
                </c:pt>
                <c:pt idx="67">
                  <c:v>0.23357082830000001</c:v>
                </c:pt>
                <c:pt idx="68">
                  <c:v>0.23428769420000001</c:v>
                </c:pt>
                <c:pt idx="69">
                  <c:v>0.2351837765</c:v>
                </c:pt>
                <c:pt idx="70">
                  <c:v>0.23590462500000001</c:v>
                </c:pt>
                <c:pt idx="71">
                  <c:v>0.2365498043</c:v>
                </c:pt>
              </c:numCache>
            </c:numRef>
          </c:val>
          <c:smooth val="0"/>
        </c:ser>
        <c:ser>
          <c:idx val="2"/>
          <c:order val="1"/>
          <c:tx>
            <c:v>Jan-08</c:v>
          </c:tx>
          <c:spPr>
            <a:ln w="28575">
              <a:solidFill>
                <a:schemeClr val="tx2"/>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Data'!$J$6:$J$65</c:f>
              <c:numCache>
                <c:formatCode>0.00%</c:formatCode>
                <c:ptCount val="60"/>
                <c:pt idx="0">
                  <c:v>1.45045109E-2</c:v>
                </c:pt>
                <c:pt idx="1">
                  <c:v>2.4721549400000001E-2</c:v>
                </c:pt>
                <c:pt idx="2">
                  <c:v>3.47269578E-2</c:v>
                </c:pt>
                <c:pt idx="3">
                  <c:v>4.3399879299999999E-2</c:v>
                </c:pt>
                <c:pt idx="4">
                  <c:v>5.1120464599999998E-2</c:v>
                </c:pt>
                <c:pt idx="5">
                  <c:v>5.7904390200000003E-2</c:v>
                </c:pt>
                <c:pt idx="6">
                  <c:v>6.4331679500000002E-2</c:v>
                </c:pt>
                <c:pt idx="7">
                  <c:v>7.0402332600000006E-2</c:v>
                </c:pt>
                <c:pt idx="8">
                  <c:v>7.6269193700000001E-2</c:v>
                </c:pt>
                <c:pt idx="9">
                  <c:v>8.1955777100000002E-2</c:v>
                </c:pt>
                <c:pt idx="10">
                  <c:v>8.7708984899999995E-2</c:v>
                </c:pt>
                <c:pt idx="11">
                  <c:v>9.3638551200000003E-2</c:v>
                </c:pt>
                <c:pt idx="12">
                  <c:v>9.9924753699999994E-2</c:v>
                </c:pt>
                <c:pt idx="13">
                  <c:v>0.1051841575</c:v>
                </c:pt>
                <c:pt idx="14">
                  <c:v>0.11093344619999999</c:v>
                </c:pt>
                <c:pt idx="15">
                  <c:v>0.11576958950000001</c:v>
                </c:pt>
                <c:pt idx="16">
                  <c:v>0.1204097789</c:v>
                </c:pt>
                <c:pt idx="17">
                  <c:v>0.1244817018</c:v>
                </c:pt>
                <c:pt idx="18">
                  <c:v>0.1282048267</c:v>
                </c:pt>
                <c:pt idx="19">
                  <c:v>0.1318652464</c:v>
                </c:pt>
                <c:pt idx="20">
                  <c:v>0.13552566599999999</c:v>
                </c:pt>
                <c:pt idx="21">
                  <c:v>0.13946434029999999</c:v>
                </c:pt>
                <c:pt idx="22">
                  <c:v>0.1429640777</c:v>
                </c:pt>
                <c:pt idx="23">
                  <c:v>0.14631880920000001</c:v>
                </c:pt>
                <c:pt idx="24">
                  <c:v>0.15012031570000001</c:v>
                </c:pt>
                <c:pt idx="25">
                  <c:v>0.15362789130000001</c:v>
                </c:pt>
                <c:pt idx="26">
                  <c:v>0.15728831099999999</c:v>
                </c:pt>
                <c:pt idx="27">
                  <c:v>0.16030992080000001</c:v>
                </c:pt>
                <c:pt idx="28">
                  <c:v>0.1634569411</c:v>
                </c:pt>
                <c:pt idx="29">
                  <c:v>0.166137591</c:v>
                </c:pt>
                <c:pt idx="30">
                  <c:v>0.1686458015</c:v>
                </c:pt>
                <c:pt idx="31">
                  <c:v>0.1711422547</c:v>
                </c:pt>
                <c:pt idx="32">
                  <c:v>0.17352505469999999</c:v>
                </c:pt>
                <c:pt idx="33">
                  <c:v>0.17605286049999999</c:v>
                </c:pt>
                <c:pt idx="34">
                  <c:v>0.1782671401</c:v>
                </c:pt>
                <c:pt idx="35">
                  <c:v>0.1808106223</c:v>
                </c:pt>
                <c:pt idx="36">
                  <c:v>0.18354613929999999</c:v>
                </c:pt>
                <c:pt idx="37">
                  <c:v>0.1857486616</c:v>
                </c:pt>
                <c:pt idx="38">
                  <c:v>0.18805699910000001</c:v>
                </c:pt>
                <c:pt idx="39">
                  <c:v>0.1900557293</c:v>
                </c:pt>
                <c:pt idx="40">
                  <c:v>0.19210540749999999</c:v>
                </c:pt>
                <c:pt idx="41">
                  <c:v>0.19381804499999999</c:v>
                </c:pt>
                <c:pt idx="42">
                  <c:v>0.19544838179999999</c:v>
                </c:pt>
                <c:pt idx="43">
                  <c:v>0.1972237245</c:v>
                </c:pt>
                <c:pt idx="44">
                  <c:v>0.1988031133</c:v>
                </c:pt>
                <c:pt idx="45">
                  <c:v>0.2003903403</c:v>
                </c:pt>
                <c:pt idx="46">
                  <c:v>0.2018560757</c:v>
                </c:pt>
                <c:pt idx="47">
                  <c:v>0.20330221579999999</c:v>
                </c:pt>
                <c:pt idx="48">
                  <c:v>0.20499133880000001</c:v>
                </c:pt>
                <c:pt idx="49">
                  <c:v>0.20649234599999999</c:v>
                </c:pt>
                <c:pt idx="50">
                  <c:v>0.20798159599999999</c:v>
                </c:pt>
                <c:pt idx="51">
                  <c:v>0.20936503079999999</c:v>
                </c:pt>
                <c:pt idx="52">
                  <c:v>0.21067792229999999</c:v>
                </c:pt>
                <c:pt idx="53">
                  <c:v>0.2119006749</c:v>
                </c:pt>
                <c:pt idx="54">
                  <c:v>0.2131038321</c:v>
                </c:pt>
                <c:pt idx="55">
                  <c:v>0.21410711630000001</c:v>
                </c:pt>
                <c:pt idx="56">
                  <c:v>0.2150908051</c:v>
                </c:pt>
                <c:pt idx="57">
                  <c:v>0.21632531490000001</c:v>
                </c:pt>
                <c:pt idx="58">
                  <c:v>0.21734035630000001</c:v>
                </c:pt>
                <c:pt idx="59">
                  <c:v>0.21826917800000001</c:v>
                </c:pt>
              </c:numCache>
            </c:numRef>
          </c:val>
          <c:smooth val="0"/>
        </c:ser>
        <c:ser>
          <c:idx val="0"/>
          <c:order val="2"/>
          <c:tx>
            <c:v>Jan-09</c:v>
          </c:tx>
          <c:spPr>
            <a:ln>
              <a:solidFill>
                <a:schemeClr val="accent5"/>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Data'!$K$6:$K$53</c:f>
              <c:numCache>
                <c:formatCode>0.00%</c:formatCode>
                <c:ptCount val="48"/>
                <c:pt idx="0">
                  <c:v>1.4891328400000001E-2</c:v>
                </c:pt>
                <c:pt idx="1">
                  <c:v>2.5319835499999999E-2</c:v>
                </c:pt>
                <c:pt idx="2">
                  <c:v>3.5897103399999998E-2</c:v>
                </c:pt>
                <c:pt idx="3">
                  <c:v>4.4349763100000002E-2</c:v>
                </c:pt>
                <c:pt idx="4">
                  <c:v>5.2146350000000001E-2</c:v>
                </c:pt>
                <c:pt idx="5">
                  <c:v>5.9225833999999998E-2</c:v>
                </c:pt>
                <c:pt idx="6">
                  <c:v>6.5412753800000001E-2</c:v>
                </c:pt>
                <c:pt idx="7">
                  <c:v>7.1508128399999996E-2</c:v>
                </c:pt>
                <c:pt idx="8">
                  <c:v>7.7393712399999995E-2</c:v>
                </c:pt>
                <c:pt idx="9">
                  <c:v>8.3473829599999994E-2</c:v>
                </c:pt>
                <c:pt idx="10">
                  <c:v>8.9088592699999997E-2</c:v>
                </c:pt>
                <c:pt idx="11">
                  <c:v>9.4222744400000003E-2</c:v>
                </c:pt>
                <c:pt idx="12">
                  <c:v>0.1001579152</c:v>
                </c:pt>
                <c:pt idx="13">
                  <c:v>0.10542175569999999</c:v>
                </c:pt>
                <c:pt idx="14">
                  <c:v>0.11089157249999999</c:v>
                </c:pt>
                <c:pt idx="15">
                  <c:v>0.11534295059999999</c:v>
                </c:pt>
                <c:pt idx="16">
                  <c:v>0.11982865819999999</c:v>
                </c:pt>
                <c:pt idx="17">
                  <c:v>0.1238909698</c:v>
                </c:pt>
                <c:pt idx="18">
                  <c:v>0.12762143070000001</c:v>
                </c:pt>
                <c:pt idx="19">
                  <c:v>0.13129467589999999</c:v>
                </c:pt>
                <c:pt idx="20">
                  <c:v>0.13469710030000001</c:v>
                </c:pt>
                <c:pt idx="21">
                  <c:v>0.13828261480000001</c:v>
                </c:pt>
                <c:pt idx="22">
                  <c:v>0.14167359609999999</c:v>
                </c:pt>
                <c:pt idx="23">
                  <c:v>0.14533539819999999</c:v>
                </c:pt>
                <c:pt idx="24">
                  <c:v>0.14940915299999999</c:v>
                </c:pt>
                <c:pt idx="25">
                  <c:v>0.15267044539999999</c:v>
                </c:pt>
                <c:pt idx="26">
                  <c:v>0.15598513920000001</c:v>
                </c:pt>
                <c:pt idx="27">
                  <c:v>0.15880396390000001</c:v>
                </c:pt>
                <c:pt idx="28">
                  <c:v>0.1618554656</c:v>
                </c:pt>
                <c:pt idx="29">
                  <c:v>0.16439965519999999</c:v>
                </c:pt>
                <c:pt idx="30">
                  <c:v>0.16685229970000001</c:v>
                </c:pt>
                <c:pt idx="31">
                  <c:v>0.1692896867</c:v>
                </c:pt>
                <c:pt idx="32">
                  <c:v>0.17164697179999999</c:v>
                </c:pt>
                <c:pt idx="33">
                  <c:v>0.17407673000000001</c:v>
                </c:pt>
                <c:pt idx="34">
                  <c:v>0.1761746374</c:v>
                </c:pt>
                <c:pt idx="35">
                  <c:v>0.178283988</c:v>
                </c:pt>
                <c:pt idx="36">
                  <c:v>0.18070611750000001</c:v>
                </c:pt>
                <c:pt idx="37">
                  <c:v>0.18291464190000001</c:v>
                </c:pt>
                <c:pt idx="38">
                  <c:v>0.18497059120000001</c:v>
                </c:pt>
                <c:pt idx="39">
                  <c:v>0.18687396540000001</c:v>
                </c:pt>
                <c:pt idx="40">
                  <c:v>0.1886514651</c:v>
                </c:pt>
                <c:pt idx="41">
                  <c:v>0.1903870067</c:v>
                </c:pt>
                <c:pt idx="42">
                  <c:v>0.19205388949999999</c:v>
                </c:pt>
                <c:pt idx="43">
                  <c:v>0.19349953850000001</c:v>
                </c:pt>
                <c:pt idx="44">
                  <c:v>0.19491848680000001</c:v>
                </c:pt>
                <c:pt idx="45">
                  <c:v>0.1966044415</c:v>
                </c:pt>
                <c:pt idx="46">
                  <c:v>0.19805390480000001</c:v>
                </c:pt>
                <c:pt idx="47">
                  <c:v>0.19924780480000001</c:v>
                </c:pt>
              </c:numCache>
            </c:numRef>
          </c:val>
          <c:smooth val="0"/>
        </c:ser>
        <c:ser>
          <c:idx val="1"/>
          <c:order val="3"/>
          <c:tx>
            <c:v>Jan-10</c:v>
          </c:tx>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Data'!$L$6:$L$41</c:f>
              <c:numCache>
                <c:formatCode>0.00%</c:formatCode>
                <c:ptCount val="36"/>
                <c:pt idx="0">
                  <c:v>1.37471399E-2</c:v>
                </c:pt>
                <c:pt idx="1">
                  <c:v>2.4026999E-2</c:v>
                </c:pt>
                <c:pt idx="2">
                  <c:v>3.4018534099999997E-2</c:v>
                </c:pt>
                <c:pt idx="3">
                  <c:v>4.2036158800000001E-2</c:v>
                </c:pt>
                <c:pt idx="4">
                  <c:v>4.9894835700000001E-2</c:v>
                </c:pt>
                <c:pt idx="5">
                  <c:v>5.6600216600000003E-2</c:v>
                </c:pt>
                <c:pt idx="6">
                  <c:v>6.2854629300000006E-2</c:v>
                </c:pt>
                <c:pt idx="7">
                  <c:v>6.8898343599999995E-2</c:v>
                </c:pt>
                <c:pt idx="8">
                  <c:v>7.4653733999999999E-2</c:v>
                </c:pt>
                <c:pt idx="9">
                  <c:v>8.0364766800000001E-2</c:v>
                </c:pt>
                <c:pt idx="10">
                  <c:v>8.5787475599999996E-2</c:v>
                </c:pt>
                <c:pt idx="11">
                  <c:v>9.1557651899999995E-2</c:v>
                </c:pt>
                <c:pt idx="12">
                  <c:v>9.7882297300000004E-2</c:v>
                </c:pt>
                <c:pt idx="13">
                  <c:v>0.10283925200000001</c:v>
                </c:pt>
                <c:pt idx="14">
                  <c:v>0.10780729610000001</c:v>
                </c:pt>
                <c:pt idx="15">
                  <c:v>0.112124763</c:v>
                </c:pt>
                <c:pt idx="16">
                  <c:v>0.11674164319999999</c:v>
                </c:pt>
                <c:pt idx="17">
                  <c:v>0.1204381046</c:v>
                </c:pt>
                <c:pt idx="18">
                  <c:v>0.1239090818</c:v>
                </c:pt>
                <c:pt idx="19">
                  <c:v>0.1275131317</c:v>
                </c:pt>
                <c:pt idx="20">
                  <c:v>0.13105434169999999</c:v>
                </c:pt>
                <c:pt idx="21">
                  <c:v>0.13462512339999999</c:v>
                </c:pt>
                <c:pt idx="22">
                  <c:v>0.13778559779999999</c:v>
                </c:pt>
                <c:pt idx="23">
                  <c:v>0.14101630509999999</c:v>
                </c:pt>
                <c:pt idx="24">
                  <c:v>0.14447249649999999</c:v>
                </c:pt>
                <c:pt idx="25">
                  <c:v>0.1476588462</c:v>
                </c:pt>
                <c:pt idx="26">
                  <c:v>0.15070842679999999</c:v>
                </c:pt>
                <c:pt idx="27">
                  <c:v>0.1535547021</c:v>
                </c:pt>
                <c:pt idx="28">
                  <c:v>0.15614592150000001</c:v>
                </c:pt>
                <c:pt idx="29">
                  <c:v>0.15864103290000001</c:v>
                </c:pt>
                <c:pt idx="30">
                  <c:v>0.161077001</c:v>
                </c:pt>
                <c:pt idx="31">
                  <c:v>0.163232038</c:v>
                </c:pt>
                <c:pt idx="32">
                  <c:v>0.1652761811</c:v>
                </c:pt>
                <c:pt idx="33">
                  <c:v>0.1676677916</c:v>
                </c:pt>
                <c:pt idx="34">
                  <c:v>0.16972672059999999</c:v>
                </c:pt>
                <c:pt idx="35">
                  <c:v>0.17147514680000001</c:v>
                </c:pt>
              </c:numCache>
            </c:numRef>
          </c:val>
          <c:smooth val="0"/>
        </c:ser>
        <c:ser>
          <c:idx val="3"/>
          <c:order val="4"/>
          <c:tx>
            <c:v>Jan-11</c:v>
          </c:tx>
          <c:spPr>
            <a:ln>
              <a:solidFill>
                <a:schemeClr val="accent3"/>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Data'!$M$6:$M$29</c:f>
              <c:numCache>
                <c:formatCode>0.00%</c:formatCode>
                <c:ptCount val="24"/>
                <c:pt idx="0">
                  <c:v>1.43056264E-2</c:v>
                </c:pt>
                <c:pt idx="1">
                  <c:v>2.39698559E-2</c:v>
                </c:pt>
                <c:pt idx="2">
                  <c:v>3.3070843699999998E-2</c:v>
                </c:pt>
                <c:pt idx="3">
                  <c:v>4.0717384600000003E-2</c:v>
                </c:pt>
                <c:pt idx="4">
                  <c:v>4.8410268100000001E-2</c:v>
                </c:pt>
                <c:pt idx="5">
                  <c:v>5.4691482600000001E-2</c:v>
                </c:pt>
                <c:pt idx="6">
                  <c:v>6.0644733499999999E-2</c:v>
                </c:pt>
                <c:pt idx="7">
                  <c:v>6.6562336200000002E-2</c:v>
                </c:pt>
                <c:pt idx="8">
                  <c:v>7.2376559199999996E-2</c:v>
                </c:pt>
                <c:pt idx="9">
                  <c:v>7.8008976199999996E-2</c:v>
                </c:pt>
                <c:pt idx="10">
                  <c:v>8.2971206899999997E-2</c:v>
                </c:pt>
                <c:pt idx="11">
                  <c:v>8.7801539299999995E-2</c:v>
                </c:pt>
                <c:pt idx="12">
                  <c:v>9.32699746E-2</c:v>
                </c:pt>
                <c:pt idx="13">
                  <c:v>9.8164473700000004E-2</c:v>
                </c:pt>
                <c:pt idx="14">
                  <c:v>0.1027310093</c:v>
                </c:pt>
                <c:pt idx="15">
                  <c:v>0.1070658315</c:v>
                </c:pt>
                <c:pt idx="16">
                  <c:v>0.1109621808</c:v>
                </c:pt>
                <c:pt idx="17">
                  <c:v>0.1145947333</c:v>
                </c:pt>
                <c:pt idx="18">
                  <c:v>0.1182165914</c:v>
                </c:pt>
                <c:pt idx="19">
                  <c:v>0.1213964117</c:v>
                </c:pt>
                <c:pt idx="20">
                  <c:v>0.1244443335</c:v>
                </c:pt>
                <c:pt idx="21">
                  <c:v>0.12787012640000001</c:v>
                </c:pt>
                <c:pt idx="22">
                  <c:v>0.13096439100000001</c:v>
                </c:pt>
                <c:pt idx="23">
                  <c:v>0.13360948810000001</c:v>
                </c:pt>
              </c:numCache>
            </c:numRef>
          </c:val>
          <c:smooth val="0"/>
        </c:ser>
        <c:ser>
          <c:idx val="4"/>
          <c:order val="5"/>
          <c:tx>
            <c:v>Jan-12</c:v>
          </c:tx>
          <c:spPr>
            <a:ln>
              <a:solidFill>
                <a:schemeClr val="accent4"/>
              </a:solidFill>
            </a:ln>
          </c:spPr>
          <c:marker>
            <c:symbol val="none"/>
          </c:marker>
          <c:cat>
            <c:numRef>
              <c:f>'Cardio Events Data'!$B$6:$B$77</c:f>
              <c:numCache>
                <c:formatCode>0</c:formatCode>
                <c:ptCount val="7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numCache>
            </c:numRef>
          </c:cat>
          <c:val>
            <c:numRef>
              <c:f>'Cardio Events Data'!$N$6:$N$17</c:f>
              <c:numCache>
                <c:formatCode>0.00%</c:formatCode>
                <c:ptCount val="12"/>
                <c:pt idx="0">
                  <c:v>1.29414787E-2</c:v>
                </c:pt>
                <c:pt idx="1">
                  <c:v>2.2279616499999998E-2</c:v>
                </c:pt>
                <c:pt idx="2">
                  <c:v>3.04964834E-2</c:v>
                </c:pt>
                <c:pt idx="3">
                  <c:v>3.7824665200000003E-2</c:v>
                </c:pt>
                <c:pt idx="4">
                  <c:v>4.4284990199999999E-2</c:v>
                </c:pt>
                <c:pt idx="5">
                  <c:v>5.0394701200000003E-2</c:v>
                </c:pt>
                <c:pt idx="6">
                  <c:v>5.6410683699999999E-2</c:v>
                </c:pt>
                <c:pt idx="7">
                  <c:v>6.1510209500000003E-2</c:v>
                </c:pt>
                <c:pt idx="8">
                  <c:v>6.6516006700000005E-2</c:v>
                </c:pt>
                <c:pt idx="9">
                  <c:v>7.1903660999999994E-2</c:v>
                </c:pt>
                <c:pt idx="10">
                  <c:v>7.66282727E-2</c:v>
                </c:pt>
                <c:pt idx="11">
                  <c:v>8.0724556200000006E-2</c:v>
                </c:pt>
              </c:numCache>
            </c:numRef>
          </c:val>
          <c:smooth val="0"/>
        </c:ser>
        <c:dLbls>
          <c:showLegendKey val="0"/>
          <c:showVal val="0"/>
          <c:showCatName val="0"/>
          <c:showSerName val="0"/>
          <c:showPercent val="0"/>
          <c:showBubbleSize val="0"/>
        </c:dLbls>
        <c:marker val="1"/>
        <c:smooth val="0"/>
        <c:axId val="109063680"/>
        <c:axId val="112395392"/>
      </c:lineChart>
      <c:catAx>
        <c:axId val="109063680"/>
        <c:scaling>
          <c:orientation val="minMax"/>
        </c:scaling>
        <c:delete val="0"/>
        <c:axPos val="b"/>
        <c:title>
          <c:tx>
            <c:strRef>
              <c:f>chart_names!$C$35</c:f>
              <c:strCache>
                <c:ptCount val="1"/>
                <c:pt idx="0">
                  <c:v>Months Since</c:v>
                </c:pt>
              </c:strCache>
            </c:strRef>
          </c:tx>
          <c:layout>
            <c:manualLayout>
              <c:xMode val="edge"/>
              <c:yMode val="edge"/>
              <c:x val="0.46780614132445686"/>
              <c:y val="0.89976858075667121"/>
            </c:manualLayout>
          </c:layout>
          <c:overlay val="0"/>
        </c:title>
        <c:numFmt formatCode="General" sourceLinked="0"/>
        <c:majorTickMark val="out"/>
        <c:minorTickMark val="none"/>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112395392"/>
        <c:crosses val="autoZero"/>
        <c:auto val="1"/>
        <c:lblAlgn val="ctr"/>
        <c:lblOffset val="100"/>
        <c:tickMarkSkip val="1"/>
        <c:noMultiLvlLbl val="0"/>
      </c:catAx>
      <c:valAx>
        <c:axId val="112395392"/>
        <c:scaling>
          <c:orientation val="minMax"/>
        </c:scaling>
        <c:delete val="0"/>
        <c:axPos val="l"/>
        <c:majorGridlines>
          <c:spPr>
            <a:ln>
              <a:solidFill>
                <a:schemeClr val="bg1">
                  <a:lumMod val="85000"/>
                </a:schemeClr>
              </a:solidFill>
              <a:prstDash val="sysDash"/>
            </a:ln>
          </c:spPr>
        </c:majorGridlines>
        <c:title>
          <c:tx>
            <c:strRef>
              <c:f>chart_names!$B$35</c:f>
              <c:strCache>
                <c:ptCount val="1"/>
                <c:pt idx="0">
                  <c:v>Percent Experiencing Outcome</c:v>
                </c:pt>
              </c:strCache>
            </c:strRef>
          </c:tx>
          <c:overlay val="0"/>
          <c:txPr>
            <a:bodyPr rot="-5400000" vert="horz"/>
            <a:lstStyle/>
            <a:p>
              <a:pPr>
                <a:defRPr sz="1200"/>
              </a:pPr>
              <a:endParaRPr lang="en-US"/>
            </a:p>
          </c:txPr>
        </c:title>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109063680"/>
        <c:crosses val="autoZero"/>
        <c:crossBetween val="midCat"/>
      </c:valAx>
      <c:spPr>
        <a:ln w="12700" cap="sq">
          <a:noFill/>
          <a:bevel/>
        </a:ln>
      </c:spPr>
    </c:plotArea>
    <c:legend>
      <c:legendPos val="b"/>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29.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31.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33.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35.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37.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39.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codeName="Chart7"/>
  <sheetViews>
    <sheetView zoomScale="75"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20.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2">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D4E6A6E1-7126-4F73-8CE5-091D285E8E50}" type="TxLink">
            <a:rPr lang="en-US" sz="1800" b="1" i="0" u="none" strike="noStrike">
              <a:solidFill>
                <a:srgbClr val="000000"/>
              </a:solidFill>
              <a:latin typeface="Calibri"/>
              <a:cs typeface="Calibri"/>
            </a:rPr>
            <a:pPr algn="ctr"/>
            <a:t>Percent of ESRD Beneficiaries Receiving ESAs,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11.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3">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1F2DE460-9A08-415B-89E0-9AACD1BBC3B6}" type="TxLink">
            <a:rPr lang="en-US" sz="1800" b="1" i="0" u="none" strike="noStrike">
              <a:solidFill>
                <a:srgbClr val="000000"/>
              </a:solidFill>
              <a:latin typeface="Calibri"/>
              <a:cs typeface="Calibri"/>
            </a:rPr>
            <a:pPr algn="ctr"/>
            <a:t>Percent of ESRD Beneficiaries Receiving a Transfusion,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13.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4">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F68FADE1-92C3-44AB-804C-592AB8A9FF5C}" type="TxLink">
            <a:rPr lang="en-US" sz="1800" b="1" i="0" u="none" strike="noStrike">
              <a:solidFill>
                <a:srgbClr val="000000"/>
              </a:solidFill>
              <a:latin typeface="Calibri"/>
              <a:cs typeface="Calibri"/>
            </a:rPr>
            <a:pPr algn="ctr"/>
            <a:t>Hemoglobin Levels (Median)</a:t>
          </a:fld>
          <a:endParaRPr lang="en-US" sz="1800" b="1"/>
        </a:p>
      </cdr:txBody>
    </cdr:sp>
  </cdr:relSizeAnchor>
  <cdr:relSizeAnchor xmlns:cdr="http://schemas.openxmlformats.org/drawingml/2006/chartDrawing">
    <cdr:from>
      <cdr:x>0</cdr:x>
      <cdr:y>0.05035</cdr:y>
    </cdr:from>
    <cdr:to>
      <cdr:x>0.9889</cdr:x>
      <cdr:y>0.11236</cdr:y>
    </cdr:to>
    <cdr:sp macro="" textlink="chart_names!$A$6">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2D41714D-AF70-4BE0-A9B2-4A362B3C3480}" type="TxLink">
            <a:rPr lang="en-US" sz="1200" b="0" i="0" u="none" strike="noStrike">
              <a:solidFill>
                <a:srgbClr val="000000"/>
              </a:solidFill>
              <a:latin typeface="Calibri"/>
              <a:cs typeface="Calibri"/>
            </a:rPr>
            <a:pPr algn="ctr"/>
            <a:t>Population: All ESA-Treated ESRD Beneficiaries</a:t>
          </a:fld>
          <a:endParaRPr lang="en-US" sz="12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502879DE-F309-4AC2-9B3E-0C29160CF9A0}" type="TxLink">
            <a:rPr lang="en-US" sz="1200" b="0" i="0" u="none" strike="noStrike">
              <a:solidFill>
                <a:srgbClr val="000000"/>
              </a:solidFill>
              <a:latin typeface="Calibri"/>
              <a:cs typeface="Calibri"/>
            </a:rPr>
            <a:pPr algn="ctr"/>
            <a:t>Claims Processed by March 22,2013</a:t>
          </a:fld>
          <a:endParaRPr lang="en-US" sz="1200" baseline="0"/>
        </a:p>
      </cdr:txBody>
    </cdr:sp>
  </cdr:relSizeAnchor>
</c:userShapes>
</file>

<file path=xl/drawings/drawing15.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5">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1506C424-EFAF-4551-9B29-BEFC3DFC57B2}" type="TxLink">
            <a:rPr lang="en-US" sz="1800" b="1" i="0" u="none" strike="noStrike">
              <a:solidFill>
                <a:srgbClr val="000000"/>
              </a:solidFill>
              <a:latin typeface="Calibri"/>
              <a:cs typeface="Calibri"/>
            </a:rPr>
            <a:pPr algn="ctr"/>
            <a:t>Cumulative Percentage of ESRD Beneficiaries Experiencing Stroke</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1">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79550B3-70D4-49A9-9E8C-389731889214}" type="TxLink">
            <a:rPr lang="en-US" sz="1200" b="0" i="0" u="none" strike="noStrike">
              <a:solidFill>
                <a:srgbClr val="000000"/>
              </a:solidFill>
              <a:latin typeface="Calibri"/>
              <a:cs typeface="Calibri"/>
            </a:rPr>
            <a:pPr algn="ctr"/>
            <a:t>Inpatient Claims Processed by March 22,2013</a:t>
          </a:fld>
          <a:endParaRPr lang="en-US" sz="1200" baseline="0"/>
        </a:p>
      </cdr:txBody>
    </cdr:sp>
  </cdr:relSizeAnchor>
</c:userShapes>
</file>

<file path=xl/drawings/drawing17.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6">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44721EC5-E98D-4C3F-B77A-D916D570BE25}" type="TxLink">
            <a:rPr lang="en-US" sz="1800" b="1" i="0" u="none" strike="noStrike">
              <a:solidFill>
                <a:srgbClr val="000000"/>
              </a:solidFill>
              <a:latin typeface="Calibri"/>
              <a:cs typeface="Calibri"/>
            </a:rPr>
            <a:pPr algn="ctr"/>
            <a:t>Cumulative Percentage of ESRD Beneficiaries Experiencing Heart Failure</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1">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79550B3-70D4-49A9-9E8C-389731889214}" type="TxLink">
            <a:rPr lang="en-US" sz="1200" b="0" i="0" u="none" strike="noStrike">
              <a:solidFill>
                <a:srgbClr val="000000"/>
              </a:solidFill>
              <a:latin typeface="Calibri"/>
              <a:cs typeface="Calibri"/>
            </a:rPr>
            <a:pPr algn="ctr"/>
            <a:t>Inpatient Claims Processed by March 22,2013</a:t>
          </a:fld>
          <a:endParaRPr lang="en-US" sz="1200" baseline="0"/>
        </a:p>
      </cdr:txBody>
    </cdr:sp>
  </cdr:relSizeAnchor>
</c:userShapes>
</file>

<file path=xl/drawings/drawing19.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16">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19119819-D9D3-42B6-89AD-19A62A6287F6}" type="TxLink">
            <a:rPr lang="en-US" sz="1800" b="1" i="0" u="none" strike="noStrike">
              <a:solidFill>
                <a:srgbClr val="000000"/>
              </a:solidFill>
              <a:latin typeface="Calibri"/>
              <a:cs typeface="Calibri"/>
            </a:rPr>
            <a:pPr algn="ctr"/>
            <a:t>Percent of ESRD Beneficiaries that Died, by Month</a:t>
          </a:fld>
          <a:endParaRPr lang="en-US" sz="1800" b="1"/>
        </a:p>
      </cdr:txBody>
    </cdr:sp>
  </cdr:relSizeAnchor>
  <cdr:relSizeAnchor xmlns:cdr="http://schemas.openxmlformats.org/drawingml/2006/chartDrawing">
    <cdr:from>
      <cdr:x>0</cdr:x>
      <cdr:y>0.04832</cdr:y>
    </cdr:from>
    <cdr:to>
      <cdr:x>0.9889</cdr:x>
      <cdr:y>0.11033</cdr:y>
    </cdr:to>
    <cdr:sp macro="" textlink="chart_names!$A$4">
      <cdr:nvSpPr>
        <cdr:cNvPr id="7" name="TextBox 2"/>
        <cdr:cNvSpPr txBox="1"/>
      </cdr:nvSpPr>
      <cdr:spPr>
        <a:xfrm xmlns:a="http://schemas.openxmlformats.org/drawingml/2006/main">
          <a:off x="-47625" y="301907"/>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2">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E85D863A-9ABE-4E9F-B083-449FE4E05123}" type="TxLink">
            <a:rPr lang="en-US" sz="1300" b="0" i="0" u="none" strike="noStrike">
              <a:solidFill>
                <a:srgbClr val="000000"/>
              </a:solidFill>
              <a:latin typeface="Calibri"/>
              <a:cs typeface="Calibri"/>
            </a:rPr>
            <a:pPr algn="ctr"/>
            <a:t>Enrollment Data through February 28, 2013</a:t>
          </a:fld>
          <a:endParaRPr lang="en-US" sz="1300" baseline="0"/>
        </a:p>
      </cdr:txBody>
    </cdr:sp>
  </cdr:relSizeAnchor>
</c:userShapes>
</file>

<file path=xl/drawings/drawing20.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7">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7694016-FE70-4A55-AF4C-2022DFB7C8AC}" type="TxLink">
            <a:rPr lang="en-US" sz="1800" b="1" i="0" u="none" strike="noStrike">
              <a:solidFill>
                <a:srgbClr val="000000"/>
              </a:solidFill>
              <a:latin typeface="Calibri"/>
              <a:cs typeface="Calibri"/>
            </a:rPr>
            <a:pPr algn="ctr"/>
            <a:t>Cumulative Percentage of ESRD Beneficiaries Experiencing AMI</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1">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79550B3-70D4-49A9-9E8C-389731889214}" type="TxLink">
            <a:rPr lang="en-US" sz="1200" b="0" i="0" u="none" strike="noStrike">
              <a:solidFill>
                <a:srgbClr val="000000"/>
              </a:solidFill>
              <a:latin typeface="Calibri"/>
              <a:cs typeface="Calibri"/>
            </a:rPr>
            <a:pPr algn="ctr"/>
            <a:t>Inpatient Claims Processed by March 22,2013</a:t>
          </a:fld>
          <a:endParaRPr lang="en-US" sz="1200" baseline="0"/>
        </a:p>
      </cdr:txBody>
    </cdr:sp>
  </cdr:relSizeAnchor>
</c:userShapes>
</file>

<file path=xl/drawings/drawing21.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4">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1481627F-971D-4268-A593-78E8A8CA0B47}" type="TxLink">
            <a:rPr lang="en-US" sz="1800" b="1" i="0" u="none" strike="noStrike">
              <a:solidFill>
                <a:srgbClr val="000000"/>
              </a:solidFill>
              <a:latin typeface="Calibri"/>
              <a:cs typeface="Calibri"/>
            </a:rPr>
            <a:pPr algn="ctr"/>
            <a:t>Percent of ESRD Beneficiaries Experiencing Vascular Access Complications,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23.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0">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2EAA4450-440E-493A-89A0-182F4213A473}" type="TxLink">
            <a:rPr lang="en-US" sz="1800" b="1" i="0" u="none" strike="noStrike">
              <a:solidFill>
                <a:srgbClr val="000000"/>
              </a:solidFill>
              <a:latin typeface="Calibri"/>
              <a:cs typeface="Calibri"/>
            </a:rPr>
            <a:pPr algn="ctr"/>
            <a:t>Percent of ESRD Beneficiaries Dialyzing at Home,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25.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1">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B132A309-1136-4DF8-A258-6DD820AA2CCF}" type="TxLink">
            <a:rPr lang="en-US" sz="1800" b="1" i="0" u="none" strike="noStrike">
              <a:solidFill>
                <a:srgbClr val="000000"/>
              </a:solidFill>
              <a:latin typeface="Calibri"/>
              <a:cs typeface="Calibri"/>
            </a:rPr>
            <a:pPr algn="ctr"/>
            <a:t>Percent of ESRD Beneficiaries Participating in Home Training,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27.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2">
      <cdr:nvSpPr>
        <cdr:cNvPr id="6" name="TextBox 1"/>
        <cdr:cNvSpPr txBox="1"/>
      </cdr:nvSpPr>
      <cdr:spPr>
        <a:xfrm xmlns:a="http://schemas.openxmlformats.org/drawingml/2006/main">
          <a:off x="0" y="88915"/>
          <a:ext cx="8486765" cy="30479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A3B74545-E5BC-47AB-88B9-F14ACAEDB291}" type="TxLink">
            <a:rPr lang="en-US" sz="1600" b="1" i="0" u="none" strike="noStrike">
              <a:solidFill>
                <a:srgbClr val="000000"/>
              </a:solidFill>
              <a:latin typeface="Calibri"/>
              <a:cs typeface="Calibri"/>
            </a:rPr>
            <a:pPr algn="ctr"/>
            <a:t>Percent of Training ESRD Beneficiaries Participating in Home Dialysis after Three Months</a:t>
          </a:fld>
          <a:endParaRPr lang="en-US" sz="16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29.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5">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2E417B0B-E584-4D8F-A065-2776791EAD18}" type="TxLink">
            <a:rPr lang="en-US" sz="1800" b="1" i="0" u="none" strike="noStrike">
              <a:solidFill>
                <a:srgbClr val="000000"/>
              </a:solidFill>
              <a:latin typeface="Calibri"/>
              <a:cs typeface="Calibri"/>
            </a:rPr>
            <a:pPr algn="ctr"/>
            <a:t>Percent of ESRD Beneficiaries Experiencing Fracture,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31.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6">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FBA4EDFC-BA3F-45E6-AF60-3E10696B7D54}" type="TxLink">
            <a:rPr lang="en-US" sz="1800" b="1" i="0" u="none" strike="noStrike">
              <a:solidFill>
                <a:srgbClr val="000000"/>
              </a:solidFill>
              <a:latin typeface="Calibri"/>
              <a:cs typeface="Calibri"/>
            </a:rPr>
            <a:pPr algn="ctr"/>
            <a:t>Percent of ESRD Beneficiaries Experiencing Kidney Stones,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33.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7">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DF330125-C2C2-4178-BF27-8F66DE1844DF}" type="TxLink">
            <a:rPr lang="en-US" sz="1800" b="1" i="0" u="none" strike="noStrike">
              <a:solidFill>
                <a:srgbClr val="000000"/>
              </a:solidFill>
              <a:latin typeface="Calibri"/>
              <a:cs typeface="Calibri"/>
            </a:rPr>
            <a:pPr algn="ctr"/>
            <a:t>Percent of ESRD Beneficiaries Experiencing Peptic Ulcer,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35.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9">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D69DDE8E-3BD9-4659-B61E-30BE57FD43F8}" type="TxLink">
            <a:rPr lang="en-US" sz="1800" b="1" i="0" u="none" strike="noStrike">
              <a:solidFill>
                <a:srgbClr val="000000"/>
              </a:solidFill>
              <a:latin typeface="Calibri"/>
              <a:cs typeface="Calibri"/>
            </a:rPr>
            <a:pPr algn="ctr"/>
            <a:t>Percent of ESRD Beneficiaries with Congestive Heart Failure Diagnosis,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37.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0">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241C2D9D-AA11-45A2-A4FA-89A3CFA24B70}" type="TxLink">
            <a:rPr lang="en-US" sz="1800" b="1" i="0" u="none" strike="noStrike">
              <a:solidFill>
                <a:srgbClr val="000000"/>
              </a:solidFill>
              <a:latin typeface="Calibri"/>
              <a:cs typeface="Calibri"/>
            </a:rPr>
            <a:pPr algn="ctr"/>
            <a:t>Percent of ESRD Beneficiaries with Fluid Overload Diagnosis,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39.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17">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AF8648C2-0AE3-4DF4-850E-FF19AA78FBAC}" type="TxLink">
            <a:rPr lang="en-US" sz="1800" b="1" i="0" u="none" strike="noStrike">
              <a:solidFill>
                <a:srgbClr val="000000"/>
              </a:solidFill>
              <a:latin typeface="Calibri"/>
              <a:cs typeface="Calibri"/>
            </a:rPr>
            <a:pPr algn="ctr"/>
            <a:t>Percent of ESRD Beneficiaries Hospitalized,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40.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1">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08024EAE-1764-4923-BCC2-46FD09C13ACA}" type="TxLink">
            <a:rPr lang="en-US" sz="1800" b="1" i="0" u="none" strike="noStrike">
              <a:solidFill>
                <a:srgbClr val="000000"/>
              </a:solidFill>
              <a:latin typeface="Calibri"/>
              <a:cs typeface="Calibri"/>
            </a:rPr>
            <a:pPr algn="ctr"/>
            <a:t>Percent of ESRD Beneficiaries with Dehydration Diagnosis,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5.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18">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D0EDCA33-B6A9-48B9-A530-FD77CD69F72B}" type="TxLink">
            <a:rPr lang="en-US" sz="1800" b="1" i="0" u="none" strike="noStrike">
              <a:solidFill>
                <a:srgbClr val="000000"/>
              </a:solidFill>
              <a:latin typeface="Calibri"/>
              <a:cs typeface="Calibri"/>
            </a:rPr>
            <a:pPr algn="ctr"/>
            <a:t>Percent of ESRD Beneficiaries Visiting an Emergency Department,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7.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19">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CCA1ADF7-B7C4-41FF-B290-EE7C15E958FA}" type="TxLink">
            <a:rPr lang="en-US" sz="1800" b="1" i="0" u="none" strike="noStrike">
              <a:solidFill>
                <a:srgbClr val="000000"/>
              </a:solidFill>
              <a:latin typeface="Calibri"/>
              <a:cs typeface="Calibri"/>
            </a:rPr>
            <a:pPr algn="ctr"/>
            <a:t>Percent of ESRD Beneficiaries Residing in Skilled Nursing Facilites,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March 22,2013</a:t>
          </a:fld>
          <a:endParaRPr lang="en-US" sz="1300" baseline="0"/>
        </a:p>
      </cdr:txBody>
    </cdr:sp>
  </cdr:relSizeAnchor>
</c:userShapes>
</file>

<file path=xl/drawings/drawing9.xml><?xml version="1.0" encoding="utf-8"?>
<xdr:wsDr xmlns:xdr="http://schemas.openxmlformats.org/drawingml/2006/spreadsheetDrawing" xmlns:a="http://schemas.openxmlformats.org/drawingml/2006/main">
  <xdr:absoluteAnchor>
    <xdr:pos x="9525" y="0"/>
    <xdr:ext cx="8582025" cy="6248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37"/>
  <sheetViews>
    <sheetView workbookViewId="0">
      <selection activeCell="A13" sqref="A13"/>
    </sheetView>
  </sheetViews>
  <sheetFormatPr defaultRowHeight="12.75" x14ac:dyDescent="0.2"/>
  <cols>
    <col min="1" max="1" width="72" style="2" customWidth="1"/>
    <col min="2" max="2" width="31.85546875" style="2" bestFit="1" customWidth="1"/>
    <col min="3" max="3" width="11.5703125" style="2" bestFit="1" customWidth="1"/>
    <col min="4" max="16384" width="9.140625" style="2"/>
  </cols>
  <sheetData>
    <row r="1" spans="1:4" x14ac:dyDescent="0.2">
      <c r="A1" s="2" t="s">
        <v>8</v>
      </c>
      <c r="B1" s="9" t="str">
        <f>TEXT(Introduction!C5,"mmmm dd,yyyy")</f>
        <v>March 22,2013</v>
      </c>
      <c r="D1" s="2" t="s">
        <v>11</v>
      </c>
    </row>
    <row r="2" spans="1:4" x14ac:dyDescent="0.2">
      <c r="A2" s="2" t="s">
        <v>7</v>
      </c>
      <c r="B2" s="141" t="s">
        <v>290</v>
      </c>
      <c r="C2" s="5"/>
      <c r="D2" s="2" t="s">
        <v>12</v>
      </c>
    </row>
    <row r="3" spans="1:4" x14ac:dyDescent="0.2">
      <c r="A3" s="2" t="s">
        <v>4</v>
      </c>
      <c r="B3" s="9" t="s">
        <v>71</v>
      </c>
    </row>
    <row r="4" spans="1:4" x14ac:dyDescent="0.2">
      <c r="A4" s="2" t="str">
        <f>CONCATENATE("Population: All ESRD Beneficiaries")</f>
        <v>Population: All ESRD Beneficiaries</v>
      </c>
      <c r="B4" s="2" t="str">
        <f>TEXT(Introduction!E4,"mmmm dd,yyyy")</f>
        <v>December 31,2012</v>
      </c>
      <c r="D4" s="2" t="s">
        <v>14</v>
      </c>
    </row>
    <row r="5" spans="1:4" x14ac:dyDescent="0.2">
      <c r="A5" s="8" t="s">
        <v>15</v>
      </c>
    </row>
    <row r="6" spans="1:4" x14ac:dyDescent="0.2">
      <c r="A6" s="8" t="s">
        <v>242</v>
      </c>
    </row>
    <row r="7" spans="1:4" x14ac:dyDescent="0.2">
      <c r="A7" s="7" t="s">
        <v>9</v>
      </c>
      <c r="B7" s="4"/>
    </row>
    <row r="8" spans="1:4" x14ac:dyDescent="0.2">
      <c r="A8" s="3" t="str">
        <f>CONCATENATE("Claims Processed by ",B1)</f>
        <v>Claims Processed by March 22,2013</v>
      </c>
      <c r="C8" s="3"/>
    </row>
    <row r="9" spans="1:4" x14ac:dyDescent="0.2">
      <c r="A9" s="3" t="str">
        <f>CONCATENATE("Claims Processed by ",B1)</f>
        <v>Claims Processed by March 22,2013</v>
      </c>
    </row>
    <row r="10" spans="1:4" x14ac:dyDescent="0.2">
      <c r="A10" s="3" t="str">
        <f>CONCATENATE("Claims Processed by ",B1)</f>
        <v>Claims Processed by March 22,2013</v>
      </c>
    </row>
    <row r="11" spans="1:4" x14ac:dyDescent="0.2">
      <c r="A11" s="3" t="str">
        <f>CONCATENATE("Inpatient Claims Processed by ",B1)</f>
        <v>Inpatient Claims Processed by March 22,2013</v>
      </c>
    </row>
    <row r="12" spans="1:4" x14ac:dyDescent="0.2">
      <c r="A12" s="2" t="s">
        <v>292</v>
      </c>
    </row>
    <row r="13" spans="1:4" x14ac:dyDescent="0.2">
      <c r="A13" s="3"/>
    </row>
    <row r="14" spans="1:4" x14ac:dyDescent="0.2">
      <c r="A14" s="3" t="str">
        <f>CONCATENATE("Claims Processed by ",B1)</f>
        <v>Claims Processed by March 22,2013</v>
      </c>
    </row>
    <row r="15" spans="1:4" x14ac:dyDescent="0.2">
      <c r="A15" s="8" t="str">
        <f>CONCATENATE("Claims Processed by ",chart_names!B1)</f>
        <v>Claims Processed by March 22,2013</v>
      </c>
    </row>
    <row r="16" spans="1:4" x14ac:dyDescent="0.2">
      <c r="A16" s="6" t="str">
        <f>CONCATENATE("Percent of ",B3," Beneficiaries that Died, by Month")</f>
        <v>Percent of ESRD Beneficiaries that Died, by Month</v>
      </c>
    </row>
    <row r="17" spans="1:1" x14ac:dyDescent="0.2">
      <c r="A17" s="6" t="str">
        <f>CONCATENATE("Percent of ",B3," Beneficiaries Hospitalized, by Month")</f>
        <v>Percent of ESRD Beneficiaries Hospitalized, by Month</v>
      </c>
    </row>
    <row r="18" spans="1:1" x14ac:dyDescent="0.2">
      <c r="A18" s="6" t="str">
        <f>CONCATENATE("Percent of ",B3," Beneficiaries Visiting an Emergency Department, by Month")</f>
        <v>Percent of ESRD Beneficiaries Visiting an Emergency Department, by Month</v>
      </c>
    </row>
    <row r="19" spans="1:1" x14ac:dyDescent="0.2">
      <c r="A19" s="6" t="str">
        <f>CONCATENATE("Percent of ",B3," Beneficiaries Residing in Skilled Nursing Facilites, by Month")</f>
        <v>Percent of ESRD Beneficiaries Residing in Skilled Nursing Facilites, by Month</v>
      </c>
    </row>
    <row r="20" spans="1:1" x14ac:dyDescent="0.2">
      <c r="A20" s="10" t="s">
        <v>73</v>
      </c>
    </row>
    <row r="21" spans="1:1" x14ac:dyDescent="0.2">
      <c r="A21" s="10" t="s">
        <v>74</v>
      </c>
    </row>
    <row r="22" spans="1:1" x14ac:dyDescent="0.2">
      <c r="A22" s="10" t="s">
        <v>72</v>
      </c>
    </row>
    <row r="23" spans="1:1" x14ac:dyDescent="0.2">
      <c r="A23" s="10" t="s">
        <v>75</v>
      </c>
    </row>
    <row r="24" spans="1:1" x14ac:dyDescent="0.2">
      <c r="A24" s="10" t="s">
        <v>76</v>
      </c>
    </row>
    <row r="25" spans="1:1" x14ac:dyDescent="0.2">
      <c r="A25" s="10" t="s">
        <v>77</v>
      </c>
    </row>
    <row r="26" spans="1:1" x14ac:dyDescent="0.2">
      <c r="A26" s="10" t="s">
        <v>78</v>
      </c>
    </row>
    <row r="27" spans="1:1" x14ac:dyDescent="0.2">
      <c r="A27" s="10" t="s">
        <v>79</v>
      </c>
    </row>
    <row r="28" spans="1:1" x14ac:dyDescent="0.2">
      <c r="A28" s="10" t="s">
        <v>80</v>
      </c>
    </row>
    <row r="29" spans="1:1" x14ac:dyDescent="0.2">
      <c r="A29" s="10" t="s">
        <v>81</v>
      </c>
    </row>
    <row r="30" spans="1:1" x14ac:dyDescent="0.2">
      <c r="A30" s="10" t="s">
        <v>82</v>
      </c>
    </row>
    <row r="31" spans="1:1" x14ac:dyDescent="0.2">
      <c r="A31" s="10" t="s">
        <v>83</v>
      </c>
    </row>
    <row r="32" spans="1:1" x14ac:dyDescent="0.2">
      <c r="A32" s="10" t="s">
        <v>87</v>
      </c>
    </row>
    <row r="33" spans="1:3" x14ac:dyDescent="0.2">
      <c r="A33" s="10" t="s">
        <v>86</v>
      </c>
    </row>
    <row r="34" spans="1:3" x14ac:dyDescent="0.2">
      <c r="A34" s="6" t="s">
        <v>108</v>
      </c>
      <c r="B34" s="2" t="s">
        <v>232</v>
      </c>
    </row>
    <row r="35" spans="1:3" x14ac:dyDescent="0.2">
      <c r="A35" s="6" t="s">
        <v>233</v>
      </c>
      <c r="B35" s="2" t="s">
        <v>236</v>
      </c>
      <c r="C35" s="2" t="s">
        <v>235</v>
      </c>
    </row>
    <row r="36" spans="1:3" x14ac:dyDescent="0.2">
      <c r="A36" s="6" t="s">
        <v>237</v>
      </c>
    </row>
    <row r="37" spans="1:3" x14ac:dyDescent="0.2">
      <c r="A37" s="6" t="s">
        <v>238</v>
      </c>
    </row>
  </sheetData>
  <phoneticPr fontId="0"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5" tint="0.59999389629810485"/>
  </sheetPr>
  <dimension ref="B3:B25"/>
  <sheetViews>
    <sheetView workbookViewId="0"/>
  </sheetViews>
  <sheetFormatPr defaultRowHeight="15" x14ac:dyDescent="0.25"/>
  <cols>
    <col min="1" max="1" width="2.7109375" style="21" customWidth="1"/>
    <col min="2" max="16384" width="9.140625" style="21"/>
  </cols>
  <sheetData>
    <row r="3" spans="2:2" ht="15.75" x14ac:dyDescent="0.25">
      <c r="B3" s="28" t="s">
        <v>30</v>
      </c>
    </row>
    <row r="4" spans="2:2" x14ac:dyDescent="0.25">
      <c r="B4" s="26"/>
    </row>
    <row r="5" spans="2:2" x14ac:dyDescent="0.25">
      <c r="B5" s="135" t="s">
        <v>96</v>
      </c>
    </row>
    <row r="6" spans="2:2" x14ac:dyDescent="0.25">
      <c r="B6" s="135" t="s">
        <v>271</v>
      </c>
    </row>
    <row r="7" spans="2:2" x14ac:dyDescent="0.25">
      <c r="B7" s="135" t="s">
        <v>270</v>
      </c>
    </row>
    <row r="8" spans="2:2" x14ac:dyDescent="0.25">
      <c r="B8" s="135"/>
    </row>
    <row r="9" spans="2:2" x14ac:dyDescent="0.25">
      <c r="B9" s="135" t="s">
        <v>272</v>
      </c>
    </row>
    <row r="10" spans="2:2" x14ac:dyDescent="0.25">
      <c r="B10" s="135" t="s">
        <v>312</v>
      </c>
    </row>
    <row r="11" spans="2:2" x14ac:dyDescent="0.25">
      <c r="B11" s="135" t="s">
        <v>313</v>
      </c>
    </row>
    <row r="12" spans="2:2" x14ac:dyDescent="0.25">
      <c r="B12" s="135" t="s">
        <v>314</v>
      </c>
    </row>
    <row r="13" spans="2:2" x14ac:dyDescent="0.25">
      <c r="B13" s="135" t="s">
        <v>315</v>
      </c>
    </row>
    <row r="14" spans="2:2" x14ac:dyDescent="0.25">
      <c r="B14" s="135" t="s">
        <v>316</v>
      </c>
    </row>
    <row r="15" spans="2:2" x14ac:dyDescent="0.25">
      <c r="B15" s="135" t="s">
        <v>317</v>
      </c>
    </row>
    <row r="16" spans="2:2" x14ac:dyDescent="0.25">
      <c r="B16" s="135" t="s">
        <v>318</v>
      </c>
    </row>
    <row r="17" spans="2:2" x14ac:dyDescent="0.25">
      <c r="B17" s="135" t="s">
        <v>319</v>
      </c>
    </row>
    <row r="18" spans="2:2" x14ac:dyDescent="0.25">
      <c r="B18" s="135" t="s">
        <v>320</v>
      </c>
    </row>
    <row r="19" spans="2:2" x14ac:dyDescent="0.25">
      <c r="B19" s="135"/>
    </row>
    <row r="20" spans="2:2" x14ac:dyDescent="0.25">
      <c r="B20" s="137" t="s">
        <v>213</v>
      </c>
    </row>
    <row r="21" spans="2:2" x14ac:dyDescent="0.25">
      <c r="B21" s="135" t="s">
        <v>214</v>
      </c>
    </row>
    <row r="22" spans="2:2" x14ac:dyDescent="0.25">
      <c r="B22" s="135" t="s">
        <v>215</v>
      </c>
    </row>
    <row r="23" spans="2:2" x14ac:dyDescent="0.25">
      <c r="B23" s="135" t="s">
        <v>273</v>
      </c>
    </row>
    <row r="24" spans="2:2" x14ac:dyDescent="0.25">
      <c r="B24" s="135" t="s">
        <v>274</v>
      </c>
    </row>
    <row r="25" spans="2:2" x14ac:dyDescent="0.25">
      <c r="B25" s="135" t="s">
        <v>275</v>
      </c>
    </row>
  </sheetData>
  <sheetProtection password="D7B1" sheet="1" objects="1" scenarios="1"/>
  <phoneticPr fontId="0"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5" tint="0.59999389629810485"/>
  </sheetPr>
  <dimension ref="B3:B25"/>
  <sheetViews>
    <sheetView workbookViewId="0"/>
  </sheetViews>
  <sheetFormatPr defaultRowHeight="15" x14ac:dyDescent="0.25"/>
  <cols>
    <col min="1" max="1" width="2.7109375" style="21" customWidth="1"/>
    <col min="2" max="16384" width="9.140625" style="21"/>
  </cols>
  <sheetData>
    <row r="3" spans="2:2" ht="15.75" x14ac:dyDescent="0.25">
      <c r="B3" s="28" t="s">
        <v>216</v>
      </c>
    </row>
    <row r="4" spans="2:2" x14ac:dyDescent="0.25">
      <c r="B4" s="26"/>
    </row>
    <row r="5" spans="2:2" x14ac:dyDescent="0.25">
      <c r="B5" s="65" t="s">
        <v>217</v>
      </c>
    </row>
    <row r="6" spans="2:2" x14ac:dyDescent="0.25">
      <c r="B6" s="65" t="s">
        <v>218</v>
      </c>
    </row>
    <row r="7" spans="2:2" x14ac:dyDescent="0.25">
      <c r="B7" s="65"/>
    </row>
    <row r="8" spans="2:2" x14ac:dyDescent="0.25">
      <c r="B8" s="27"/>
    </row>
    <row r="9" spans="2:2" x14ac:dyDescent="0.25">
      <c r="B9" s="65"/>
    </row>
    <row r="10" spans="2:2" x14ac:dyDescent="0.25">
      <c r="B10" s="65"/>
    </row>
    <row r="11" spans="2:2" x14ac:dyDescent="0.25">
      <c r="B11" s="65"/>
    </row>
    <row r="12" spans="2:2" x14ac:dyDescent="0.25">
      <c r="B12" s="65"/>
    </row>
    <row r="13" spans="2:2" x14ac:dyDescent="0.25">
      <c r="B13" s="65"/>
    </row>
    <row r="14" spans="2:2" x14ac:dyDescent="0.25">
      <c r="B14" s="65"/>
    </row>
    <row r="16" spans="2:2" x14ac:dyDescent="0.25">
      <c r="B16" s="27"/>
    </row>
    <row r="17" spans="2:2" x14ac:dyDescent="0.25">
      <c r="B17" s="27"/>
    </row>
    <row r="18" spans="2:2" x14ac:dyDescent="0.25">
      <c r="B18" s="27"/>
    </row>
    <row r="19" spans="2:2" x14ac:dyDescent="0.25">
      <c r="B19" s="27"/>
    </row>
    <row r="20" spans="2:2" x14ac:dyDescent="0.25">
      <c r="B20" s="66"/>
    </row>
    <row r="21" spans="2:2" x14ac:dyDescent="0.25">
      <c r="B21" s="65"/>
    </row>
    <row r="22" spans="2:2" x14ac:dyDescent="0.25">
      <c r="B22" s="65"/>
    </row>
    <row r="23" spans="2:2" x14ac:dyDescent="0.25">
      <c r="B23" s="65"/>
    </row>
    <row r="24" spans="2:2" x14ac:dyDescent="0.25">
      <c r="B24" s="65"/>
    </row>
    <row r="25" spans="2:2" x14ac:dyDescent="0.25">
      <c r="B25" s="65"/>
    </row>
  </sheetData>
  <sheetProtection password="D7B1"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2:L52"/>
  <sheetViews>
    <sheetView showGridLines="0" zoomScale="80" zoomScaleNormal="80" workbookViewId="0">
      <pane xSplit="2" ySplit="4" topLeftCell="C5"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customWidth="1"/>
    <col min="2" max="6" width="17.140625" customWidth="1"/>
    <col min="7" max="7" width="10.28515625" bestFit="1" customWidth="1"/>
    <col min="12" max="12" width="10.28515625" hidden="1" customWidth="1"/>
  </cols>
  <sheetData>
    <row r="2" spans="2:6" ht="18" x14ac:dyDescent="0.25">
      <c r="B2" s="67" t="s">
        <v>150</v>
      </c>
      <c r="C2" s="67"/>
      <c r="D2" s="67"/>
      <c r="E2" s="67"/>
      <c r="F2" s="67"/>
    </row>
    <row r="3" spans="2:6" ht="18" x14ac:dyDescent="0.25">
      <c r="B3" s="67"/>
      <c r="C3" s="67"/>
      <c r="D3" s="67"/>
      <c r="E3" s="67"/>
      <c r="F3" s="67"/>
    </row>
    <row r="4" spans="2:6" s="69" customFormat="1" ht="64.5" customHeight="1" x14ac:dyDescent="0.25">
      <c r="B4" s="110" t="s">
        <v>151</v>
      </c>
      <c r="C4" s="110" t="s">
        <v>152</v>
      </c>
      <c r="D4" s="110" t="s">
        <v>153</v>
      </c>
      <c r="E4" s="110" t="s">
        <v>154</v>
      </c>
      <c r="F4" s="110" t="s">
        <v>155</v>
      </c>
    </row>
    <row r="5" spans="2:6" x14ac:dyDescent="0.25">
      <c r="B5" s="70">
        <v>39814</v>
      </c>
      <c r="C5" s="84">
        <v>1.98042462E-2</v>
      </c>
      <c r="D5" s="84">
        <v>0.1538872318</v>
      </c>
      <c r="E5" s="84">
        <v>0.10642112250000001</v>
      </c>
      <c r="F5" s="87">
        <v>5.27947941E-2</v>
      </c>
    </row>
    <row r="6" spans="2:6" x14ac:dyDescent="0.25">
      <c r="B6" s="70">
        <v>39845</v>
      </c>
      <c r="C6" s="84">
        <v>1.7539494499999999E-2</v>
      </c>
      <c r="D6" s="84">
        <v>0.14100498010000001</v>
      </c>
      <c r="E6" s="84">
        <v>9.7902686799999999E-2</v>
      </c>
      <c r="F6" s="87">
        <v>5.3146735399999999E-2</v>
      </c>
    </row>
    <row r="7" spans="2:6" x14ac:dyDescent="0.25">
      <c r="B7" s="70">
        <v>39873</v>
      </c>
      <c r="C7" s="84">
        <v>1.80895402E-2</v>
      </c>
      <c r="D7" s="84">
        <v>0.15319293349999999</v>
      </c>
      <c r="E7" s="84">
        <v>0.1080072145</v>
      </c>
      <c r="F7" s="87">
        <v>5.5073193200000002E-2</v>
      </c>
    </row>
    <row r="8" spans="2:6" x14ac:dyDescent="0.25">
      <c r="B8" s="70">
        <v>39904</v>
      </c>
      <c r="C8" s="84">
        <v>1.7234036099999999E-2</v>
      </c>
      <c r="D8" s="84">
        <v>0.14593410609999999</v>
      </c>
      <c r="E8" s="84">
        <v>0.1052447446</v>
      </c>
      <c r="F8" s="87">
        <v>5.4850780299999999E-2</v>
      </c>
    </row>
    <row r="9" spans="2:6" x14ac:dyDescent="0.25">
      <c r="B9" s="70">
        <v>39934</v>
      </c>
      <c r="C9" s="84">
        <v>1.7412397100000001E-2</v>
      </c>
      <c r="D9" s="84">
        <v>0.1439910717</v>
      </c>
      <c r="E9" s="84">
        <v>0.10844503160000001</v>
      </c>
      <c r="F9" s="87">
        <v>5.4473053899999999E-2</v>
      </c>
    </row>
    <row r="10" spans="2:6" x14ac:dyDescent="0.25">
      <c r="B10" s="70">
        <v>39965</v>
      </c>
      <c r="C10" s="84">
        <v>1.6523796E-2</v>
      </c>
      <c r="D10" s="84">
        <v>0.14465701580000001</v>
      </c>
      <c r="E10" s="84">
        <v>0.1080026493</v>
      </c>
      <c r="F10" s="87">
        <v>5.3632320900000002E-2</v>
      </c>
    </row>
    <row r="11" spans="2:6" x14ac:dyDescent="0.25">
      <c r="B11" s="70">
        <v>39995</v>
      </c>
      <c r="C11" s="84">
        <v>1.68095048E-2</v>
      </c>
      <c r="D11" s="84">
        <v>0.1457927329</v>
      </c>
      <c r="E11" s="84">
        <v>0.1100066967</v>
      </c>
      <c r="F11" s="87">
        <v>5.3261450299999999E-2</v>
      </c>
    </row>
    <row r="12" spans="2:6" x14ac:dyDescent="0.25">
      <c r="B12" s="70">
        <v>40026</v>
      </c>
      <c r="C12" s="84">
        <v>1.6636248999999999E-2</v>
      </c>
      <c r="D12" s="84">
        <v>0.14313345499999999</v>
      </c>
      <c r="E12" s="84">
        <v>0.1084535927</v>
      </c>
      <c r="F12" s="87">
        <v>5.2347174900000001E-2</v>
      </c>
    </row>
    <row r="13" spans="2:6" x14ac:dyDescent="0.25">
      <c r="B13" s="70">
        <v>40057</v>
      </c>
      <c r="C13" s="84">
        <v>1.6581335400000001E-2</v>
      </c>
      <c r="D13" s="84">
        <v>0.14224763369999999</v>
      </c>
      <c r="E13" s="84">
        <v>0.1074911098</v>
      </c>
      <c r="F13" s="87">
        <v>5.21347858E-2</v>
      </c>
    </row>
    <row r="14" spans="2:6" x14ac:dyDescent="0.25">
      <c r="B14" s="70">
        <v>40087</v>
      </c>
      <c r="C14" s="84">
        <v>1.7678131900000001E-2</v>
      </c>
      <c r="D14" s="84">
        <v>0.1458971127</v>
      </c>
      <c r="E14" s="84">
        <v>0.1072993577</v>
      </c>
      <c r="F14" s="87">
        <v>5.2494147300000002E-2</v>
      </c>
    </row>
    <row r="15" spans="2:6" x14ac:dyDescent="0.25">
      <c r="B15" s="70">
        <v>40118</v>
      </c>
      <c r="C15" s="84">
        <v>1.7428227899999999E-2</v>
      </c>
      <c r="D15" s="84">
        <v>0.13855027810000001</v>
      </c>
      <c r="E15" s="84">
        <v>0.1024913573</v>
      </c>
      <c r="F15" s="87">
        <v>5.0995791399999997E-2</v>
      </c>
    </row>
    <row r="16" spans="2:6" x14ac:dyDescent="0.25">
      <c r="B16" s="71">
        <v>40148</v>
      </c>
      <c r="C16" s="85">
        <v>1.8113388599999999E-2</v>
      </c>
      <c r="D16" s="85">
        <v>0.1423542907</v>
      </c>
      <c r="E16" s="85">
        <v>0.1052503336</v>
      </c>
      <c r="F16" s="88">
        <v>5.2169708100000003E-2</v>
      </c>
    </row>
    <row r="17" spans="2:12" x14ac:dyDescent="0.25">
      <c r="B17" s="72">
        <v>40179</v>
      </c>
      <c r="C17" s="86">
        <v>1.8829774300000001E-2</v>
      </c>
      <c r="D17" s="86">
        <v>0.149300075</v>
      </c>
      <c r="E17" s="86">
        <v>0.1050127713</v>
      </c>
      <c r="F17" s="89">
        <v>5.23197143E-2</v>
      </c>
    </row>
    <row r="18" spans="2:12" x14ac:dyDescent="0.25">
      <c r="B18" s="70">
        <v>40210</v>
      </c>
      <c r="C18" s="84">
        <v>1.68661669E-2</v>
      </c>
      <c r="D18" s="84">
        <v>0.1406254629</v>
      </c>
      <c r="E18" s="84">
        <v>9.7448964499999999E-2</v>
      </c>
      <c r="F18" s="87">
        <v>5.3042872800000002E-2</v>
      </c>
    </row>
    <row r="19" spans="2:12" x14ac:dyDescent="0.25">
      <c r="B19" s="70">
        <v>40238</v>
      </c>
      <c r="C19" s="84">
        <v>1.8126488999999999E-2</v>
      </c>
      <c r="D19" s="84">
        <v>0.15194975390000001</v>
      </c>
      <c r="E19" s="84">
        <v>0.111526729</v>
      </c>
      <c r="F19" s="87">
        <v>5.6126775300000001E-2</v>
      </c>
    </row>
    <row r="20" spans="2:12" x14ac:dyDescent="0.25">
      <c r="B20" s="70">
        <v>40269</v>
      </c>
      <c r="C20" s="84">
        <v>1.67785235E-2</v>
      </c>
      <c r="D20" s="84">
        <v>0.14297790430000001</v>
      </c>
      <c r="E20" s="84">
        <v>0.1082461777</v>
      </c>
      <c r="F20" s="87">
        <v>5.5813749199999999E-2</v>
      </c>
    </row>
    <row r="21" spans="2:12" x14ac:dyDescent="0.25">
      <c r="B21" s="70">
        <v>40299</v>
      </c>
      <c r="C21" s="84">
        <v>1.6828748300000002E-2</v>
      </c>
      <c r="D21" s="84">
        <v>0.1439058758</v>
      </c>
      <c r="E21" s="84">
        <v>0.1127489633</v>
      </c>
      <c r="F21" s="87">
        <v>5.4622247499999999E-2</v>
      </c>
    </row>
    <row r="22" spans="2:12" x14ac:dyDescent="0.25">
      <c r="B22" s="70">
        <v>40330</v>
      </c>
      <c r="C22" s="84">
        <v>1.6119926999999999E-2</v>
      </c>
      <c r="D22" s="84">
        <v>0.1406614779</v>
      </c>
      <c r="E22" s="84">
        <v>0.11075985100000001</v>
      </c>
      <c r="F22" s="87">
        <v>5.4165285700000003E-2</v>
      </c>
    </row>
    <row r="23" spans="2:12" x14ac:dyDescent="0.25">
      <c r="B23" s="70">
        <v>40360</v>
      </c>
      <c r="C23" s="84">
        <v>1.62880132E-2</v>
      </c>
      <c r="D23" s="84">
        <v>0.14143919699999999</v>
      </c>
      <c r="E23" s="84">
        <v>0.1095004961</v>
      </c>
      <c r="F23" s="87">
        <v>5.3339803200000001E-2</v>
      </c>
    </row>
    <row r="24" spans="2:12" x14ac:dyDescent="0.25">
      <c r="B24" s="70">
        <v>40391</v>
      </c>
      <c r="C24" s="84">
        <v>1.6241559700000002E-2</v>
      </c>
      <c r="D24" s="84">
        <v>0.14257888160000001</v>
      </c>
      <c r="E24" s="84">
        <v>0.1078293297</v>
      </c>
      <c r="F24" s="87">
        <v>5.2203978900000003E-2</v>
      </c>
    </row>
    <row r="25" spans="2:12" x14ac:dyDescent="0.25">
      <c r="B25" s="70">
        <v>40422</v>
      </c>
      <c r="C25" s="84">
        <v>1.5797491100000002E-2</v>
      </c>
      <c r="D25" s="84">
        <v>0.1389137144</v>
      </c>
      <c r="E25" s="84">
        <v>0.1050247311</v>
      </c>
      <c r="F25" s="87">
        <v>5.1701866700000002E-2</v>
      </c>
    </row>
    <row r="26" spans="2:12" x14ac:dyDescent="0.25">
      <c r="B26" s="70">
        <v>40452</v>
      </c>
      <c r="C26" s="84">
        <v>1.6688163700000001E-2</v>
      </c>
      <c r="D26" s="84">
        <v>0.13929684989999999</v>
      </c>
      <c r="E26" s="84">
        <v>0.1042694096</v>
      </c>
      <c r="F26" s="87">
        <v>5.1347084199999997E-2</v>
      </c>
    </row>
    <row r="27" spans="2:12" x14ac:dyDescent="0.25">
      <c r="B27" s="70">
        <v>40483</v>
      </c>
      <c r="C27" s="84">
        <v>1.6544920800000001E-2</v>
      </c>
      <c r="D27" s="84">
        <v>0.13807534399999999</v>
      </c>
      <c r="E27" s="84">
        <v>0.10153352860000001</v>
      </c>
      <c r="F27" s="87">
        <v>5.0465258200000002E-2</v>
      </c>
    </row>
    <row r="28" spans="2:12" x14ac:dyDescent="0.25">
      <c r="B28" s="71">
        <v>40513</v>
      </c>
      <c r="C28" s="85">
        <v>1.77834485E-2</v>
      </c>
      <c r="D28" s="85">
        <v>0.1430028582</v>
      </c>
      <c r="E28" s="85">
        <v>0.1055293045</v>
      </c>
      <c r="F28" s="88">
        <v>5.2157333399999999E-2</v>
      </c>
      <c r="L28">
        <v>0</v>
      </c>
    </row>
    <row r="29" spans="2:12" x14ac:dyDescent="0.25">
      <c r="B29" s="70">
        <v>40544</v>
      </c>
      <c r="C29" s="84">
        <v>1.88864212E-2</v>
      </c>
      <c r="D29" s="84">
        <v>0.15105215690000001</v>
      </c>
      <c r="E29" s="84">
        <v>0.1074936101</v>
      </c>
      <c r="F29" s="87">
        <v>5.3208517099999998E-2</v>
      </c>
      <c r="G29" s="106"/>
      <c r="L29" s="106">
        <v>8.9999999999999999E+300</v>
      </c>
    </row>
    <row r="30" spans="2:12" x14ac:dyDescent="0.25">
      <c r="B30" s="70">
        <v>40575</v>
      </c>
      <c r="C30" s="84">
        <v>1.6987012199999998E-2</v>
      </c>
      <c r="D30" s="84">
        <v>0.1383764233</v>
      </c>
      <c r="E30" s="84">
        <v>9.9230884699999994E-2</v>
      </c>
      <c r="F30" s="87">
        <v>5.3909550299999998E-2</v>
      </c>
    </row>
    <row r="31" spans="2:12" x14ac:dyDescent="0.25">
      <c r="B31" s="70">
        <v>40603</v>
      </c>
      <c r="C31" s="84">
        <v>1.7739678700000001E-2</v>
      </c>
      <c r="D31" s="84">
        <v>0.14698287309999999</v>
      </c>
      <c r="E31" s="84">
        <v>0.1082233754</v>
      </c>
      <c r="F31" s="87">
        <v>5.5762384700000001E-2</v>
      </c>
    </row>
    <row r="32" spans="2:12" x14ac:dyDescent="0.25">
      <c r="B32" s="70">
        <v>40634</v>
      </c>
      <c r="C32" s="84">
        <v>1.631285E-2</v>
      </c>
      <c r="D32" s="84">
        <v>0.13891228789999999</v>
      </c>
      <c r="E32" s="84">
        <v>0.1032781431</v>
      </c>
      <c r="F32" s="87">
        <v>5.47466182E-2</v>
      </c>
    </row>
    <row r="33" spans="2:12" x14ac:dyDescent="0.25">
      <c r="B33" s="70">
        <v>40664</v>
      </c>
      <c r="C33" s="84">
        <v>1.64915528E-2</v>
      </c>
      <c r="D33" s="84">
        <v>0.14233679790000001</v>
      </c>
      <c r="E33" s="84">
        <v>0.10849166590000001</v>
      </c>
      <c r="F33" s="87">
        <v>5.3950836199999998E-2</v>
      </c>
    </row>
    <row r="34" spans="2:12" x14ac:dyDescent="0.25">
      <c r="B34" s="70">
        <v>40695</v>
      </c>
      <c r="C34" s="84">
        <v>1.57588372E-2</v>
      </c>
      <c r="D34" s="84">
        <v>0.13735976859999999</v>
      </c>
      <c r="E34" s="84">
        <v>0.1066217456</v>
      </c>
      <c r="F34" s="87">
        <v>5.3499611900000001E-2</v>
      </c>
    </row>
    <row r="35" spans="2:12" x14ac:dyDescent="0.25">
      <c r="B35" s="70">
        <v>40725</v>
      </c>
      <c r="C35" s="84">
        <v>1.56213234E-2</v>
      </c>
      <c r="D35" s="84">
        <v>0.13488492969999999</v>
      </c>
      <c r="E35" s="84">
        <v>0.1088294895</v>
      </c>
      <c r="F35" s="87">
        <v>5.1717537799999998E-2</v>
      </c>
    </row>
    <row r="36" spans="2:12" x14ac:dyDescent="0.25">
      <c r="B36" s="70">
        <v>40756</v>
      </c>
      <c r="C36" s="84">
        <v>1.5646418299999999E-2</v>
      </c>
      <c r="D36" s="84">
        <v>0.1410631711</v>
      </c>
      <c r="E36" s="84">
        <v>0.1084276103</v>
      </c>
      <c r="F36" s="87">
        <v>5.1808821300000002E-2</v>
      </c>
    </row>
    <row r="37" spans="2:12" x14ac:dyDescent="0.25">
      <c r="B37" s="70">
        <v>40787</v>
      </c>
      <c r="C37" s="84">
        <v>1.56407192E-2</v>
      </c>
      <c r="D37" s="84">
        <v>0.13666525290000001</v>
      </c>
      <c r="E37" s="84">
        <v>0.1040693211</v>
      </c>
      <c r="F37" s="87">
        <v>5.1167094900000001E-2</v>
      </c>
    </row>
    <row r="38" spans="2:12" x14ac:dyDescent="0.25">
      <c r="B38" s="70">
        <v>40817</v>
      </c>
      <c r="C38" s="84">
        <v>1.5934385400000001E-2</v>
      </c>
      <c r="D38" s="84">
        <v>0.13755051730000001</v>
      </c>
      <c r="E38" s="84">
        <v>0.10471167520000001</v>
      </c>
      <c r="F38" s="87">
        <v>5.0475229900000002E-2</v>
      </c>
    </row>
    <row r="39" spans="2:12" x14ac:dyDescent="0.25">
      <c r="B39" s="70">
        <v>40848</v>
      </c>
      <c r="C39" s="84">
        <v>1.55048796E-2</v>
      </c>
      <c r="D39" s="84">
        <v>0.135421879</v>
      </c>
      <c r="E39" s="84">
        <v>0.1012103674</v>
      </c>
      <c r="F39" s="87">
        <v>5.0314751499999998E-2</v>
      </c>
    </row>
    <row r="40" spans="2:12" x14ac:dyDescent="0.25">
      <c r="B40" s="71">
        <v>40878</v>
      </c>
      <c r="C40" s="85">
        <v>1.66553282E-2</v>
      </c>
      <c r="D40" s="85">
        <v>0.1364487938</v>
      </c>
      <c r="E40" s="85">
        <v>0.1039614841</v>
      </c>
      <c r="F40" s="88">
        <v>5.1113785799999999E-2</v>
      </c>
    </row>
    <row r="41" spans="2:12" x14ac:dyDescent="0.25">
      <c r="B41" s="72">
        <v>40909</v>
      </c>
      <c r="C41" s="86">
        <v>1.6978747900000001E-2</v>
      </c>
      <c r="D41" s="86">
        <v>0.14515770689999999</v>
      </c>
      <c r="E41" s="86">
        <v>0.1069442419</v>
      </c>
      <c r="F41" s="89">
        <v>5.14500149E-2</v>
      </c>
      <c r="G41" s="106"/>
      <c r="L41" s="106">
        <v>8.9999999999999999E+300</v>
      </c>
    </row>
    <row r="42" spans="2:12" x14ac:dyDescent="0.25">
      <c r="B42" s="70">
        <v>40940</v>
      </c>
      <c r="C42" s="84">
        <v>1.60044438E-2</v>
      </c>
      <c r="D42" s="84">
        <v>0.13656893889999999</v>
      </c>
      <c r="E42" s="84">
        <v>0.10065093999999999</v>
      </c>
      <c r="F42" s="87">
        <v>5.2512628200000001E-2</v>
      </c>
    </row>
    <row r="43" spans="2:12" x14ac:dyDescent="0.25">
      <c r="B43" s="70">
        <v>40969</v>
      </c>
      <c r="C43" s="84">
        <v>1.6804457200000001E-2</v>
      </c>
      <c r="D43" s="84">
        <v>0.14012124649999999</v>
      </c>
      <c r="E43" s="84">
        <v>0.1073072776</v>
      </c>
      <c r="F43" s="87">
        <v>5.4191091099999998E-2</v>
      </c>
    </row>
    <row r="44" spans="2:12" x14ac:dyDescent="0.25">
      <c r="B44" s="70">
        <v>41000</v>
      </c>
      <c r="C44" s="84">
        <v>1.58806994E-2</v>
      </c>
      <c r="D44" s="84">
        <v>0.13284396940000001</v>
      </c>
      <c r="E44" s="84">
        <v>0.1048928321</v>
      </c>
      <c r="F44" s="87">
        <v>5.2112758799999999E-2</v>
      </c>
    </row>
    <row r="45" spans="2:12" x14ac:dyDescent="0.25">
      <c r="B45" s="70">
        <v>41030</v>
      </c>
      <c r="C45" s="84">
        <v>1.5309348299999999E-2</v>
      </c>
      <c r="D45" s="84">
        <v>0.13501318100000001</v>
      </c>
      <c r="E45" s="84">
        <v>0.1085025446</v>
      </c>
      <c r="F45" s="87">
        <v>5.2091863000000002E-2</v>
      </c>
    </row>
    <row r="46" spans="2:12" x14ac:dyDescent="0.25">
      <c r="B46" s="70">
        <v>41061</v>
      </c>
      <c r="C46" s="84">
        <v>1.48324318E-2</v>
      </c>
      <c r="D46" s="84">
        <v>0.1301574371</v>
      </c>
      <c r="E46" s="84">
        <v>0.1058428805</v>
      </c>
      <c r="F46" s="87">
        <v>5.0831368699999997E-2</v>
      </c>
    </row>
    <row r="47" spans="2:12" x14ac:dyDescent="0.25">
      <c r="B47" s="70">
        <v>41091</v>
      </c>
      <c r="C47" s="84">
        <v>1.54494816E-2</v>
      </c>
      <c r="D47" s="84">
        <v>0.13190132399999999</v>
      </c>
      <c r="E47" s="84">
        <v>0.11039713</v>
      </c>
      <c r="F47" s="87">
        <v>4.9355183400000002E-2</v>
      </c>
    </row>
    <row r="48" spans="2:12" x14ac:dyDescent="0.25">
      <c r="B48" s="70">
        <v>41122</v>
      </c>
      <c r="C48" s="84">
        <v>1.5286050299999999E-2</v>
      </c>
      <c r="D48" s="84">
        <v>0.1323369603</v>
      </c>
      <c r="E48" s="84">
        <v>0.1084845317</v>
      </c>
      <c r="F48" s="87">
        <v>4.9462151099999997E-2</v>
      </c>
    </row>
    <row r="49" spans="2:6" x14ac:dyDescent="0.25">
      <c r="B49" s="70">
        <v>41153</v>
      </c>
      <c r="C49" s="84">
        <v>1.4783808000000001E-2</v>
      </c>
      <c r="D49" s="84">
        <v>0.1256364435</v>
      </c>
      <c r="E49" s="84">
        <v>0.10456510989999999</v>
      </c>
      <c r="F49" s="87">
        <v>4.78944221E-2</v>
      </c>
    </row>
    <row r="50" spans="2:6" x14ac:dyDescent="0.25">
      <c r="B50" s="70">
        <v>41183</v>
      </c>
      <c r="C50" s="84">
        <v>1.56994838E-2</v>
      </c>
      <c r="D50" s="84">
        <v>0.13268919870000001</v>
      </c>
      <c r="E50" s="84">
        <v>0.1063653012</v>
      </c>
      <c r="F50" s="87">
        <v>4.82235523E-2</v>
      </c>
    </row>
    <row r="51" spans="2:6" x14ac:dyDescent="0.25">
      <c r="B51" s="70">
        <v>41214</v>
      </c>
      <c r="C51" s="84">
        <v>1.5547742599999999E-2</v>
      </c>
      <c r="D51" s="84">
        <v>0.12762947450000001</v>
      </c>
      <c r="E51" s="84">
        <v>0.1014157436</v>
      </c>
      <c r="F51" s="87">
        <v>4.6859265400000003E-2</v>
      </c>
    </row>
    <row r="52" spans="2:6" x14ac:dyDescent="0.25">
      <c r="B52" s="71">
        <v>41244</v>
      </c>
      <c r="C52" s="85">
        <v>1.69220473E-2</v>
      </c>
      <c r="D52" s="85">
        <v>0.130296946</v>
      </c>
      <c r="E52" s="85">
        <v>0.1069745324</v>
      </c>
      <c r="F52" s="88">
        <v>4.5876924200000002E-2</v>
      </c>
    </row>
  </sheetData>
  <sheetProtection password="D7B1" sheet="1" objects="1" scenarios="1"/>
  <pageMargins left="0.7" right="0.7" top="0.75" bottom="0.75" header="0.3" footer="0.3"/>
  <pageSetup scale="9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L52"/>
  <sheetViews>
    <sheetView showGridLines="0" zoomScale="80" zoomScaleNormal="80" workbookViewId="0">
      <pane xSplit="2" ySplit="4" topLeftCell="C5"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style="75" customWidth="1"/>
    <col min="2" max="4" width="17.140625" style="75" customWidth="1"/>
    <col min="5" max="5" width="18" style="75" customWidth="1"/>
    <col min="6" max="16384" width="9.140625" style="75"/>
  </cols>
  <sheetData>
    <row r="2" spans="2:7" ht="18" x14ac:dyDescent="0.25">
      <c r="B2" s="74" t="s">
        <v>156</v>
      </c>
      <c r="C2" s="74"/>
      <c r="D2" s="74"/>
      <c r="E2" s="74"/>
    </row>
    <row r="3" spans="2:7" ht="18" x14ac:dyDescent="0.25">
      <c r="B3" s="74"/>
      <c r="C3" s="74"/>
      <c r="D3" s="74"/>
      <c r="E3" s="74"/>
    </row>
    <row r="4" spans="2:7" s="76" customFormat="1" ht="75" customHeight="1" x14ac:dyDescent="0.25">
      <c r="B4" s="110" t="s">
        <v>151</v>
      </c>
      <c r="C4" s="110" t="s">
        <v>168</v>
      </c>
      <c r="D4" s="110" t="s">
        <v>167</v>
      </c>
      <c r="E4" s="90" t="s">
        <v>166</v>
      </c>
    </row>
    <row r="5" spans="2:7" x14ac:dyDescent="0.25">
      <c r="B5" s="72">
        <v>39814</v>
      </c>
      <c r="C5" s="89">
        <v>0.91334497989999996</v>
      </c>
      <c r="D5" s="89">
        <v>2.87794756E-2</v>
      </c>
      <c r="E5" s="81">
        <v>11.6</v>
      </c>
    </row>
    <row r="6" spans="2:7" x14ac:dyDescent="0.25">
      <c r="B6" s="70">
        <v>39845</v>
      </c>
      <c r="C6" s="87">
        <v>0.91031201309999998</v>
      </c>
      <c r="D6" s="87">
        <v>2.6083394900000001E-2</v>
      </c>
      <c r="E6" s="82">
        <v>11.6</v>
      </c>
      <c r="G6" s="138"/>
    </row>
    <row r="7" spans="2:7" x14ac:dyDescent="0.25">
      <c r="B7" s="70">
        <v>39873</v>
      </c>
      <c r="C7" s="87">
        <v>0.92098028219999994</v>
      </c>
      <c r="D7" s="87">
        <v>2.8327823299999999E-2</v>
      </c>
      <c r="E7" s="82">
        <v>11.5</v>
      </c>
      <c r="G7" s="138"/>
    </row>
    <row r="8" spans="2:7" x14ac:dyDescent="0.25">
      <c r="B8" s="70">
        <v>39904</v>
      </c>
      <c r="C8" s="87">
        <v>0.92178516020000001</v>
      </c>
      <c r="D8" s="87">
        <v>2.70222993E-2</v>
      </c>
      <c r="E8" s="82">
        <v>11.5</v>
      </c>
    </row>
    <row r="9" spans="2:7" x14ac:dyDescent="0.25">
      <c r="B9" s="70">
        <v>39934</v>
      </c>
      <c r="C9" s="87">
        <v>0.92262169130000005</v>
      </c>
      <c r="D9" s="87">
        <v>2.6166045999999998E-2</v>
      </c>
      <c r="E9" s="82">
        <v>11.5</v>
      </c>
    </row>
    <row r="10" spans="2:7" x14ac:dyDescent="0.25">
      <c r="B10" s="70">
        <v>39965</v>
      </c>
      <c r="C10" s="87">
        <v>0.92438641310000003</v>
      </c>
      <c r="D10" s="87">
        <v>2.61368152E-2</v>
      </c>
      <c r="E10" s="82">
        <v>11.5</v>
      </c>
    </row>
    <row r="11" spans="2:7" x14ac:dyDescent="0.25">
      <c r="B11" s="70">
        <v>39995</v>
      </c>
      <c r="C11" s="87">
        <v>0.92548965019999996</v>
      </c>
      <c r="D11" s="87">
        <v>2.6779331999999999E-2</v>
      </c>
      <c r="E11" s="82">
        <v>11.5</v>
      </c>
    </row>
    <row r="12" spans="2:7" x14ac:dyDescent="0.25">
      <c r="B12" s="70">
        <v>40026</v>
      </c>
      <c r="C12" s="87">
        <v>0.92237295149999998</v>
      </c>
      <c r="D12" s="87">
        <v>2.5565862000000002E-2</v>
      </c>
      <c r="E12" s="82">
        <v>11.5</v>
      </c>
    </row>
    <row r="13" spans="2:7" x14ac:dyDescent="0.25">
      <c r="B13" s="70">
        <v>40057</v>
      </c>
      <c r="C13" s="87">
        <v>0.92312289960000005</v>
      </c>
      <c r="D13" s="87">
        <v>2.5960258900000002E-2</v>
      </c>
      <c r="E13" s="82">
        <v>11.5</v>
      </c>
    </row>
    <row r="14" spans="2:7" x14ac:dyDescent="0.25">
      <c r="B14" s="70">
        <v>40087</v>
      </c>
      <c r="C14" s="87">
        <v>0.92282700039999999</v>
      </c>
      <c r="D14" s="87">
        <v>2.7192508600000002E-2</v>
      </c>
      <c r="E14" s="82">
        <v>11.5</v>
      </c>
    </row>
    <row r="15" spans="2:7" x14ac:dyDescent="0.25">
      <c r="B15" s="70">
        <v>40118</v>
      </c>
      <c r="C15" s="87">
        <v>0.91904779800000003</v>
      </c>
      <c r="D15" s="87">
        <v>2.5000000000000001E-2</v>
      </c>
      <c r="E15" s="82">
        <v>11.5</v>
      </c>
    </row>
    <row r="16" spans="2:7" x14ac:dyDescent="0.25">
      <c r="B16" s="71">
        <v>40148</v>
      </c>
      <c r="C16" s="88">
        <v>0.92125624149999996</v>
      </c>
      <c r="D16" s="88">
        <v>2.7406246700000001E-2</v>
      </c>
      <c r="E16" s="83">
        <v>11.5</v>
      </c>
    </row>
    <row r="17" spans="2:5" x14ac:dyDescent="0.25">
      <c r="B17" s="72">
        <v>40179</v>
      </c>
      <c r="C17" s="89">
        <v>0.92013055899999996</v>
      </c>
      <c r="D17" s="89">
        <v>2.7834354200000001E-2</v>
      </c>
      <c r="E17" s="81">
        <v>11.5</v>
      </c>
    </row>
    <row r="18" spans="2:5" x14ac:dyDescent="0.25">
      <c r="B18" s="70">
        <v>40210</v>
      </c>
      <c r="C18" s="87">
        <v>0.91775058519999997</v>
      </c>
      <c r="D18" s="87">
        <v>2.5095552699999999E-2</v>
      </c>
      <c r="E18" s="82">
        <v>11.5</v>
      </c>
    </row>
    <row r="19" spans="2:5" x14ac:dyDescent="0.25">
      <c r="B19" s="70">
        <v>40238</v>
      </c>
      <c r="C19" s="87">
        <v>0.92195845369999996</v>
      </c>
      <c r="D19" s="87">
        <v>2.7850480300000001E-2</v>
      </c>
      <c r="E19" s="82">
        <v>11.4</v>
      </c>
    </row>
    <row r="20" spans="2:5" x14ac:dyDescent="0.25">
      <c r="B20" s="70">
        <v>40269</v>
      </c>
      <c r="C20" s="87">
        <v>0.91935330410000005</v>
      </c>
      <c r="D20" s="87">
        <v>2.6838318699999999E-2</v>
      </c>
      <c r="E20" s="82">
        <v>11.4</v>
      </c>
    </row>
    <row r="21" spans="2:5" x14ac:dyDescent="0.25">
      <c r="B21" s="70">
        <v>40299</v>
      </c>
      <c r="C21" s="87">
        <v>0.91461874310000002</v>
      </c>
      <c r="D21" s="87">
        <v>2.6367472699999998E-2</v>
      </c>
      <c r="E21" s="82">
        <v>11.4</v>
      </c>
    </row>
    <row r="22" spans="2:5" x14ac:dyDescent="0.25">
      <c r="B22" s="70">
        <v>40330</v>
      </c>
      <c r="C22" s="87">
        <v>0.91786704159999999</v>
      </c>
      <c r="D22" s="87">
        <v>2.6030076400000001E-2</v>
      </c>
      <c r="E22" s="82">
        <v>11.4</v>
      </c>
    </row>
    <row r="23" spans="2:5" x14ac:dyDescent="0.25">
      <c r="B23" s="70">
        <v>40360</v>
      </c>
      <c r="C23" s="87">
        <v>0.91527915579999997</v>
      </c>
      <c r="D23" s="87">
        <v>2.6133968699999999E-2</v>
      </c>
      <c r="E23" s="82">
        <v>11.4</v>
      </c>
    </row>
    <row r="24" spans="2:5" x14ac:dyDescent="0.25">
      <c r="B24" s="70">
        <v>40391</v>
      </c>
      <c r="C24" s="87">
        <v>0.91185170439999996</v>
      </c>
      <c r="D24" s="87">
        <v>2.5810539300000001E-2</v>
      </c>
      <c r="E24" s="82">
        <v>11.4</v>
      </c>
    </row>
    <row r="25" spans="2:5" x14ac:dyDescent="0.25">
      <c r="B25" s="70">
        <v>40422</v>
      </c>
      <c r="C25" s="87">
        <v>0.90813140209999998</v>
      </c>
      <c r="D25" s="87">
        <v>2.56899191E-2</v>
      </c>
      <c r="E25" s="82">
        <v>11.4</v>
      </c>
    </row>
    <row r="26" spans="2:5" x14ac:dyDescent="0.25">
      <c r="B26" s="70">
        <v>40452</v>
      </c>
      <c r="C26" s="87">
        <v>0.90035876479999999</v>
      </c>
      <c r="D26" s="87">
        <v>2.65298086E-2</v>
      </c>
      <c r="E26" s="82">
        <v>11.4</v>
      </c>
    </row>
    <row r="27" spans="2:5" x14ac:dyDescent="0.25">
      <c r="B27" s="70">
        <v>40483</v>
      </c>
      <c r="C27" s="87">
        <v>0.89494950220000002</v>
      </c>
      <c r="D27" s="87">
        <v>2.6088400899999999E-2</v>
      </c>
      <c r="E27" s="82">
        <v>11.3</v>
      </c>
    </row>
    <row r="28" spans="2:5" x14ac:dyDescent="0.25">
      <c r="B28" s="71">
        <v>40513</v>
      </c>
      <c r="C28" s="88">
        <v>0.89245591079999997</v>
      </c>
      <c r="D28" s="88">
        <v>3.0236187599999999E-2</v>
      </c>
      <c r="E28" s="83">
        <v>11.3</v>
      </c>
    </row>
    <row r="29" spans="2:5" x14ac:dyDescent="0.25">
      <c r="B29" s="72">
        <v>40544</v>
      </c>
      <c r="C29" s="89">
        <v>0.88738017749999998</v>
      </c>
      <c r="D29" s="89">
        <v>3.2511166799999998E-2</v>
      </c>
      <c r="E29" s="82">
        <v>11.266666667000001</v>
      </c>
    </row>
    <row r="30" spans="2:5" x14ac:dyDescent="0.25">
      <c r="B30" s="70">
        <v>40575</v>
      </c>
      <c r="C30" s="87">
        <v>0.88042615849999994</v>
      </c>
      <c r="D30" s="87">
        <v>3.04215124E-2</v>
      </c>
      <c r="E30" s="82">
        <v>11.2</v>
      </c>
    </row>
    <row r="31" spans="2:5" x14ac:dyDescent="0.25">
      <c r="B31" s="70">
        <v>40603</v>
      </c>
      <c r="C31" s="87">
        <v>0.8850427729</v>
      </c>
      <c r="D31" s="87">
        <v>3.2734099599999997E-2</v>
      </c>
      <c r="E31" s="82">
        <v>11.2</v>
      </c>
    </row>
    <row r="32" spans="2:5" x14ac:dyDescent="0.25">
      <c r="B32" s="70">
        <v>40634</v>
      </c>
      <c r="C32" s="87">
        <v>0.88641527870000003</v>
      </c>
      <c r="D32" s="87">
        <v>3.06649017E-2</v>
      </c>
      <c r="E32" s="82">
        <v>11.2</v>
      </c>
    </row>
    <row r="33" spans="2:12" x14ac:dyDescent="0.25">
      <c r="B33" s="70">
        <v>40664</v>
      </c>
      <c r="C33" s="87">
        <v>0.88612420240000001</v>
      </c>
      <c r="D33" s="87">
        <v>3.0199184600000002E-2</v>
      </c>
      <c r="E33" s="82">
        <v>11.166666666999999</v>
      </c>
    </row>
    <row r="34" spans="2:12" x14ac:dyDescent="0.25">
      <c r="B34" s="70">
        <v>40695</v>
      </c>
      <c r="C34" s="87">
        <v>0.88672123049999996</v>
      </c>
      <c r="D34" s="87">
        <v>2.9947787999999999E-2</v>
      </c>
      <c r="E34" s="82">
        <v>11.2</v>
      </c>
    </row>
    <row r="35" spans="2:12" x14ac:dyDescent="0.25">
      <c r="B35" s="70">
        <v>40725</v>
      </c>
      <c r="C35" s="87">
        <v>0.87816210640000003</v>
      </c>
      <c r="D35" s="87">
        <v>2.9402365E-2</v>
      </c>
      <c r="E35" s="82">
        <v>11.2</v>
      </c>
    </row>
    <row r="36" spans="2:12" x14ac:dyDescent="0.25">
      <c r="B36" s="70">
        <v>40756</v>
      </c>
      <c r="C36" s="87">
        <v>0.85798324930000003</v>
      </c>
      <c r="D36" s="87">
        <v>3.1036912600000001E-2</v>
      </c>
      <c r="E36" s="82">
        <v>11.1</v>
      </c>
    </row>
    <row r="37" spans="2:12" x14ac:dyDescent="0.25">
      <c r="B37" s="70">
        <v>40787</v>
      </c>
      <c r="C37" s="87">
        <v>0.83996831189999999</v>
      </c>
      <c r="D37" s="87">
        <v>3.3475765999999997E-2</v>
      </c>
      <c r="E37" s="82">
        <v>10.933333333</v>
      </c>
    </row>
    <row r="38" spans="2:12" x14ac:dyDescent="0.25">
      <c r="B38" s="70">
        <v>40817</v>
      </c>
      <c r="C38" s="87">
        <v>0.84230561800000003</v>
      </c>
      <c r="D38" s="87">
        <v>3.4754470400000001E-2</v>
      </c>
      <c r="E38" s="82">
        <v>10.8</v>
      </c>
    </row>
    <row r="39" spans="2:12" x14ac:dyDescent="0.25">
      <c r="B39" s="70">
        <v>40848</v>
      </c>
      <c r="C39" s="87">
        <v>0.84203638449999996</v>
      </c>
      <c r="D39" s="87">
        <v>3.3448689699999999E-2</v>
      </c>
      <c r="E39" s="82">
        <v>10.733333332999999</v>
      </c>
    </row>
    <row r="40" spans="2:12" x14ac:dyDescent="0.25">
      <c r="B40" s="71">
        <v>40878</v>
      </c>
      <c r="C40" s="88">
        <v>0.84227327439999999</v>
      </c>
      <c r="D40" s="88">
        <v>3.5571371300000001E-2</v>
      </c>
      <c r="E40" s="83">
        <v>10.766666667000001</v>
      </c>
    </row>
    <row r="41" spans="2:12" customFormat="1" x14ac:dyDescent="0.25">
      <c r="B41" s="72">
        <v>40909</v>
      </c>
      <c r="C41" s="86">
        <v>0.84568119809999998</v>
      </c>
      <c r="D41" s="86">
        <v>3.5943151899999998E-2</v>
      </c>
      <c r="E41" s="148">
        <v>10.8</v>
      </c>
      <c r="F41" s="84"/>
      <c r="G41" s="106"/>
      <c r="L41" s="106"/>
    </row>
    <row r="42" spans="2:12" customFormat="1" x14ac:dyDescent="0.25">
      <c r="B42" s="70">
        <v>40940</v>
      </c>
      <c r="C42" s="84">
        <v>0.83881685149999996</v>
      </c>
      <c r="D42" s="84">
        <v>3.45779305E-2</v>
      </c>
      <c r="E42" s="149">
        <v>10.7</v>
      </c>
      <c r="F42" s="84"/>
    </row>
    <row r="43" spans="2:12" customFormat="1" x14ac:dyDescent="0.25">
      <c r="B43" s="70">
        <v>40969</v>
      </c>
      <c r="C43" s="84">
        <v>0.84452593600000003</v>
      </c>
      <c r="D43" s="84">
        <v>3.59972073E-2</v>
      </c>
      <c r="E43" s="149">
        <v>10.7</v>
      </c>
      <c r="F43" s="84"/>
    </row>
    <row r="44" spans="2:12" customFormat="1" x14ac:dyDescent="0.25">
      <c r="B44" s="70">
        <v>41000</v>
      </c>
      <c r="C44" s="84">
        <v>0.83988258029999996</v>
      </c>
      <c r="D44" s="84">
        <v>3.3766799600000001E-2</v>
      </c>
      <c r="E44" s="149">
        <v>10.6</v>
      </c>
      <c r="F44" s="84"/>
    </row>
    <row r="45" spans="2:12" customFormat="1" x14ac:dyDescent="0.25">
      <c r="B45" s="70">
        <v>41030</v>
      </c>
      <c r="C45" s="84">
        <v>0.84060104140000003</v>
      </c>
      <c r="D45" s="84">
        <v>3.4588554799999997E-2</v>
      </c>
      <c r="E45" s="149">
        <v>10.7</v>
      </c>
      <c r="F45" s="84"/>
    </row>
    <row r="46" spans="2:12" customFormat="1" x14ac:dyDescent="0.25">
      <c r="B46" s="70">
        <v>41061</v>
      </c>
      <c r="C46" s="84">
        <v>0.83806864270000003</v>
      </c>
      <c r="D46" s="84">
        <v>3.3261650699999999E-2</v>
      </c>
      <c r="E46" s="149">
        <v>10.6</v>
      </c>
      <c r="F46" s="84"/>
    </row>
    <row r="47" spans="2:12" customFormat="1" x14ac:dyDescent="0.25">
      <c r="B47" s="70">
        <v>41091</v>
      </c>
      <c r="C47" s="84">
        <v>0.83343012169999997</v>
      </c>
      <c r="D47" s="84">
        <v>3.2696133799999999E-2</v>
      </c>
      <c r="E47" s="149">
        <v>10.6</v>
      </c>
      <c r="F47" s="84"/>
    </row>
    <row r="48" spans="2:12" customFormat="1" x14ac:dyDescent="0.25">
      <c r="B48" s="70">
        <v>41122</v>
      </c>
      <c r="C48" s="84">
        <v>0.8304916296</v>
      </c>
      <c r="D48" s="84">
        <v>3.2876184699999998E-2</v>
      </c>
      <c r="E48" s="149">
        <v>10.6</v>
      </c>
      <c r="F48" s="84"/>
    </row>
    <row r="49" spans="2:6" customFormat="1" x14ac:dyDescent="0.25">
      <c r="B49" s="70">
        <v>41153</v>
      </c>
      <c r="C49" s="84">
        <v>0.82115290890000003</v>
      </c>
      <c r="D49" s="84">
        <v>3.1091969300000001E-2</v>
      </c>
      <c r="E49" s="149">
        <v>10.6</v>
      </c>
      <c r="F49" s="84"/>
    </row>
    <row r="50" spans="2:6" customFormat="1" x14ac:dyDescent="0.25">
      <c r="B50" s="70">
        <v>41183</v>
      </c>
      <c r="C50" s="84">
        <v>0.82638482599999996</v>
      </c>
      <c r="D50" s="84">
        <v>3.3320293700000003E-2</v>
      </c>
      <c r="E50" s="149">
        <v>10.6</v>
      </c>
      <c r="F50" s="84"/>
    </row>
    <row r="51" spans="2:6" customFormat="1" x14ac:dyDescent="0.25">
      <c r="B51" s="70">
        <v>41214</v>
      </c>
      <c r="C51" s="84">
        <v>0.81875137200000003</v>
      </c>
      <c r="D51" s="84">
        <v>3.2043263299999999E-2</v>
      </c>
      <c r="E51" s="149">
        <v>10.6</v>
      </c>
      <c r="F51" s="84"/>
    </row>
    <row r="52" spans="2:6" customFormat="1" x14ac:dyDescent="0.25">
      <c r="B52" s="71">
        <v>41244</v>
      </c>
      <c r="C52" s="85">
        <v>0.81174046290000001</v>
      </c>
      <c r="D52" s="85">
        <v>3.27485998E-2</v>
      </c>
      <c r="E52" s="150">
        <v>10.6</v>
      </c>
      <c r="F52" s="84"/>
    </row>
  </sheetData>
  <sheetProtection password="D7B1" sheet="1" objects="1" scenarios="1"/>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T77"/>
  <sheetViews>
    <sheetView showGridLines="0" zoomScale="80" zoomScaleNormal="80" workbookViewId="0">
      <pane xSplit="2" ySplit="5" topLeftCell="C6"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style="75" customWidth="1"/>
    <col min="2" max="3" width="14.42578125" style="75" customWidth="1"/>
    <col min="4" max="5" width="17.140625" style="75" customWidth="1"/>
    <col min="6" max="6" width="18" style="75" customWidth="1"/>
    <col min="7" max="7" width="17.140625" style="75" customWidth="1"/>
    <col min="8" max="8" width="18" style="75" customWidth="1"/>
    <col min="9" max="9" width="14.42578125" style="75" customWidth="1"/>
    <col min="10" max="11" width="17.140625" style="75" customWidth="1"/>
    <col min="12" max="12" width="18" style="75" customWidth="1"/>
    <col min="13" max="13" width="17.140625" style="75" customWidth="1"/>
    <col min="14" max="14" width="18" style="75" customWidth="1"/>
    <col min="15" max="15" width="14.42578125" style="75" customWidth="1"/>
    <col min="16" max="17" width="17.140625" style="75" customWidth="1"/>
    <col min="18" max="18" width="18" style="75" customWidth="1"/>
    <col min="19" max="19" width="17.140625" style="75" customWidth="1"/>
    <col min="20" max="20" width="18" style="75" customWidth="1"/>
    <col min="21" max="16384" width="9.140625" style="75"/>
  </cols>
  <sheetData>
    <row r="2" spans="2:20" ht="18" x14ac:dyDescent="0.25">
      <c r="B2" s="74" t="s">
        <v>169</v>
      </c>
      <c r="C2" s="74"/>
      <c r="D2" s="74"/>
      <c r="E2" s="74"/>
      <c r="F2" s="74"/>
      <c r="G2" s="74"/>
      <c r="H2" s="74"/>
      <c r="I2" s="74"/>
      <c r="J2" s="74"/>
      <c r="K2" s="74"/>
      <c r="L2" s="74"/>
      <c r="M2" s="74"/>
      <c r="N2" s="74"/>
      <c r="O2" s="74"/>
      <c r="P2" s="74"/>
      <c r="Q2" s="74"/>
      <c r="R2" s="74"/>
      <c r="S2" s="74"/>
      <c r="T2" s="74"/>
    </row>
    <row r="3" spans="2:20" ht="18" x14ac:dyDescent="0.25">
      <c r="B3" s="74"/>
      <c r="C3" s="74"/>
      <c r="D3" s="74"/>
      <c r="E3" s="74"/>
      <c r="F3" s="74"/>
      <c r="G3" s="74"/>
      <c r="H3" s="74"/>
      <c r="I3" s="74"/>
      <c r="J3" s="74"/>
      <c r="K3" s="74"/>
      <c r="L3" s="74"/>
      <c r="M3" s="74"/>
      <c r="N3" s="74"/>
      <c r="O3" s="74"/>
      <c r="P3" s="74"/>
      <c r="Q3" s="74"/>
      <c r="R3" s="74"/>
      <c r="S3" s="74"/>
      <c r="T3" s="74"/>
    </row>
    <row r="4" spans="2:20" ht="24.75" customHeight="1" x14ac:dyDescent="0.25">
      <c r="B4" s="160" t="s">
        <v>178</v>
      </c>
      <c r="C4" s="162" t="s">
        <v>170</v>
      </c>
      <c r="D4" s="163"/>
      <c r="E4" s="163"/>
      <c r="F4" s="163"/>
      <c r="G4" s="163"/>
      <c r="H4" s="164"/>
      <c r="I4" s="162" t="s">
        <v>176</v>
      </c>
      <c r="J4" s="163"/>
      <c r="K4" s="163"/>
      <c r="L4" s="163"/>
      <c r="M4" s="163"/>
      <c r="N4" s="164"/>
      <c r="O4" s="162" t="s">
        <v>177</v>
      </c>
      <c r="P4" s="163"/>
      <c r="Q4" s="163"/>
      <c r="R4" s="163"/>
      <c r="S4" s="163"/>
      <c r="T4" s="164"/>
    </row>
    <row r="5" spans="2:20" s="76" customFormat="1" ht="21" customHeight="1" x14ac:dyDescent="0.25">
      <c r="B5" s="161"/>
      <c r="C5" s="140" t="s">
        <v>171</v>
      </c>
      <c r="D5" s="140" t="s">
        <v>172</v>
      </c>
      <c r="E5" s="109" t="s">
        <v>173</v>
      </c>
      <c r="F5" s="140" t="s">
        <v>174</v>
      </c>
      <c r="G5" s="109" t="s">
        <v>175</v>
      </c>
      <c r="H5" s="109" t="s">
        <v>234</v>
      </c>
      <c r="I5" s="140" t="s">
        <v>171</v>
      </c>
      <c r="J5" s="140" t="s">
        <v>172</v>
      </c>
      <c r="K5" s="109" t="s">
        <v>173</v>
      </c>
      <c r="L5" s="140" t="s">
        <v>174</v>
      </c>
      <c r="M5" s="109" t="s">
        <v>175</v>
      </c>
      <c r="N5" s="109" t="s">
        <v>234</v>
      </c>
      <c r="O5" s="140" t="s">
        <v>171</v>
      </c>
      <c r="P5" s="140" t="s">
        <v>172</v>
      </c>
      <c r="Q5" s="109" t="s">
        <v>173</v>
      </c>
      <c r="R5" s="140" t="s">
        <v>174</v>
      </c>
      <c r="S5" s="109" t="s">
        <v>175</v>
      </c>
      <c r="T5" s="109" t="s">
        <v>234</v>
      </c>
    </row>
    <row r="6" spans="2:20" s="76" customFormat="1" x14ac:dyDescent="0.25">
      <c r="B6" s="99">
        <v>0</v>
      </c>
      <c r="C6" s="130">
        <v>2.4094657999999998E-3</v>
      </c>
      <c r="D6" s="95">
        <v>2.2299558999999999E-3</v>
      </c>
      <c r="E6" s="95">
        <v>2.3038837999999999E-3</v>
      </c>
      <c r="F6" s="96">
        <v>2.0182679000000001E-3</v>
      </c>
      <c r="G6" s="95">
        <v>1.7645864E-3</v>
      </c>
      <c r="H6" s="96">
        <v>1.7530705E-3</v>
      </c>
      <c r="I6" s="130">
        <v>1.5874596299999998E-2</v>
      </c>
      <c r="J6" s="95">
        <v>1.45045109E-2</v>
      </c>
      <c r="K6" s="95">
        <v>1.4891328400000001E-2</v>
      </c>
      <c r="L6" s="96">
        <v>1.37471399E-2</v>
      </c>
      <c r="M6" s="95">
        <v>1.43056264E-2</v>
      </c>
      <c r="N6" s="96">
        <v>1.29414787E-2</v>
      </c>
      <c r="O6" s="130">
        <v>5.4840237999999996E-3</v>
      </c>
      <c r="P6" s="95">
        <v>5.1692650000000001E-3</v>
      </c>
      <c r="Q6" s="95">
        <v>4.6878694999999996E-3</v>
      </c>
      <c r="R6" s="96">
        <v>4.8127926999999996E-3</v>
      </c>
      <c r="S6" s="95">
        <v>6.2847793000000004E-3</v>
      </c>
      <c r="T6" s="96">
        <v>4.8148688000000002E-3</v>
      </c>
    </row>
    <row r="7" spans="2:20" x14ac:dyDescent="0.25">
      <c r="B7" s="97">
        <v>1</v>
      </c>
      <c r="C7" s="131">
        <v>4.5321852999999999E-3</v>
      </c>
      <c r="D7" s="91">
        <v>4.0758419999999997E-3</v>
      </c>
      <c r="E7" s="91">
        <v>4.0661259999999998E-3</v>
      </c>
      <c r="F7" s="92">
        <v>3.7001578000000002E-3</v>
      </c>
      <c r="G7" s="91">
        <v>3.3580613E-3</v>
      </c>
      <c r="H7" s="92">
        <v>3.2770268E-3</v>
      </c>
      <c r="I7" s="131">
        <v>2.6866539500000002E-2</v>
      </c>
      <c r="J7" s="91">
        <v>2.4721549400000001E-2</v>
      </c>
      <c r="K7" s="91">
        <v>2.5319835499999999E-2</v>
      </c>
      <c r="L7" s="92">
        <v>2.4026999E-2</v>
      </c>
      <c r="M7" s="91">
        <v>2.39698559E-2</v>
      </c>
      <c r="N7" s="92">
        <v>2.2279616499999998E-2</v>
      </c>
      <c r="O7" s="131">
        <v>9.8768185000000005E-3</v>
      </c>
      <c r="P7" s="91">
        <v>9.5743097000000003E-3</v>
      </c>
      <c r="Q7" s="91">
        <v>8.6357498999999997E-3</v>
      </c>
      <c r="R7" s="92">
        <v>8.8789001999999995E-3</v>
      </c>
      <c r="S7" s="91">
        <v>1.09404354E-2</v>
      </c>
      <c r="T7" s="92">
        <v>8.7341095000000001E-3</v>
      </c>
    </row>
    <row r="8" spans="2:20" x14ac:dyDescent="0.25">
      <c r="B8" s="97">
        <v>2</v>
      </c>
      <c r="C8" s="131">
        <v>6.4079842999999999E-3</v>
      </c>
      <c r="D8" s="91">
        <v>5.9178091E-3</v>
      </c>
      <c r="E8" s="91">
        <v>5.9809434E-3</v>
      </c>
      <c r="F8" s="92">
        <v>5.5483885000000002E-3</v>
      </c>
      <c r="G8" s="91">
        <v>5.0014437999999998E-3</v>
      </c>
      <c r="H8" s="92">
        <v>4.7315546E-3</v>
      </c>
      <c r="I8" s="131">
        <v>3.7069930299999998E-2</v>
      </c>
      <c r="J8" s="91">
        <v>3.47269578E-2</v>
      </c>
      <c r="K8" s="91">
        <v>3.5897103399999998E-2</v>
      </c>
      <c r="L8" s="92">
        <v>3.4018534099999997E-2</v>
      </c>
      <c r="M8" s="91">
        <v>3.3070843699999998E-2</v>
      </c>
      <c r="N8" s="92">
        <v>3.04964834E-2</v>
      </c>
      <c r="O8" s="131">
        <v>1.3962954E-2</v>
      </c>
      <c r="P8" s="91">
        <v>1.3736371400000001E-2</v>
      </c>
      <c r="Q8" s="91">
        <v>1.2530228900000001E-2</v>
      </c>
      <c r="R8" s="92">
        <v>1.3048508699999999E-2</v>
      </c>
      <c r="S8" s="91">
        <v>1.5129099999999999E-2</v>
      </c>
      <c r="T8" s="92">
        <v>1.25665646E-2</v>
      </c>
    </row>
    <row r="9" spans="2:20" x14ac:dyDescent="0.25">
      <c r="B9" s="97">
        <v>3</v>
      </c>
      <c r="C9" s="131">
        <v>8.2160792999999999E-3</v>
      </c>
      <c r="D9" s="91">
        <v>7.6657182000000003E-3</v>
      </c>
      <c r="E9" s="91">
        <v>7.6974130999999998E-3</v>
      </c>
      <c r="F9" s="92">
        <v>7.1711351E-3</v>
      </c>
      <c r="G9" s="91">
        <v>6.6376966000000004E-3</v>
      </c>
      <c r="H9" s="92">
        <v>6.2659252000000004E-3</v>
      </c>
      <c r="I9" s="131">
        <v>4.6978609499999997E-2</v>
      </c>
      <c r="J9" s="91">
        <v>4.3399879299999999E-2</v>
      </c>
      <c r="K9" s="91">
        <v>4.4349763100000002E-2</v>
      </c>
      <c r="L9" s="92">
        <v>4.2036158800000001E-2</v>
      </c>
      <c r="M9" s="91">
        <v>4.0717384600000003E-2</v>
      </c>
      <c r="N9" s="92">
        <v>3.7824665200000003E-2</v>
      </c>
      <c r="O9" s="131">
        <v>1.7933594300000001E-2</v>
      </c>
      <c r="P9" s="91">
        <v>1.73027332E-2</v>
      </c>
      <c r="Q9" s="91">
        <v>1.59707971E-2</v>
      </c>
      <c r="R9" s="92">
        <v>1.6574932800000001E-2</v>
      </c>
      <c r="S9" s="91">
        <v>1.88543379E-2</v>
      </c>
      <c r="T9" s="92">
        <v>1.62254483E-2</v>
      </c>
    </row>
    <row r="10" spans="2:20" x14ac:dyDescent="0.25">
      <c r="B10" s="97">
        <v>4</v>
      </c>
      <c r="C10" s="131">
        <v>9.9644355000000004E-3</v>
      </c>
      <c r="D10" s="91">
        <v>9.3861938999999991E-3</v>
      </c>
      <c r="E10" s="91">
        <v>9.2880084000000005E-3</v>
      </c>
      <c r="F10" s="92">
        <v>8.8493284999999998E-3</v>
      </c>
      <c r="G10" s="91">
        <v>8.1848288000000002E-3</v>
      </c>
      <c r="H10" s="92">
        <v>7.6510244000000003E-3</v>
      </c>
      <c r="I10" s="131">
        <v>5.5266375399999998E-2</v>
      </c>
      <c r="J10" s="91">
        <v>5.1120464599999998E-2</v>
      </c>
      <c r="K10" s="91">
        <v>5.2146350000000001E-2</v>
      </c>
      <c r="L10" s="92">
        <v>4.9894835700000001E-2</v>
      </c>
      <c r="M10" s="91">
        <v>4.8410268100000001E-2</v>
      </c>
      <c r="N10" s="92">
        <v>4.4284990199999999E-2</v>
      </c>
      <c r="O10" s="131">
        <v>2.14940281E-2</v>
      </c>
      <c r="P10" s="91">
        <v>2.0661383700000001E-2</v>
      </c>
      <c r="Q10" s="91">
        <v>1.9251161499999999E-2</v>
      </c>
      <c r="R10" s="92">
        <v>2.0156803899999999E-2</v>
      </c>
      <c r="S10" s="91">
        <v>2.2301519700000001E-2</v>
      </c>
      <c r="T10" s="92">
        <v>1.95024751E-2</v>
      </c>
    </row>
    <row r="11" spans="2:20" x14ac:dyDescent="0.25">
      <c r="B11" s="97">
        <v>5</v>
      </c>
      <c r="C11" s="131">
        <v>1.15734011E-2</v>
      </c>
      <c r="D11" s="91">
        <v>1.0949906299999999E-2</v>
      </c>
      <c r="E11" s="91">
        <v>1.0916747399999999E-2</v>
      </c>
      <c r="F11" s="92">
        <v>1.03907529E-2</v>
      </c>
      <c r="G11" s="91">
        <v>9.7177018000000007E-3</v>
      </c>
      <c r="H11" s="92">
        <v>8.9736380000000008E-3</v>
      </c>
      <c r="I11" s="131">
        <v>6.2411138499999998E-2</v>
      </c>
      <c r="J11" s="91">
        <v>5.7904390200000003E-2</v>
      </c>
      <c r="K11" s="91">
        <v>5.9225833999999998E-2</v>
      </c>
      <c r="L11" s="92">
        <v>5.6600216600000003E-2</v>
      </c>
      <c r="M11" s="91">
        <v>5.4691482600000001E-2</v>
      </c>
      <c r="N11" s="92">
        <v>5.0394701200000003E-2</v>
      </c>
      <c r="O11" s="131">
        <v>2.4923036499999999E-2</v>
      </c>
      <c r="P11" s="91">
        <v>2.3784889600000001E-2</v>
      </c>
      <c r="Q11" s="91">
        <v>2.2459052699999999E-2</v>
      </c>
      <c r="R11" s="92">
        <v>2.33690288E-2</v>
      </c>
      <c r="S11" s="91">
        <v>2.55882846E-2</v>
      </c>
      <c r="T11" s="92">
        <v>2.25122021E-2</v>
      </c>
    </row>
    <row r="12" spans="2:20" x14ac:dyDescent="0.25">
      <c r="B12" s="97">
        <v>6</v>
      </c>
      <c r="C12" s="131">
        <v>1.3258035899999999E-2</v>
      </c>
      <c r="D12" s="91">
        <v>1.2674301000000001E-2</v>
      </c>
      <c r="E12" s="91">
        <v>1.2564558300000001E-2</v>
      </c>
      <c r="F12" s="92">
        <v>1.1802801200000001E-2</v>
      </c>
      <c r="G12" s="91">
        <v>1.1214926599999999E-2</v>
      </c>
      <c r="H12" s="92">
        <v>1.02788944E-2</v>
      </c>
      <c r="I12" s="131">
        <v>6.9627588200000007E-2</v>
      </c>
      <c r="J12" s="91">
        <v>6.4331679500000002E-2</v>
      </c>
      <c r="K12" s="91">
        <v>6.5412753800000001E-2</v>
      </c>
      <c r="L12" s="92">
        <v>6.2854629300000006E-2</v>
      </c>
      <c r="M12" s="91">
        <v>6.0644733499999999E-2</v>
      </c>
      <c r="N12" s="92">
        <v>5.6410683699999999E-2</v>
      </c>
      <c r="O12" s="131">
        <v>2.8415766299999999E-2</v>
      </c>
      <c r="P12" s="91">
        <v>2.6955424400000001E-2</v>
      </c>
      <c r="Q12" s="91">
        <v>2.5621171299999999E-2</v>
      </c>
      <c r="R12" s="92">
        <v>2.6440788199999999E-2</v>
      </c>
      <c r="S12" s="91">
        <v>2.83724097E-2</v>
      </c>
      <c r="T12" s="92">
        <v>2.55531718E-2</v>
      </c>
    </row>
    <row r="13" spans="2:20" x14ac:dyDescent="0.25">
      <c r="B13" s="97">
        <v>7</v>
      </c>
      <c r="C13" s="131">
        <v>1.4819210399999999E-2</v>
      </c>
      <c r="D13" s="91">
        <v>1.4206660899999999E-2</v>
      </c>
      <c r="E13" s="91">
        <v>1.40597942E-2</v>
      </c>
      <c r="F13" s="92">
        <v>1.3292475099999999E-2</v>
      </c>
      <c r="G13" s="91">
        <v>1.2633725300000001E-2</v>
      </c>
      <c r="H13" s="92">
        <v>1.1632750799999999E-2</v>
      </c>
      <c r="I13" s="131">
        <v>7.5924060000000002E-2</v>
      </c>
      <c r="J13" s="91">
        <v>7.0402332600000006E-2</v>
      </c>
      <c r="K13" s="91">
        <v>7.1508128399999996E-2</v>
      </c>
      <c r="L13" s="92">
        <v>6.8898343599999995E-2</v>
      </c>
      <c r="M13" s="91">
        <v>6.6562336200000002E-2</v>
      </c>
      <c r="N13" s="92">
        <v>6.1510209500000003E-2</v>
      </c>
      <c r="O13" s="131">
        <v>3.1637680100000003E-2</v>
      </c>
      <c r="P13" s="91">
        <v>2.9722294100000001E-2</v>
      </c>
      <c r="Q13" s="91">
        <v>2.8707002400000001E-2</v>
      </c>
      <c r="R13" s="92">
        <v>2.9475583E-2</v>
      </c>
      <c r="S13" s="91">
        <v>3.1598572599999999E-2</v>
      </c>
      <c r="T13" s="92">
        <v>2.8476113099999999E-2</v>
      </c>
    </row>
    <row r="14" spans="2:20" x14ac:dyDescent="0.25">
      <c r="B14" s="97">
        <v>8</v>
      </c>
      <c r="C14" s="131">
        <v>1.6428175999999999E-2</v>
      </c>
      <c r="D14" s="91">
        <v>1.5813483199999999E-2</v>
      </c>
      <c r="E14" s="91">
        <v>1.5547401299999999E-2</v>
      </c>
      <c r="F14" s="92">
        <v>1.47451844E-2</v>
      </c>
      <c r="G14" s="91">
        <v>1.3888542300000001E-2</v>
      </c>
      <c r="H14" s="92">
        <v>1.2826921599999999E-2</v>
      </c>
      <c r="I14" s="131">
        <v>8.2304166200000001E-2</v>
      </c>
      <c r="J14" s="91">
        <v>7.6269193700000001E-2</v>
      </c>
      <c r="K14" s="91">
        <v>7.7393712399999995E-2</v>
      </c>
      <c r="L14" s="92">
        <v>7.4653733999999999E-2</v>
      </c>
      <c r="M14" s="91">
        <v>7.2376559199999996E-2</v>
      </c>
      <c r="N14" s="92">
        <v>6.6516006700000005E-2</v>
      </c>
      <c r="O14" s="131">
        <v>3.4521073899999997E-2</v>
      </c>
      <c r="P14" s="91">
        <v>3.2598898000000001E-2</v>
      </c>
      <c r="Q14" s="91">
        <v>3.1777576000000002E-2</v>
      </c>
      <c r="R14" s="92">
        <v>3.2469716699999998E-2</v>
      </c>
      <c r="S14" s="91">
        <v>3.4546679499999997E-2</v>
      </c>
      <c r="T14" s="92">
        <v>3.1322682999999997E-2</v>
      </c>
    </row>
    <row r="15" spans="2:20" x14ac:dyDescent="0.25">
      <c r="B15" s="97">
        <v>9</v>
      </c>
      <c r="C15" s="131">
        <v>1.8009263500000001E-2</v>
      </c>
      <c r="D15" s="91">
        <v>1.7345843E-2</v>
      </c>
      <c r="E15" s="91">
        <v>1.6947277699999999E-2</v>
      </c>
      <c r="F15" s="92">
        <v>1.6116571600000001E-2</v>
      </c>
      <c r="G15" s="91">
        <v>1.5179007499999999E-2</v>
      </c>
      <c r="H15" s="146">
        <v>1.41391209E-2</v>
      </c>
      <c r="I15" s="131">
        <v>8.8517003699999999E-2</v>
      </c>
      <c r="J15" s="91">
        <v>8.1955777100000002E-2</v>
      </c>
      <c r="K15" s="91">
        <v>8.3473829599999994E-2</v>
      </c>
      <c r="L15" s="92">
        <v>8.0364766800000001E-2</v>
      </c>
      <c r="M15" s="91">
        <v>7.8008976199999996E-2</v>
      </c>
      <c r="N15" s="146">
        <v>7.1903660999999994E-2</v>
      </c>
      <c r="O15" s="131">
        <v>3.7340746299999998E-2</v>
      </c>
      <c r="P15" s="91">
        <v>3.5448068300000003E-2</v>
      </c>
      <c r="Q15" s="91">
        <v>3.4810005900000003E-2</v>
      </c>
      <c r="R15" s="92">
        <v>3.62142321E-2</v>
      </c>
      <c r="S15" s="91">
        <v>3.7512610600000003E-2</v>
      </c>
      <c r="T15" s="146">
        <v>3.40685815E-2</v>
      </c>
    </row>
    <row r="16" spans="2:20" x14ac:dyDescent="0.25">
      <c r="B16" s="97">
        <v>10</v>
      </c>
      <c r="C16" s="131">
        <v>1.9486803699999999E-2</v>
      </c>
      <c r="D16" s="91">
        <v>1.8517647599999999E-2</v>
      </c>
      <c r="E16" s="91">
        <v>1.84463279E-2</v>
      </c>
      <c r="F16" s="92">
        <v>1.7499048199999999E-2</v>
      </c>
      <c r="G16" s="91">
        <v>1.63126205E-2</v>
      </c>
      <c r="H16" s="146">
        <v>1.5322877400000001E-2</v>
      </c>
      <c r="I16" s="131">
        <v>9.4164313599999994E-2</v>
      </c>
      <c r="J16" s="91">
        <v>8.7708984899999995E-2</v>
      </c>
      <c r="K16" s="91">
        <v>8.9088592699999997E-2</v>
      </c>
      <c r="L16" s="92">
        <v>8.5787475599999996E-2</v>
      </c>
      <c r="M16" s="91">
        <v>8.2971206899999997E-2</v>
      </c>
      <c r="N16" s="146">
        <v>7.66282727E-2</v>
      </c>
      <c r="O16" s="131">
        <v>4.0220157499999999E-2</v>
      </c>
      <c r="P16" s="91">
        <v>3.8124799100000002E-2</v>
      </c>
      <c r="Q16" s="91">
        <v>3.7666974399999997E-2</v>
      </c>
      <c r="R16" s="92">
        <v>3.9807192599999999E-2</v>
      </c>
      <c r="S16" s="91">
        <v>4.0293170900000001E-2</v>
      </c>
      <c r="T16" s="146">
        <v>3.6880437100000003E-2</v>
      </c>
    </row>
    <row r="17" spans="2:20" x14ac:dyDescent="0.25">
      <c r="B17" s="98">
        <v>11</v>
      </c>
      <c r="C17" s="132">
        <v>2.08767269E-2</v>
      </c>
      <c r="D17" s="93">
        <v>1.9983383100000002E-2</v>
      </c>
      <c r="E17" s="93">
        <v>1.96974436E-2</v>
      </c>
      <c r="F17" s="94">
        <v>1.8829774300000001E-2</v>
      </c>
      <c r="G17" s="93">
        <v>1.7538918899999999E-2</v>
      </c>
      <c r="H17" s="147">
        <v>1.61490769E-2</v>
      </c>
      <c r="I17" s="132">
        <v>9.9731971799999999E-2</v>
      </c>
      <c r="J17" s="93">
        <v>9.3638551200000003E-2</v>
      </c>
      <c r="K17" s="93">
        <v>9.4222744400000003E-2</v>
      </c>
      <c r="L17" s="94">
        <v>9.1557651899999995E-2</v>
      </c>
      <c r="M17" s="93">
        <v>8.7801539299999995E-2</v>
      </c>
      <c r="N17" s="147">
        <v>8.0724556200000006E-2</v>
      </c>
      <c r="O17" s="132">
        <v>4.30398299E-2</v>
      </c>
      <c r="P17" s="93">
        <v>4.1044512900000003E-2</v>
      </c>
      <c r="Q17" s="93">
        <v>4.0802392399999998E-2</v>
      </c>
      <c r="R17" s="94">
        <v>4.3403849500000001E-2</v>
      </c>
      <c r="S17" s="93">
        <v>4.3262666700000001E-2</v>
      </c>
      <c r="T17" s="147">
        <v>3.92896072E-2</v>
      </c>
    </row>
    <row r="18" spans="2:20" x14ac:dyDescent="0.25">
      <c r="B18" s="99">
        <v>12</v>
      </c>
      <c r="C18" s="130">
        <v>2.23901104E-2</v>
      </c>
      <c r="D18" s="95">
        <v>2.1566690999999999E-2</v>
      </c>
      <c r="E18" s="95">
        <v>2.1036289999999999E-2</v>
      </c>
      <c r="F18" s="96">
        <v>2.00385171E-2</v>
      </c>
      <c r="G18" s="95">
        <v>1.8733133900000001E-2</v>
      </c>
      <c r="H18" s="116"/>
      <c r="I18" s="130">
        <v>0.1058173665</v>
      </c>
      <c r="J18" s="95">
        <v>9.9924753699999994E-2</v>
      </c>
      <c r="K18" s="95">
        <v>0.1001579152</v>
      </c>
      <c r="L18" s="96">
        <v>9.7882297300000004E-2</v>
      </c>
      <c r="M18" s="95">
        <v>9.32699746E-2</v>
      </c>
      <c r="N18" s="116"/>
      <c r="O18" s="130">
        <v>4.6122353099999999E-2</v>
      </c>
      <c r="P18" s="95">
        <v>4.3815301700000003E-2</v>
      </c>
      <c r="Q18" s="95">
        <v>4.3773792200000002E-2</v>
      </c>
      <c r="R18" s="96">
        <v>4.7189025900000001E-2</v>
      </c>
      <c r="S18" s="95">
        <v>4.62464218E-2</v>
      </c>
      <c r="T18" s="116"/>
    </row>
    <row r="19" spans="2:20" x14ac:dyDescent="0.25">
      <c r="B19" s="97">
        <v>13</v>
      </c>
      <c r="C19" s="131">
        <v>2.3604799799999999E-2</v>
      </c>
      <c r="D19" s="91">
        <v>2.27580909E-2</v>
      </c>
      <c r="E19" s="91">
        <v>2.2195860599999999E-2</v>
      </c>
      <c r="F19" s="92">
        <v>2.1143759099999999E-2</v>
      </c>
      <c r="G19" s="91">
        <v>1.9823969100000002E-2</v>
      </c>
      <c r="H19" s="117"/>
      <c r="I19" s="131">
        <v>0.1110903132</v>
      </c>
      <c r="J19" s="91">
        <v>0.1051841575</v>
      </c>
      <c r="K19" s="91">
        <v>0.10542175569999999</v>
      </c>
      <c r="L19" s="92">
        <v>0.10283925200000001</v>
      </c>
      <c r="M19" s="91">
        <v>9.8164473700000004E-2</v>
      </c>
      <c r="N19" s="117"/>
      <c r="O19" s="131">
        <v>4.9081416000000003E-2</v>
      </c>
      <c r="P19" s="91">
        <v>4.6354864799999999E-2</v>
      </c>
      <c r="Q19" s="91">
        <v>4.64324131E-2</v>
      </c>
      <c r="R19" s="92">
        <v>5.0227517200000002E-2</v>
      </c>
      <c r="S19" s="91">
        <v>4.8912907899999997E-2</v>
      </c>
      <c r="T19" s="117"/>
    </row>
    <row r="20" spans="2:20" x14ac:dyDescent="0.25">
      <c r="B20" s="97">
        <v>14</v>
      </c>
      <c r="C20" s="131">
        <v>2.48234718E-2</v>
      </c>
      <c r="D20" s="91">
        <v>2.40709824E-2</v>
      </c>
      <c r="E20" s="91">
        <v>2.3458419500000001E-2</v>
      </c>
      <c r="F20" s="92">
        <v>2.22748763E-2</v>
      </c>
      <c r="G20" s="91">
        <v>2.08684617E-2</v>
      </c>
      <c r="H20" s="117"/>
      <c r="I20" s="131">
        <v>0.116506633</v>
      </c>
      <c r="J20" s="91">
        <v>0.11093344619999999</v>
      </c>
      <c r="K20" s="91">
        <v>0.11089157249999999</v>
      </c>
      <c r="L20" s="92">
        <v>0.10780729610000001</v>
      </c>
      <c r="M20" s="91">
        <v>0.1027310093</v>
      </c>
      <c r="N20" s="117"/>
      <c r="O20" s="131">
        <v>5.1889140700000003E-2</v>
      </c>
      <c r="P20" s="91">
        <v>4.88709134E-2</v>
      </c>
      <c r="Q20" s="91">
        <v>4.9178764600000001E-2</v>
      </c>
      <c r="R20" s="92">
        <v>5.3010952600000001E-2</v>
      </c>
      <c r="S20" s="91">
        <v>5.1372634299999997E-2</v>
      </c>
      <c r="T20" s="117"/>
    </row>
    <row r="21" spans="2:20" x14ac:dyDescent="0.25">
      <c r="B21" s="97">
        <v>15</v>
      </c>
      <c r="C21" s="131">
        <v>2.6105865200000002E-2</v>
      </c>
      <c r="D21" s="91">
        <v>2.5301573099999999E-2</v>
      </c>
      <c r="E21" s="91">
        <v>2.4644690800000001E-2</v>
      </c>
      <c r="F21" s="92">
        <v>2.3476226199999999E-2</v>
      </c>
      <c r="G21" s="91">
        <v>2.19806858E-2</v>
      </c>
      <c r="H21" s="117"/>
      <c r="I21" s="131">
        <v>0.1213175995</v>
      </c>
      <c r="J21" s="91">
        <v>0.11576958950000001</v>
      </c>
      <c r="K21" s="91">
        <v>0.11534295059999999</v>
      </c>
      <c r="L21" s="92">
        <v>0.112124763</v>
      </c>
      <c r="M21" s="91">
        <v>0.1070658315</v>
      </c>
      <c r="N21" s="117"/>
      <c r="O21" s="131">
        <v>5.4250815399999999E-2</v>
      </c>
      <c r="P21" s="91">
        <v>5.1198846200000002E-2</v>
      </c>
      <c r="Q21" s="91">
        <v>5.1661924099999999E-2</v>
      </c>
      <c r="R21" s="92">
        <v>5.5605868500000002E-2</v>
      </c>
      <c r="S21" s="91">
        <v>5.3746805000000002E-2</v>
      </c>
      <c r="T21" s="117"/>
    </row>
    <row r="22" spans="2:20" x14ac:dyDescent="0.25">
      <c r="B22" s="97">
        <v>16</v>
      </c>
      <c r="C22" s="131">
        <v>2.7324537100000001E-2</v>
      </c>
      <c r="D22" s="91">
        <v>2.6473377700000002E-2</v>
      </c>
      <c r="E22" s="91">
        <v>2.5865291499999998E-2</v>
      </c>
      <c r="F22" s="92">
        <v>2.4648004500000001E-2</v>
      </c>
      <c r="G22" s="91">
        <v>2.2932493000000002E-2</v>
      </c>
      <c r="H22" s="117"/>
      <c r="I22" s="131">
        <v>0.12554312549999999</v>
      </c>
      <c r="J22" s="91">
        <v>0.1204097789</v>
      </c>
      <c r="K22" s="91">
        <v>0.11982865819999999</v>
      </c>
      <c r="L22" s="92">
        <v>0.11674164319999999</v>
      </c>
      <c r="M22" s="91">
        <v>0.1109621808</v>
      </c>
      <c r="N22" s="117"/>
      <c r="O22" s="131">
        <v>5.6536821000000001E-2</v>
      </c>
      <c r="P22" s="91">
        <v>5.3338663299999999E-2</v>
      </c>
      <c r="Q22" s="91">
        <v>5.4190856199999998E-2</v>
      </c>
      <c r="R22" s="92">
        <v>5.7945728600000003E-2</v>
      </c>
      <c r="S22" s="91">
        <v>5.6010466299999999E-2</v>
      </c>
      <c r="T22" s="117"/>
    </row>
    <row r="23" spans="2:20" x14ac:dyDescent="0.25">
      <c r="B23" s="97">
        <v>17</v>
      </c>
      <c r="C23" s="131">
        <v>2.83998359E-2</v>
      </c>
      <c r="D23" s="91">
        <v>2.7625586899999999E-2</v>
      </c>
      <c r="E23" s="91">
        <v>2.7009604600000001E-2</v>
      </c>
      <c r="F23" s="92">
        <v>2.5804996899999998E-2</v>
      </c>
      <c r="G23" s="91">
        <v>2.3912818700000001E-2</v>
      </c>
      <c r="H23" s="117"/>
      <c r="I23" s="131">
        <v>0.1294380966</v>
      </c>
      <c r="J23" s="91">
        <v>0.1244817018</v>
      </c>
      <c r="K23" s="91">
        <v>0.1238909698</v>
      </c>
      <c r="L23" s="92">
        <v>0.1204381046</v>
      </c>
      <c r="M23" s="91">
        <v>0.1145947333</v>
      </c>
      <c r="N23" s="117"/>
      <c r="O23" s="131">
        <v>5.8735209699999999E-2</v>
      </c>
      <c r="P23" s="91">
        <v>5.5635243500000001E-2</v>
      </c>
      <c r="Q23" s="91">
        <v>5.6426081199999999E-2</v>
      </c>
      <c r="R23" s="92">
        <v>6.0189480599999998E-2</v>
      </c>
      <c r="S23" s="91">
        <v>5.8024590100000002E-2</v>
      </c>
      <c r="T23" s="117"/>
    </row>
    <row r="24" spans="2:20" x14ac:dyDescent="0.25">
      <c r="B24" s="97">
        <v>18</v>
      </c>
      <c r="C24" s="131">
        <v>2.9598594900000001E-2</v>
      </c>
      <c r="D24" s="91">
        <v>2.8793472399999999E-2</v>
      </c>
      <c r="E24" s="91">
        <v>2.8092887699999999E-2</v>
      </c>
      <c r="F24" s="92">
        <v>2.6895453E-2</v>
      </c>
      <c r="G24" s="91">
        <v>2.4903839000000001E-2</v>
      </c>
      <c r="H24" s="117"/>
      <c r="I24" s="131">
        <v>0.1332255379</v>
      </c>
      <c r="J24" s="91">
        <v>0.1282048267</v>
      </c>
      <c r="K24" s="91">
        <v>0.12762143070000001</v>
      </c>
      <c r="L24" s="92">
        <v>0.1239090818</v>
      </c>
      <c r="M24" s="91">
        <v>0.1182165914</v>
      </c>
      <c r="N24" s="117"/>
      <c r="O24" s="131">
        <v>6.0830051000000003E-2</v>
      </c>
      <c r="P24" s="91">
        <v>5.79161474E-2</v>
      </c>
      <c r="Q24" s="91">
        <v>5.8489659200000002E-2</v>
      </c>
      <c r="R24" s="92">
        <v>6.2211444999999997E-2</v>
      </c>
      <c r="S24" s="91">
        <v>6.0220519799999997E-2</v>
      </c>
      <c r="T24" s="117"/>
    </row>
    <row r="25" spans="2:20" x14ac:dyDescent="0.25">
      <c r="B25" s="97">
        <v>19</v>
      </c>
      <c r="C25" s="131">
        <v>3.0773458399999998E-2</v>
      </c>
      <c r="D25" s="91">
        <v>2.99300053E-2</v>
      </c>
      <c r="E25" s="91">
        <v>2.9248644000000001E-2</v>
      </c>
      <c r="F25" s="92">
        <v>2.7978516200000001E-2</v>
      </c>
      <c r="G25" s="91">
        <v>2.5948331500000001E-2</v>
      </c>
      <c r="H25" s="117"/>
      <c r="I25" s="131">
        <v>0.13702094440000001</v>
      </c>
      <c r="J25" s="91">
        <v>0.1318652464</v>
      </c>
      <c r="K25" s="91">
        <v>0.13129467589999999</v>
      </c>
      <c r="L25" s="92">
        <v>0.1275131317</v>
      </c>
      <c r="M25" s="91">
        <v>0.1213964117</v>
      </c>
      <c r="N25" s="117"/>
      <c r="O25" s="131">
        <v>6.28093973E-2</v>
      </c>
      <c r="P25" s="91">
        <v>6.0071640799999999E-2</v>
      </c>
      <c r="Q25" s="91">
        <v>6.0686740500000003E-2</v>
      </c>
      <c r="R25" s="92">
        <v>6.4495858099999998E-2</v>
      </c>
      <c r="S25" s="91">
        <v>6.2298810400000001E-2</v>
      </c>
      <c r="T25" s="117"/>
    </row>
    <row r="26" spans="2:20" x14ac:dyDescent="0.25">
      <c r="B26" s="97">
        <v>20</v>
      </c>
      <c r="C26" s="131">
        <v>3.20000956E-2</v>
      </c>
      <c r="D26" s="91">
        <v>3.0960722999999999E-2</v>
      </c>
      <c r="E26" s="91">
        <v>3.0381513999999998E-2</v>
      </c>
      <c r="F26" s="92">
        <v>2.8910024400000001E-2</v>
      </c>
      <c r="G26" s="91">
        <v>2.6864490500000001E-2</v>
      </c>
      <c r="H26" s="117"/>
      <c r="I26" s="131">
        <v>0.14072475139999999</v>
      </c>
      <c r="J26" s="91">
        <v>0.13552566599999999</v>
      </c>
      <c r="K26" s="91">
        <v>0.13469710030000001</v>
      </c>
      <c r="L26" s="92">
        <v>0.13105434169999999</v>
      </c>
      <c r="M26" s="91">
        <v>0.1244443335</v>
      </c>
      <c r="N26" s="117"/>
      <c r="O26" s="131">
        <v>6.4928134200000001E-2</v>
      </c>
      <c r="P26" s="91">
        <v>6.2289839399999998E-2</v>
      </c>
      <c r="Q26" s="91">
        <v>6.2807534200000001E-2</v>
      </c>
      <c r="R26" s="92">
        <v>6.6591751699999993E-2</v>
      </c>
      <c r="S26" s="91">
        <v>6.4377101000000006E-2</v>
      </c>
      <c r="T26" s="117"/>
    </row>
    <row r="27" spans="2:20" x14ac:dyDescent="0.25">
      <c r="B27" s="97">
        <v>21</v>
      </c>
      <c r="C27" s="131">
        <v>3.3091324700000001E-2</v>
      </c>
      <c r="D27" s="91">
        <v>3.2011036100000001E-2</v>
      </c>
      <c r="E27" s="91">
        <v>3.1369437700000002E-2</v>
      </c>
      <c r="F27" s="92">
        <v>2.9878497300000001E-2</v>
      </c>
      <c r="G27" s="144">
        <v>2.7866205099999999E-2</v>
      </c>
      <c r="H27" s="117"/>
      <c r="I27" s="131">
        <v>0.14426128960000001</v>
      </c>
      <c r="J27" s="91">
        <v>0.13946434029999999</v>
      </c>
      <c r="K27" s="91">
        <v>0.13828261480000001</v>
      </c>
      <c r="L27" s="92">
        <v>0.13462512339999999</v>
      </c>
      <c r="M27" s="144">
        <v>0.12787012640000001</v>
      </c>
      <c r="N27" s="117"/>
      <c r="O27" s="131">
        <v>6.6943323799999996E-2</v>
      </c>
      <c r="P27" s="91">
        <v>6.4382627499999998E-2</v>
      </c>
      <c r="Q27" s="91">
        <v>6.5473783800000004E-2</v>
      </c>
      <c r="R27" s="92">
        <v>6.8732002900000005E-2</v>
      </c>
      <c r="S27" s="144">
        <v>6.6327058100000003E-2</v>
      </c>
      <c r="T27" s="117"/>
    </row>
    <row r="28" spans="2:20" x14ac:dyDescent="0.25">
      <c r="B28" s="97">
        <v>22</v>
      </c>
      <c r="C28" s="131">
        <v>3.39435986E-2</v>
      </c>
      <c r="D28" s="91">
        <v>3.3175002500000002E-2</v>
      </c>
      <c r="E28" s="91">
        <v>3.2414577E-2</v>
      </c>
      <c r="F28" s="92">
        <v>3.0795219700000001E-2</v>
      </c>
      <c r="G28" s="144">
        <v>2.8810882699999998E-2</v>
      </c>
      <c r="H28" s="117"/>
      <c r="I28" s="131">
        <v>0.14793323589999999</v>
      </c>
      <c r="J28" s="91">
        <v>0.1429640777</v>
      </c>
      <c r="K28" s="91">
        <v>0.14167359609999999</v>
      </c>
      <c r="L28" s="92">
        <v>0.13778559779999999</v>
      </c>
      <c r="M28" s="144">
        <v>0.13096439100000001</v>
      </c>
      <c r="N28" s="117"/>
      <c r="O28" s="131">
        <v>6.8878861599999994E-2</v>
      </c>
      <c r="P28" s="91">
        <v>6.6361762300000002E-2</v>
      </c>
      <c r="Q28" s="91">
        <v>6.8029416499999995E-2</v>
      </c>
      <c r="R28" s="92">
        <v>7.0742877800000006E-2</v>
      </c>
      <c r="S28" s="144">
        <v>6.8348311499999995E-2</v>
      </c>
      <c r="T28" s="117"/>
    </row>
    <row r="29" spans="2:20" x14ac:dyDescent="0.25">
      <c r="B29" s="98">
        <v>23</v>
      </c>
      <c r="C29" s="132">
        <v>3.50866014E-2</v>
      </c>
      <c r="D29" s="93">
        <v>3.4135176900000001E-2</v>
      </c>
      <c r="E29" s="93">
        <v>3.3410129500000003E-2</v>
      </c>
      <c r="F29" s="94">
        <v>3.1726728000000003E-2</v>
      </c>
      <c r="G29" s="145">
        <v>2.9431161500000001E-2</v>
      </c>
      <c r="H29" s="115"/>
      <c r="I29" s="132">
        <v>0.1516927991</v>
      </c>
      <c r="J29" s="93">
        <v>0.14631880920000001</v>
      </c>
      <c r="K29" s="93">
        <v>0.14533539819999999</v>
      </c>
      <c r="L29" s="94">
        <v>0.14101630509999999</v>
      </c>
      <c r="M29" s="145">
        <v>0.13360948810000001</v>
      </c>
      <c r="N29" s="115"/>
      <c r="O29" s="132">
        <v>7.0953790000000003E-2</v>
      </c>
      <c r="P29" s="93">
        <v>6.8638747099999994E-2</v>
      </c>
      <c r="Q29" s="93">
        <v>7.0627007300000003E-2</v>
      </c>
      <c r="R29" s="94">
        <v>7.2901611300000002E-2</v>
      </c>
      <c r="S29" s="145">
        <v>7.0095073800000005E-2</v>
      </c>
      <c r="T29" s="115"/>
    </row>
    <row r="30" spans="2:20" x14ac:dyDescent="0.25">
      <c r="B30" s="99">
        <v>24</v>
      </c>
      <c r="C30" s="130">
        <v>3.6261464899999998E-2</v>
      </c>
      <c r="D30" s="95">
        <v>3.50953512E-2</v>
      </c>
      <c r="E30" s="95">
        <v>3.4344651900000002E-2</v>
      </c>
      <c r="F30" s="96">
        <v>3.2650843300000003E-2</v>
      </c>
      <c r="G30" s="121"/>
      <c r="H30" s="116"/>
      <c r="I30" s="130">
        <v>0.15580681260000001</v>
      </c>
      <c r="J30" s="95">
        <v>0.15012031570000001</v>
      </c>
      <c r="K30" s="95">
        <v>0.14940915299999999</v>
      </c>
      <c r="L30" s="96">
        <v>0.14447249649999999</v>
      </c>
      <c r="M30" s="121"/>
      <c r="N30" s="116"/>
      <c r="O30" s="130">
        <v>7.2949066699999995E-2</v>
      </c>
      <c r="P30" s="95">
        <v>7.0821674099999996E-2</v>
      </c>
      <c r="Q30" s="95">
        <v>7.3384801999999999E-2</v>
      </c>
      <c r="R30" s="96">
        <v>7.5056648300000001E-2</v>
      </c>
      <c r="S30" s="121"/>
      <c r="T30" s="116"/>
    </row>
    <row r="31" spans="2:20" x14ac:dyDescent="0.25">
      <c r="B31" s="97">
        <v>25</v>
      </c>
      <c r="C31" s="131">
        <v>3.7173477599999998E-2</v>
      </c>
      <c r="D31" s="91">
        <v>3.5981063000000001E-2</v>
      </c>
      <c r="E31" s="91">
        <v>3.5138042299999998E-2</v>
      </c>
      <c r="F31" s="92">
        <v>3.3449278999999998E-2</v>
      </c>
      <c r="G31" s="122"/>
      <c r="H31" s="117"/>
      <c r="I31" s="131">
        <v>0.15912430850000001</v>
      </c>
      <c r="J31" s="91">
        <v>0.15362789130000001</v>
      </c>
      <c r="K31" s="91">
        <v>0.15267044539999999</v>
      </c>
      <c r="L31" s="92">
        <v>0.1476588462</v>
      </c>
      <c r="M31" s="122"/>
      <c r="N31" s="117"/>
      <c r="O31" s="131">
        <v>7.4681492500000002E-2</v>
      </c>
      <c r="P31" s="91">
        <v>7.2785132599999997E-2</v>
      </c>
      <c r="Q31" s="91">
        <v>7.5635284499999997E-2</v>
      </c>
      <c r="R31" s="92">
        <v>7.6978808199999998E-2</v>
      </c>
      <c r="S31" s="122"/>
      <c r="T31" s="117"/>
    </row>
    <row r="32" spans="2:20" x14ac:dyDescent="0.25">
      <c r="B32" s="97">
        <v>26</v>
      </c>
      <c r="C32" s="131">
        <v>3.8212933099999999E-2</v>
      </c>
      <c r="D32" s="91">
        <v>3.68785321E-2</v>
      </c>
      <c r="E32" s="91">
        <v>3.5977205300000002E-2</v>
      </c>
      <c r="F32" s="92">
        <v>3.4251411099999997E-2</v>
      </c>
      <c r="G32" s="122"/>
      <c r="H32" s="117"/>
      <c r="I32" s="131">
        <v>0.1629754712</v>
      </c>
      <c r="J32" s="91">
        <v>0.15728831099999999</v>
      </c>
      <c r="K32" s="91">
        <v>0.15598513920000001</v>
      </c>
      <c r="L32" s="92">
        <v>0.15070842679999999</v>
      </c>
      <c r="M32" s="122"/>
      <c r="N32" s="117"/>
      <c r="O32" s="131">
        <v>7.6573221900000002E-2</v>
      </c>
      <c r="P32" s="91">
        <v>7.4803458200000006E-2</v>
      </c>
      <c r="Q32" s="91">
        <v>7.7721748800000004E-2</v>
      </c>
      <c r="R32" s="92">
        <v>7.8852914100000004E-2</v>
      </c>
      <c r="S32" s="122"/>
      <c r="T32" s="117"/>
    </row>
    <row r="33" spans="2:20" x14ac:dyDescent="0.25">
      <c r="B33" s="97">
        <v>27</v>
      </c>
      <c r="C33" s="131">
        <v>3.9120963100000003E-2</v>
      </c>
      <c r="D33" s="91">
        <v>3.7638833400000002E-2</v>
      </c>
      <c r="E33" s="91">
        <v>3.6896470200000003E-2</v>
      </c>
      <c r="F33" s="92">
        <v>3.5116383100000002E-2</v>
      </c>
      <c r="G33" s="122"/>
      <c r="H33" s="117"/>
      <c r="I33" s="131">
        <v>0.166265089</v>
      </c>
      <c r="J33" s="91">
        <v>0.16030992080000001</v>
      </c>
      <c r="K33" s="91">
        <v>0.15880396390000001</v>
      </c>
      <c r="L33" s="92">
        <v>0.1535547021</v>
      </c>
      <c r="M33" s="122"/>
      <c r="N33" s="117"/>
      <c r="O33" s="131">
        <v>7.8225995899999998E-2</v>
      </c>
      <c r="P33" s="91">
        <v>7.6621910799999998E-2</v>
      </c>
      <c r="Q33" s="91">
        <v>7.9575536099999997E-2</v>
      </c>
      <c r="R33" s="92">
        <v>8.0630911999999999E-2</v>
      </c>
      <c r="S33" s="122"/>
      <c r="T33" s="117"/>
    </row>
    <row r="34" spans="2:20" x14ac:dyDescent="0.25">
      <c r="B34" s="97">
        <v>28</v>
      </c>
      <c r="C34" s="131">
        <v>3.99573067E-2</v>
      </c>
      <c r="D34" s="91">
        <v>3.8567655100000001E-2</v>
      </c>
      <c r="E34" s="91">
        <v>3.77737769E-2</v>
      </c>
      <c r="F34" s="92">
        <v>3.5818710699999999E-2</v>
      </c>
      <c r="G34" s="122"/>
      <c r="H34" s="117"/>
      <c r="I34" s="131">
        <v>0.1693515948</v>
      </c>
      <c r="J34" s="91">
        <v>0.1634569411</v>
      </c>
      <c r="K34" s="91">
        <v>0.1618554656</v>
      </c>
      <c r="L34" s="92">
        <v>0.15614592150000001</v>
      </c>
      <c r="M34" s="122"/>
      <c r="N34" s="117"/>
      <c r="O34" s="131">
        <v>7.9834961499999996E-2</v>
      </c>
      <c r="P34" s="91">
        <v>7.8585369299999999E-2</v>
      </c>
      <c r="Q34" s="91">
        <v>8.1280562700000003E-2</v>
      </c>
      <c r="R34" s="92">
        <v>8.2272140899999999E-2</v>
      </c>
      <c r="S34" s="122"/>
      <c r="T34" s="117"/>
    </row>
    <row r="35" spans="2:20" x14ac:dyDescent="0.25">
      <c r="B35" s="97">
        <v>29</v>
      </c>
      <c r="C35" s="131">
        <v>4.0805597899999997E-2</v>
      </c>
      <c r="D35" s="91">
        <v>3.9480800400000002E-2</v>
      </c>
      <c r="E35" s="91">
        <v>3.8658712400000003E-2</v>
      </c>
      <c r="F35" s="92">
        <v>3.6569092400000003E-2</v>
      </c>
      <c r="G35" s="122"/>
      <c r="H35" s="117"/>
      <c r="I35" s="131">
        <v>0.17211152839999999</v>
      </c>
      <c r="J35" s="91">
        <v>0.166137591</v>
      </c>
      <c r="K35" s="91">
        <v>0.16439965519999999</v>
      </c>
      <c r="L35" s="92">
        <v>0.15864103290000001</v>
      </c>
      <c r="M35" s="122"/>
      <c r="N35" s="117"/>
      <c r="O35" s="131">
        <v>8.1503666000000002E-2</v>
      </c>
      <c r="P35" s="91">
        <v>8.0200029800000003E-2</v>
      </c>
      <c r="Q35" s="91">
        <v>8.2985589299999996E-2</v>
      </c>
      <c r="R35" s="92">
        <v>8.3843136999999998E-2</v>
      </c>
      <c r="S35" s="122"/>
      <c r="T35" s="117"/>
    </row>
    <row r="36" spans="2:20" x14ac:dyDescent="0.25">
      <c r="B36" s="97">
        <v>30</v>
      </c>
      <c r="C36" s="131">
        <v>4.1697697700000001E-2</v>
      </c>
      <c r="D36" s="91">
        <v>4.0303806999999997E-2</v>
      </c>
      <c r="E36" s="91">
        <v>3.9536019200000001E-2</v>
      </c>
      <c r="F36" s="92">
        <v>3.7326867E-2</v>
      </c>
      <c r="G36" s="122"/>
      <c r="H36" s="117"/>
      <c r="I36" s="131">
        <v>0.17467233260000001</v>
      </c>
      <c r="J36" s="91">
        <v>0.1686458015</v>
      </c>
      <c r="K36" s="91">
        <v>0.16685229970000001</v>
      </c>
      <c r="L36" s="92">
        <v>0.161077001</v>
      </c>
      <c r="M36" s="122"/>
      <c r="N36" s="117"/>
      <c r="O36" s="131">
        <v>8.3228126599999994E-2</v>
      </c>
      <c r="P36" s="91">
        <v>8.1755904099999999E-2</v>
      </c>
      <c r="Q36" s="91">
        <v>8.4461753200000003E-2</v>
      </c>
      <c r="R36" s="92">
        <v>8.5380864900000006E-2</v>
      </c>
      <c r="S36" s="122"/>
      <c r="T36" s="117"/>
    </row>
    <row r="37" spans="2:20" x14ac:dyDescent="0.25">
      <c r="B37" s="97">
        <v>31</v>
      </c>
      <c r="C37" s="131">
        <v>4.2545988899999998E-2</v>
      </c>
      <c r="D37" s="91">
        <v>4.1177761600000001E-2</v>
      </c>
      <c r="E37" s="91">
        <v>4.0333224000000001E-2</v>
      </c>
      <c r="F37" s="92">
        <v>3.8110516800000001E-2</v>
      </c>
      <c r="G37" s="122"/>
      <c r="H37" s="117"/>
      <c r="I37" s="131">
        <v>0.1771415372</v>
      </c>
      <c r="J37" s="91">
        <v>0.1711422547</v>
      </c>
      <c r="K37" s="91">
        <v>0.1692896867</v>
      </c>
      <c r="L37" s="92">
        <v>0.163232038</v>
      </c>
      <c r="M37" s="122"/>
      <c r="N37" s="117"/>
      <c r="O37" s="131">
        <v>8.47295624E-2</v>
      </c>
      <c r="P37" s="91">
        <v>8.3362726400000003E-2</v>
      </c>
      <c r="Q37" s="91">
        <v>8.6121007299999996E-2</v>
      </c>
      <c r="R37" s="92">
        <v>8.6944468100000005E-2</v>
      </c>
      <c r="S37" s="122"/>
      <c r="T37" s="117"/>
    </row>
    <row r="38" spans="2:20" x14ac:dyDescent="0.25">
      <c r="B38" s="97">
        <v>32</v>
      </c>
      <c r="C38" s="131">
        <v>4.3338524000000003E-2</v>
      </c>
      <c r="D38" s="91">
        <v>4.2024282599999997E-2</v>
      </c>
      <c r="E38" s="91">
        <v>4.1008368699999999E-2</v>
      </c>
      <c r="F38" s="92">
        <v>3.8827630299999999E-2</v>
      </c>
      <c r="G38" s="122"/>
      <c r="H38" s="117"/>
      <c r="I38" s="131">
        <v>0.1795748985</v>
      </c>
      <c r="J38" s="91">
        <v>0.17352505469999999</v>
      </c>
      <c r="K38" s="91">
        <v>0.17164697179999999</v>
      </c>
      <c r="L38" s="92">
        <v>0.1652761811</v>
      </c>
      <c r="M38" s="122"/>
      <c r="N38" s="117"/>
      <c r="O38" s="131">
        <v>8.6298702099999999E-2</v>
      </c>
      <c r="P38" s="91">
        <v>8.4902924399999996E-2</v>
      </c>
      <c r="Q38" s="91">
        <v>8.7597171299999999E-2</v>
      </c>
      <c r="R38" s="92">
        <v>8.8441534899999993E-2</v>
      </c>
      <c r="S38" s="122"/>
      <c r="T38" s="117"/>
    </row>
    <row r="39" spans="2:20" x14ac:dyDescent="0.25">
      <c r="B39" s="97">
        <v>33</v>
      </c>
      <c r="C39" s="131">
        <v>4.4158937099999997E-2</v>
      </c>
      <c r="D39" s="91">
        <v>4.2808098400000001E-2</v>
      </c>
      <c r="E39" s="91">
        <v>4.1725471600000001E-2</v>
      </c>
      <c r="F39" s="146">
        <v>3.9578012000000003E-2</v>
      </c>
      <c r="G39" s="122"/>
      <c r="H39" s="117"/>
      <c r="I39" s="131">
        <v>0.1822312848</v>
      </c>
      <c r="J39" s="91">
        <v>0.17605286049999999</v>
      </c>
      <c r="K39" s="91">
        <v>0.17407673000000001</v>
      </c>
      <c r="L39" s="146">
        <v>0.1676677916</v>
      </c>
      <c r="M39" s="122"/>
      <c r="N39" s="117"/>
      <c r="O39" s="131">
        <v>8.7820050699999999E-2</v>
      </c>
      <c r="P39" s="91">
        <v>8.6948683600000007E-2</v>
      </c>
      <c r="Q39" s="91">
        <v>8.9153437099999996E-2</v>
      </c>
      <c r="R39" s="146">
        <v>8.9886851300000001E-2</v>
      </c>
      <c r="S39" s="122"/>
      <c r="T39" s="117"/>
    </row>
    <row r="40" spans="2:20" x14ac:dyDescent="0.25">
      <c r="B40" s="97">
        <v>34</v>
      </c>
      <c r="C40" s="131">
        <v>4.5051036900000001E-2</v>
      </c>
      <c r="D40" s="91">
        <v>4.3619347699999998E-2</v>
      </c>
      <c r="E40" s="91">
        <v>4.2469275200000003E-2</v>
      </c>
      <c r="F40" s="146">
        <v>4.0250767899999998E-2</v>
      </c>
      <c r="G40" s="122"/>
      <c r="H40" s="117"/>
      <c r="I40" s="131">
        <v>0.1844933949</v>
      </c>
      <c r="J40" s="91">
        <v>0.1782671401</v>
      </c>
      <c r="K40" s="91">
        <v>0.1761746374</v>
      </c>
      <c r="L40" s="146">
        <v>0.16972672059999999</v>
      </c>
      <c r="M40" s="122"/>
      <c r="N40" s="117"/>
      <c r="O40" s="131">
        <v>8.9297590900000001E-2</v>
      </c>
      <c r="P40" s="91">
        <v>8.8841598699999996E-2</v>
      </c>
      <c r="Q40" s="91">
        <v>9.0560942300000002E-2</v>
      </c>
      <c r="R40" s="146">
        <v>9.1361739400000003E-2</v>
      </c>
      <c r="S40" s="122"/>
      <c r="T40" s="117"/>
    </row>
    <row r="41" spans="2:20" x14ac:dyDescent="0.25">
      <c r="B41" s="98">
        <v>35</v>
      </c>
      <c r="C41" s="132">
        <v>4.5827641600000003E-2</v>
      </c>
      <c r="D41" s="93">
        <v>4.43522155E-2</v>
      </c>
      <c r="E41" s="93">
        <v>4.31596775E-2</v>
      </c>
      <c r="F41" s="147">
        <v>4.0716522099999999E-2</v>
      </c>
      <c r="G41" s="123"/>
      <c r="H41" s="115"/>
      <c r="I41" s="132">
        <v>0.1867993134</v>
      </c>
      <c r="J41" s="93">
        <v>0.1808106223</v>
      </c>
      <c r="K41" s="93">
        <v>0.178283988</v>
      </c>
      <c r="L41" s="147">
        <v>0.17147514680000001</v>
      </c>
      <c r="M41" s="123"/>
      <c r="N41" s="115"/>
      <c r="O41" s="132">
        <v>9.0918504299999994E-2</v>
      </c>
      <c r="P41" s="93">
        <v>9.0781542699999995E-2</v>
      </c>
      <c r="Q41" s="93">
        <v>9.21706095E-2</v>
      </c>
      <c r="R41" s="147">
        <v>9.2640714999999998E-2</v>
      </c>
      <c r="S41" s="123"/>
      <c r="T41" s="115"/>
    </row>
    <row r="42" spans="2:20" x14ac:dyDescent="0.25">
      <c r="B42" s="99">
        <v>36</v>
      </c>
      <c r="C42" s="130">
        <v>4.6556455199999999E-2</v>
      </c>
      <c r="D42" s="95">
        <v>4.5073325999999997E-2</v>
      </c>
      <c r="E42" s="95">
        <v>4.3888223499999997E-2</v>
      </c>
      <c r="F42" s="117"/>
      <c r="G42" s="121"/>
      <c r="H42" s="117"/>
      <c r="I42" s="130">
        <v>0.18930834390000001</v>
      </c>
      <c r="J42" s="95">
        <v>0.18354613929999999</v>
      </c>
      <c r="K42" s="95">
        <v>0.18070611750000001</v>
      </c>
      <c r="L42" s="117"/>
      <c r="M42" s="121"/>
      <c r="N42" s="117"/>
      <c r="O42" s="130">
        <v>9.2535435099999994E-2</v>
      </c>
      <c r="P42" s="95">
        <v>9.2799868300000005E-2</v>
      </c>
      <c r="Q42" s="95">
        <v>9.3765019099999999E-2</v>
      </c>
      <c r="R42" s="117"/>
      <c r="S42" s="121"/>
      <c r="T42" s="117"/>
    </row>
    <row r="43" spans="2:20" x14ac:dyDescent="0.25">
      <c r="B43" s="97">
        <v>37</v>
      </c>
      <c r="C43" s="131">
        <v>4.7221547400000001E-2</v>
      </c>
      <c r="D43" s="91">
        <v>4.5657268700000003E-2</v>
      </c>
      <c r="E43" s="91">
        <v>4.4536667600000003E-2</v>
      </c>
      <c r="F43" s="117"/>
      <c r="G43" s="122"/>
      <c r="H43" s="117"/>
      <c r="I43" s="131">
        <v>0.1915903669</v>
      </c>
      <c r="J43" s="91">
        <v>0.1857486616</v>
      </c>
      <c r="K43" s="91">
        <v>0.18291464190000001</v>
      </c>
      <c r="L43" s="117"/>
      <c r="M43" s="122"/>
      <c r="N43" s="117"/>
      <c r="O43" s="131">
        <v>9.3993062299999999E-2</v>
      </c>
      <c r="P43" s="91">
        <v>9.4461557799999998E-2</v>
      </c>
      <c r="Q43" s="91">
        <v>9.5206853699999996E-2</v>
      </c>
      <c r="R43" s="117"/>
      <c r="S43" s="122"/>
      <c r="T43" s="117"/>
    </row>
    <row r="44" spans="2:20" x14ac:dyDescent="0.25">
      <c r="B44" s="97">
        <v>38</v>
      </c>
      <c r="C44" s="131">
        <v>4.7902569999999998E-2</v>
      </c>
      <c r="D44" s="91">
        <v>4.6296078599999999E-2</v>
      </c>
      <c r="E44" s="91">
        <v>4.5177482999999997E-2</v>
      </c>
      <c r="F44" s="117"/>
      <c r="G44" s="122"/>
      <c r="H44" s="117"/>
      <c r="I44" s="131">
        <v>0.19412727560000001</v>
      </c>
      <c r="J44" s="91">
        <v>0.18805699910000001</v>
      </c>
      <c r="K44" s="91">
        <v>0.18497059120000001</v>
      </c>
      <c r="L44" s="117"/>
      <c r="M44" s="122"/>
      <c r="N44" s="117"/>
      <c r="O44" s="131">
        <v>9.5406881099999993E-2</v>
      </c>
      <c r="P44" s="91">
        <v>9.6068380100000003E-2</v>
      </c>
      <c r="Q44" s="91">
        <v>9.6675388900000006E-2</v>
      </c>
      <c r="R44" s="117"/>
      <c r="S44" s="122"/>
      <c r="T44" s="117"/>
    </row>
    <row r="45" spans="2:20" x14ac:dyDescent="0.25">
      <c r="B45" s="97">
        <v>39</v>
      </c>
      <c r="C45" s="131">
        <v>4.8432254199999997E-2</v>
      </c>
      <c r="D45" s="91">
        <v>4.7064217999999998E-2</v>
      </c>
      <c r="E45" s="91">
        <v>4.5822112700000001E-2</v>
      </c>
      <c r="F45" s="117"/>
      <c r="G45" s="122"/>
      <c r="H45" s="117"/>
      <c r="I45" s="131">
        <v>0.19616636069999999</v>
      </c>
      <c r="J45" s="91">
        <v>0.1900557293</v>
      </c>
      <c r="K45" s="91">
        <v>0.18687396540000001</v>
      </c>
      <c r="L45" s="117"/>
      <c r="M45" s="122"/>
      <c r="N45" s="117"/>
      <c r="O45" s="131">
        <v>9.6745030699999998E-2</v>
      </c>
      <c r="P45" s="91">
        <v>9.7487086599999995E-2</v>
      </c>
      <c r="Q45" s="91">
        <v>9.7945576500000006E-2</v>
      </c>
      <c r="R45" s="117"/>
      <c r="S45" s="122"/>
      <c r="T45" s="117"/>
    </row>
    <row r="46" spans="2:20" x14ac:dyDescent="0.25">
      <c r="B46" s="97">
        <v>40</v>
      </c>
      <c r="C46" s="131">
        <v>4.9173015600000002E-2</v>
      </c>
      <c r="D46" s="91">
        <v>4.7695189700000001E-2</v>
      </c>
      <c r="E46" s="91">
        <v>4.6371383000000002E-2</v>
      </c>
      <c r="F46" s="117"/>
      <c r="G46" s="122"/>
      <c r="H46" s="117"/>
      <c r="I46" s="131">
        <v>0.19838067970000001</v>
      </c>
      <c r="J46" s="91">
        <v>0.19210540749999999</v>
      </c>
      <c r="K46" s="91">
        <v>0.1886514651</v>
      </c>
      <c r="L46" s="117"/>
      <c r="M46" s="122"/>
      <c r="N46" s="117"/>
      <c r="O46" s="131">
        <v>9.8166814699999994E-2</v>
      </c>
      <c r="P46" s="91">
        <v>9.8741191899999997E-2</v>
      </c>
      <c r="Q46" s="91">
        <v>9.9082260899999997E-2</v>
      </c>
      <c r="R46" s="117"/>
      <c r="S46" s="122"/>
      <c r="T46" s="117"/>
    </row>
    <row r="47" spans="2:20" x14ac:dyDescent="0.25">
      <c r="B47" s="97">
        <v>41</v>
      </c>
      <c r="C47" s="131">
        <v>4.9846072999999998E-2</v>
      </c>
      <c r="D47" s="91">
        <v>4.8337918700000003E-2</v>
      </c>
      <c r="E47" s="91">
        <v>4.6951168299999999E-2</v>
      </c>
      <c r="F47" s="117"/>
      <c r="G47" s="122"/>
      <c r="H47" s="117"/>
      <c r="I47" s="131">
        <v>0.20018479210000001</v>
      </c>
      <c r="J47" s="91">
        <v>0.19381804499999999</v>
      </c>
      <c r="K47" s="91">
        <v>0.1903870067</v>
      </c>
      <c r="L47" s="117"/>
      <c r="M47" s="122"/>
      <c r="N47" s="117"/>
      <c r="O47" s="131">
        <v>9.9393451800000004E-2</v>
      </c>
      <c r="P47" s="91">
        <v>0.10002273070000001</v>
      </c>
      <c r="Q47" s="91">
        <v>0.1002456459</v>
      </c>
      <c r="R47" s="117"/>
      <c r="S47" s="122"/>
      <c r="T47" s="117"/>
    </row>
    <row r="48" spans="2:20" x14ac:dyDescent="0.25">
      <c r="B48" s="97">
        <v>42</v>
      </c>
      <c r="C48" s="131">
        <v>5.0499217399999997E-2</v>
      </c>
      <c r="D48" s="91">
        <v>4.9000242999999999E-2</v>
      </c>
      <c r="E48" s="91">
        <v>4.7538582400000001E-2</v>
      </c>
      <c r="F48" s="117"/>
      <c r="G48" s="122"/>
      <c r="H48" s="117"/>
      <c r="I48" s="131">
        <v>0.20200483490000001</v>
      </c>
      <c r="J48" s="91">
        <v>0.19544838179999999</v>
      </c>
      <c r="K48" s="91">
        <v>0.19205388949999999</v>
      </c>
      <c r="L48" s="117"/>
      <c r="M48" s="122"/>
      <c r="N48" s="117"/>
      <c r="O48" s="131">
        <v>0.1005404372</v>
      </c>
      <c r="P48" s="91">
        <v>0.10113574910000001</v>
      </c>
      <c r="Q48" s="91">
        <v>0.1013556296</v>
      </c>
      <c r="R48" s="117"/>
      <c r="S48" s="122"/>
      <c r="T48" s="117"/>
    </row>
    <row r="49" spans="2:20" x14ac:dyDescent="0.25">
      <c r="B49" s="97">
        <v>43</v>
      </c>
      <c r="C49" s="131">
        <v>5.1184222600000003E-2</v>
      </c>
      <c r="D49" s="91">
        <v>4.9595943000000003E-2</v>
      </c>
      <c r="E49" s="91">
        <v>4.8175583399999999E-2</v>
      </c>
      <c r="F49" s="117"/>
      <c r="G49" s="122"/>
      <c r="H49" s="117"/>
      <c r="I49" s="131">
        <v>0.2036138005</v>
      </c>
      <c r="J49" s="91">
        <v>0.1972237245</v>
      </c>
      <c r="K49" s="91">
        <v>0.19349953850000001</v>
      </c>
      <c r="L49" s="117"/>
      <c r="M49" s="122"/>
      <c r="N49" s="117"/>
      <c r="O49" s="131">
        <v>0.1016237012</v>
      </c>
      <c r="P49" s="91">
        <v>0.1023898543</v>
      </c>
      <c r="Q49" s="91">
        <v>0.1025037572</v>
      </c>
      <c r="R49" s="117"/>
      <c r="S49" s="122"/>
      <c r="T49" s="117"/>
    </row>
    <row r="50" spans="2:20" x14ac:dyDescent="0.25">
      <c r="B50" s="97">
        <v>44</v>
      </c>
      <c r="C50" s="131">
        <v>5.1841349600000003E-2</v>
      </c>
      <c r="D50" s="91">
        <v>5.0117180499999997E-2</v>
      </c>
      <c r="E50" s="91">
        <v>4.8694338699999999E-2</v>
      </c>
      <c r="F50" s="117"/>
      <c r="G50" s="122"/>
      <c r="H50" s="117"/>
      <c r="I50" s="131">
        <v>0.2052187835</v>
      </c>
      <c r="J50" s="91">
        <v>0.1988031133</v>
      </c>
      <c r="K50" s="91">
        <v>0.19491848680000001</v>
      </c>
      <c r="L50" s="117"/>
      <c r="M50" s="122"/>
      <c r="N50" s="117"/>
      <c r="O50" s="131">
        <v>0.102766704</v>
      </c>
      <c r="P50" s="91">
        <v>0.1035028727</v>
      </c>
      <c r="Q50" s="91">
        <v>0.103594669</v>
      </c>
      <c r="R50" s="117"/>
      <c r="S50" s="122"/>
      <c r="T50" s="117"/>
    </row>
    <row r="51" spans="2:20" x14ac:dyDescent="0.25">
      <c r="B51" s="97">
        <v>45</v>
      </c>
      <c r="C51" s="131">
        <v>5.24108597E-2</v>
      </c>
      <c r="D51" s="91">
        <v>5.0630579799999999E-2</v>
      </c>
      <c r="E51" s="144">
        <v>4.9300824700000002E-2</v>
      </c>
      <c r="F51" s="117"/>
      <c r="G51" s="122"/>
      <c r="H51" s="117"/>
      <c r="I51" s="131">
        <v>0.2069711223</v>
      </c>
      <c r="J51" s="91">
        <v>0.2003903403</v>
      </c>
      <c r="K51" s="144">
        <v>0.1966044415</v>
      </c>
      <c r="L51" s="117"/>
      <c r="M51" s="122"/>
      <c r="N51" s="117"/>
      <c r="O51" s="131">
        <v>0.1042681397</v>
      </c>
      <c r="P51" s="91">
        <v>0.1046315674</v>
      </c>
      <c r="Q51" s="144">
        <v>0.1046321796</v>
      </c>
      <c r="R51" s="117"/>
      <c r="S51" s="122"/>
      <c r="T51" s="117"/>
    </row>
    <row r="52" spans="2:20" x14ac:dyDescent="0.25">
      <c r="B52" s="97">
        <v>46</v>
      </c>
      <c r="C52" s="131">
        <v>5.3024178300000002E-2</v>
      </c>
      <c r="D52" s="91">
        <v>5.1183169899999999E-2</v>
      </c>
      <c r="E52" s="144">
        <v>4.9804322499999998E-2</v>
      </c>
      <c r="F52" s="117"/>
      <c r="G52" s="122"/>
      <c r="H52" s="117"/>
      <c r="I52" s="131">
        <v>0.2084924709</v>
      </c>
      <c r="J52" s="91">
        <v>0.2018560757</v>
      </c>
      <c r="K52" s="144">
        <v>0.19805390480000001</v>
      </c>
      <c r="L52" s="117"/>
      <c r="M52" s="122"/>
      <c r="N52" s="117"/>
      <c r="O52" s="131">
        <v>0.1056739933</v>
      </c>
      <c r="P52" s="91">
        <v>0.1056897187</v>
      </c>
      <c r="Q52" s="144">
        <v>0.1057764928</v>
      </c>
      <c r="R52" s="117"/>
      <c r="S52" s="122"/>
      <c r="T52" s="117"/>
    </row>
    <row r="53" spans="2:20" x14ac:dyDescent="0.25">
      <c r="B53" s="98">
        <v>47</v>
      </c>
      <c r="C53" s="132">
        <v>5.3577758000000003E-2</v>
      </c>
      <c r="D53" s="93">
        <v>5.17004883E-2</v>
      </c>
      <c r="E53" s="145">
        <v>5.01323589E-2</v>
      </c>
      <c r="F53" s="115"/>
      <c r="G53" s="123"/>
      <c r="H53" s="115"/>
      <c r="I53" s="132">
        <v>0.21016515790000001</v>
      </c>
      <c r="J53" s="93">
        <v>0.20330221579999999</v>
      </c>
      <c r="K53" s="145">
        <v>0.19924780480000001</v>
      </c>
      <c r="L53" s="115"/>
      <c r="M53" s="123"/>
      <c r="N53" s="115"/>
      <c r="O53" s="132">
        <v>0.10709179470000001</v>
      </c>
      <c r="P53" s="93">
        <v>0.10684584699999999</v>
      </c>
      <c r="Q53" s="145">
        <v>0.10676441640000001</v>
      </c>
      <c r="R53" s="115"/>
      <c r="S53" s="123"/>
      <c r="T53" s="115"/>
    </row>
    <row r="54" spans="2:20" x14ac:dyDescent="0.25">
      <c r="B54" s="99">
        <v>48</v>
      </c>
      <c r="C54" s="130">
        <v>5.41432856E-2</v>
      </c>
      <c r="D54" s="100">
        <v>5.2264835699999998E-2</v>
      </c>
      <c r="E54" s="124"/>
      <c r="F54" s="127"/>
      <c r="G54" s="124"/>
      <c r="H54" s="118"/>
      <c r="I54" s="130">
        <v>0.21203697429999999</v>
      </c>
      <c r="J54" s="100">
        <v>0.20499133880000001</v>
      </c>
      <c r="K54" s="124"/>
      <c r="L54" s="127"/>
      <c r="M54" s="124"/>
      <c r="N54" s="118"/>
      <c r="O54" s="130">
        <v>0.1085733175</v>
      </c>
      <c r="P54" s="100">
        <v>0.1080764377</v>
      </c>
      <c r="Q54" s="124"/>
      <c r="R54" s="127"/>
      <c r="S54" s="124"/>
      <c r="T54" s="118"/>
    </row>
    <row r="55" spans="2:20" x14ac:dyDescent="0.25">
      <c r="B55" s="97">
        <v>49</v>
      </c>
      <c r="C55" s="131">
        <v>5.4597300600000002E-2</v>
      </c>
      <c r="D55" s="101">
        <v>5.2786073199999999E-2</v>
      </c>
      <c r="E55" s="125"/>
      <c r="F55" s="128"/>
      <c r="G55" s="125"/>
      <c r="H55" s="119"/>
      <c r="I55" s="131">
        <v>0.21355035780000001</v>
      </c>
      <c r="J55" s="101">
        <v>0.20649234599999999</v>
      </c>
      <c r="K55" s="125"/>
      <c r="L55" s="128"/>
      <c r="M55" s="125"/>
      <c r="N55" s="119"/>
      <c r="O55" s="131">
        <v>0.1097083551</v>
      </c>
      <c r="P55" s="101">
        <v>0.1091385081</v>
      </c>
      <c r="Q55" s="125"/>
      <c r="R55" s="128"/>
      <c r="S55" s="125"/>
      <c r="T55" s="119"/>
    </row>
    <row r="56" spans="2:20" x14ac:dyDescent="0.25">
      <c r="B56" s="97">
        <v>50</v>
      </c>
      <c r="C56" s="131">
        <v>5.5083176400000003E-2</v>
      </c>
      <c r="D56" s="101">
        <v>5.3268119900000001E-2</v>
      </c>
      <c r="E56" s="125"/>
      <c r="F56" s="128"/>
      <c r="G56" s="125"/>
      <c r="H56" s="119"/>
      <c r="I56" s="131">
        <v>0.21511949759999999</v>
      </c>
      <c r="J56" s="101">
        <v>0.20798159599999999</v>
      </c>
      <c r="K56" s="125"/>
      <c r="L56" s="128"/>
      <c r="M56" s="125"/>
      <c r="N56" s="119"/>
      <c r="O56" s="131">
        <v>0.11093897480000001</v>
      </c>
      <c r="P56" s="101">
        <v>0.1102240929</v>
      </c>
      <c r="Q56" s="125"/>
      <c r="R56" s="128"/>
      <c r="S56" s="125"/>
      <c r="T56" s="119"/>
    </row>
    <row r="57" spans="2:20" x14ac:dyDescent="0.25">
      <c r="B57" s="97">
        <v>51</v>
      </c>
      <c r="C57" s="131">
        <v>5.5692512299999997E-2</v>
      </c>
      <c r="D57" s="101">
        <v>5.37893573E-2</v>
      </c>
      <c r="E57" s="125"/>
      <c r="F57" s="128"/>
      <c r="G57" s="125"/>
      <c r="H57" s="119"/>
      <c r="I57" s="131">
        <v>0.21650942079999999</v>
      </c>
      <c r="J57" s="101">
        <v>0.20936503079999999</v>
      </c>
      <c r="K57" s="125"/>
      <c r="L57" s="128"/>
      <c r="M57" s="125"/>
      <c r="N57" s="119"/>
      <c r="O57" s="131">
        <v>0.1120063084</v>
      </c>
      <c r="P57" s="101">
        <v>0.1111019666</v>
      </c>
      <c r="Q57" s="125"/>
      <c r="R57" s="128"/>
      <c r="S57" s="125"/>
      <c r="T57" s="119"/>
    </row>
    <row r="58" spans="2:20" x14ac:dyDescent="0.25">
      <c r="B58" s="97">
        <v>52</v>
      </c>
      <c r="C58" s="131">
        <v>5.6190335899999999E-2</v>
      </c>
      <c r="D58" s="101">
        <v>5.4185184300000001E-2</v>
      </c>
      <c r="E58" s="125"/>
      <c r="F58" s="128"/>
      <c r="G58" s="125"/>
      <c r="H58" s="119"/>
      <c r="I58" s="131">
        <v>0.2179511177</v>
      </c>
      <c r="J58" s="101">
        <v>0.21067792229999999</v>
      </c>
      <c r="K58" s="125"/>
      <c r="L58" s="128"/>
      <c r="M58" s="125"/>
      <c r="N58" s="119"/>
      <c r="O58" s="131">
        <v>0.1129461992</v>
      </c>
      <c r="P58" s="101">
        <v>0.1119641639</v>
      </c>
      <c r="Q58" s="125"/>
      <c r="R58" s="128"/>
      <c r="S58" s="125"/>
      <c r="T58" s="119"/>
    </row>
    <row r="59" spans="2:20" x14ac:dyDescent="0.25">
      <c r="B59" s="97">
        <v>53</v>
      </c>
      <c r="C59" s="131">
        <v>5.6652316100000003E-2</v>
      </c>
      <c r="D59" s="101">
        <v>5.4616283000000002E-2</v>
      </c>
      <c r="E59" s="125"/>
      <c r="F59" s="128"/>
      <c r="G59" s="125"/>
      <c r="H59" s="119"/>
      <c r="I59" s="131">
        <v>0.21919368519999999</v>
      </c>
      <c r="J59" s="101">
        <v>0.2119006749</v>
      </c>
      <c r="K59" s="125"/>
      <c r="L59" s="128"/>
      <c r="M59" s="125"/>
      <c r="N59" s="119"/>
      <c r="O59" s="131">
        <v>0.1139099855</v>
      </c>
      <c r="P59" s="101">
        <v>0.1127479797</v>
      </c>
      <c r="Q59" s="125"/>
      <c r="R59" s="128"/>
      <c r="S59" s="125"/>
      <c r="T59" s="119"/>
    </row>
    <row r="60" spans="2:20" x14ac:dyDescent="0.25">
      <c r="B60" s="97">
        <v>54</v>
      </c>
      <c r="C60" s="131">
        <v>5.7166069899999998E-2</v>
      </c>
      <c r="D60" s="101">
        <v>5.5055219799999999E-2</v>
      </c>
      <c r="E60" s="125"/>
      <c r="F60" s="128"/>
      <c r="G60" s="125"/>
      <c r="H60" s="119"/>
      <c r="I60" s="131">
        <v>0.220336688</v>
      </c>
      <c r="J60" s="101">
        <v>0.2131038321</v>
      </c>
      <c r="K60" s="125"/>
      <c r="L60" s="128"/>
      <c r="M60" s="125"/>
      <c r="N60" s="119"/>
      <c r="O60" s="131">
        <v>0.1147144683</v>
      </c>
      <c r="P60" s="101">
        <v>0.113508281</v>
      </c>
      <c r="Q60" s="125"/>
      <c r="R60" s="128"/>
      <c r="S60" s="125"/>
      <c r="T60" s="119"/>
    </row>
    <row r="61" spans="2:20" x14ac:dyDescent="0.25">
      <c r="B61" s="97">
        <v>55</v>
      </c>
      <c r="C61" s="131">
        <v>5.7620085000000001E-2</v>
      </c>
      <c r="D61" s="101">
        <v>5.55490238E-2</v>
      </c>
      <c r="E61" s="125"/>
      <c r="F61" s="128"/>
      <c r="G61" s="125"/>
      <c r="H61" s="119"/>
      <c r="I61" s="131">
        <v>0.2215872207</v>
      </c>
      <c r="J61" s="101">
        <v>0.21410711630000001</v>
      </c>
      <c r="K61" s="125"/>
      <c r="L61" s="128"/>
      <c r="M61" s="125"/>
      <c r="N61" s="119"/>
      <c r="O61" s="131">
        <v>0.1157180806</v>
      </c>
      <c r="P61" s="101">
        <v>0.114350883</v>
      </c>
      <c r="Q61" s="125"/>
      <c r="R61" s="128"/>
      <c r="S61" s="125"/>
      <c r="T61" s="119"/>
    </row>
    <row r="62" spans="2:20" x14ac:dyDescent="0.25">
      <c r="B62" s="97">
        <v>56</v>
      </c>
      <c r="C62" s="131">
        <v>5.7966570199999998E-2</v>
      </c>
      <c r="D62" s="101">
        <v>5.5937012600000002E-2</v>
      </c>
      <c r="E62" s="125"/>
      <c r="F62" s="128"/>
      <c r="G62" s="125"/>
      <c r="H62" s="119"/>
      <c r="I62" s="131">
        <v>0.22278996230000001</v>
      </c>
      <c r="J62" s="101">
        <v>0.2150908051</v>
      </c>
      <c r="K62" s="125"/>
      <c r="L62" s="128"/>
      <c r="M62" s="125"/>
      <c r="N62" s="119"/>
      <c r="O62" s="131">
        <v>0.1165464589</v>
      </c>
      <c r="P62" s="101">
        <v>0.1151621323</v>
      </c>
      <c r="Q62" s="125"/>
      <c r="R62" s="128"/>
      <c r="S62" s="125"/>
      <c r="T62" s="119"/>
    </row>
    <row r="63" spans="2:20" x14ac:dyDescent="0.25">
      <c r="B63" s="97">
        <v>57</v>
      </c>
      <c r="C63" s="131">
        <v>5.8388724500000003E-2</v>
      </c>
      <c r="D63" s="142">
        <v>5.6442573699999998E-2</v>
      </c>
      <c r="E63" s="125"/>
      <c r="F63" s="128"/>
      <c r="G63" s="125"/>
      <c r="H63" s="119"/>
      <c r="I63" s="131">
        <v>0.2239249999</v>
      </c>
      <c r="J63" s="142">
        <v>0.21632531490000001</v>
      </c>
      <c r="K63" s="125"/>
      <c r="L63" s="128"/>
      <c r="M63" s="125"/>
      <c r="N63" s="119"/>
      <c r="O63" s="131">
        <v>0.1174186457</v>
      </c>
      <c r="P63" s="142">
        <v>0.1159890579</v>
      </c>
      <c r="Q63" s="125"/>
      <c r="R63" s="128"/>
      <c r="S63" s="125"/>
      <c r="T63" s="119"/>
    </row>
    <row r="64" spans="2:20" x14ac:dyDescent="0.25">
      <c r="B64" s="97">
        <v>58</v>
      </c>
      <c r="C64" s="131">
        <v>5.8838756999999998E-2</v>
      </c>
      <c r="D64" s="142">
        <v>5.6850157900000003E-2</v>
      </c>
      <c r="E64" s="125"/>
      <c r="F64" s="128"/>
      <c r="G64" s="125"/>
      <c r="H64" s="119"/>
      <c r="I64" s="131">
        <v>0.22491268180000001</v>
      </c>
      <c r="J64" s="142">
        <v>0.21734035630000001</v>
      </c>
      <c r="K64" s="125"/>
      <c r="L64" s="128"/>
      <c r="M64" s="125"/>
      <c r="N64" s="119"/>
      <c r="O64" s="131">
        <v>0.1182310937</v>
      </c>
      <c r="P64" s="142">
        <v>0.1168512553</v>
      </c>
      <c r="Q64" s="125"/>
      <c r="R64" s="128"/>
      <c r="S64" s="125"/>
      <c r="T64" s="119"/>
    </row>
    <row r="65" spans="2:20" x14ac:dyDescent="0.25">
      <c r="B65" s="97">
        <v>59</v>
      </c>
      <c r="C65" s="132">
        <v>5.9225067999999999E-2</v>
      </c>
      <c r="D65" s="143">
        <v>5.7140169800000001E-2</v>
      </c>
      <c r="E65" s="126"/>
      <c r="F65" s="129"/>
      <c r="G65" s="126"/>
      <c r="H65" s="120"/>
      <c r="I65" s="132">
        <v>0.22590036359999999</v>
      </c>
      <c r="J65" s="143">
        <v>0.21826917800000001</v>
      </c>
      <c r="K65" s="126"/>
      <c r="L65" s="129"/>
      <c r="M65" s="126"/>
      <c r="N65" s="120"/>
      <c r="O65" s="132">
        <v>0.119107263</v>
      </c>
      <c r="P65" s="143">
        <v>0.1175684467</v>
      </c>
      <c r="Q65" s="126"/>
      <c r="R65" s="129"/>
      <c r="S65" s="126"/>
      <c r="T65" s="120"/>
    </row>
    <row r="66" spans="2:20" x14ac:dyDescent="0.25">
      <c r="B66" s="99">
        <v>60</v>
      </c>
      <c r="C66" s="130">
        <v>5.9651204899999997E-2</v>
      </c>
      <c r="D66" s="121"/>
      <c r="E66" s="121"/>
      <c r="F66" s="121"/>
      <c r="G66" s="121"/>
      <c r="H66" s="121"/>
      <c r="I66" s="130">
        <v>0.2270911575</v>
      </c>
      <c r="J66" s="121"/>
      <c r="K66" s="121"/>
      <c r="L66" s="121"/>
      <c r="M66" s="121"/>
      <c r="N66" s="121"/>
      <c r="O66" s="130">
        <v>0.1200152931</v>
      </c>
      <c r="P66" s="121"/>
      <c r="Q66" s="121"/>
      <c r="R66" s="121"/>
      <c r="S66" s="121"/>
      <c r="T66" s="121"/>
    </row>
    <row r="67" spans="2:20" x14ac:dyDescent="0.25">
      <c r="B67" s="97">
        <v>61</v>
      </c>
      <c r="C67" s="131">
        <v>6.0089289599999998E-2</v>
      </c>
      <c r="D67" s="122"/>
      <c r="E67" s="122"/>
      <c r="F67" s="122"/>
      <c r="G67" s="122"/>
      <c r="H67" s="122"/>
      <c r="I67" s="131">
        <v>0.22809875230000001</v>
      </c>
      <c r="J67" s="122"/>
      <c r="K67" s="122"/>
      <c r="L67" s="122"/>
      <c r="M67" s="122"/>
      <c r="N67" s="122"/>
      <c r="O67" s="131">
        <v>0.1208436715</v>
      </c>
      <c r="P67" s="122"/>
      <c r="Q67" s="122"/>
      <c r="R67" s="122"/>
      <c r="S67" s="122"/>
      <c r="T67" s="122"/>
    </row>
    <row r="68" spans="2:20" x14ac:dyDescent="0.25">
      <c r="B68" s="97">
        <v>62</v>
      </c>
      <c r="C68" s="131">
        <v>6.0415861899999999E-2</v>
      </c>
      <c r="D68" s="122"/>
      <c r="E68" s="122"/>
      <c r="F68" s="122"/>
      <c r="G68" s="122"/>
      <c r="H68" s="122"/>
      <c r="I68" s="131">
        <v>0.22919794660000001</v>
      </c>
      <c r="J68" s="122"/>
      <c r="K68" s="122"/>
      <c r="L68" s="122"/>
      <c r="M68" s="122"/>
      <c r="N68" s="122"/>
      <c r="O68" s="131">
        <v>0.1216561194</v>
      </c>
      <c r="P68" s="122"/>
      <c r="Q68" s="122"/>
      <c r="R68" s="122"/>
      <c r="S68" s="122"/>
      <c r="T68" s="122"/>
    </row>
    <row r="69" spans="2:20" x14ac:dyDescent="0.25">
      <c r="B69" s="97">
        <v>63</v>
      </c>
      <c r="C69" s="131">
        <v>6.08021729E-2</v>
      </c>
      <c r="D69" s="122"/>
      <c r="E69" s="122"/>
      <c r="F69" s="122"/>
      <c r="G69" s="122"/>
      <c r="H69" s="122"/>
      <c r="I69" s="131">
        <v>0.2301975762</v>
      </c>
      <c r="J69" s="122"/>
      <c r="K69" s="122"/>
      <c r="L69" s="122"/>
      <c r="M69" s="122"/>
      <c r="N69" s="122"/>
      <c r="O69" s="131">
        <v>0.12231722909999999</v>
      </c>
      <c r="P69" s="122"/>
      <c r="Q69" s="122"/>
      <c r="R69" s="122"/>
      <c r="S69" s="122"/>
      <c r="T69" s="122"/>
    </row>
    <row r="70" spans="2:20" x14ac:dyDescent="0.25">
      <c r="B70" s="97">
        <v>64</v>
      </c>
      <c r="C70" s="131">
        <v>6.1136710300000001E-2</v>
      </c>
      <c r="D70" s="122"/>
      <c r="E70" s="122"/>
      <c r="F70" s="122"/>
      <c r="G70" s="122"/>
      <c r="H70" s="122"/>
      <c r="I70" s="131">
        <v>0.23112551919999999</v>
      </c>
      <c r="J70" s="122"/>
      <c r="K70" s="122"/>
      <c r="L70" s="122"/>
      <c r="M70" s="122"/>
      <c r="N70" s="122"/>
      <c r="O70" s="131">
        <v>0.1229663909</v>
      </c>
      <c r="P70" s="122"/>
      <c r="Q70" s="122"/>
      <c r="R70" s="122"/>
      <c r="S70" s="122"/>
      <c r="T70" s="122"/>
    </row>
    <row r="71" spans="2:20" x14ac:dyDescent="0.25">
      <c r="B71" s="97">
        <v>65</v>
      </c>
      <c r="C71" s="131">
        <v>6.1483195499999997E-2</v>
      </c>
      <c r="D71" s="122"/>
      <c r="E71" s="122"/>
      <c r="F71" s="122"/>
      <c r="G71" s="122"/>
      <c r="H71" s="122"/>
      <c r="I71" s="131">
        <v>0.23198575830000001</v>
      </c>
      <c r="J71" s="122"/>
      <c r="K71" s="122"/>
      <c r="L71" s="122"/>
      <c r="M71" s="122"/>
      <c r="N71" s="122"/>
      <c r="O71" s="131">
        <v>0.1235279359</v>
      </c>
      <c r="P71" s="122"/>
      <c r="Q71" s="122"/>
      <c r="R71" s="122"/>
      <c r="S71" s="122"/>
      <c r="T71" s="122"/>
    </row>
    <row r="72" spans="2:20" x14ac:dyDescent="0.25">
      <c r="B72" s="97">
        <v>66</v>
      </c>
      <c r="C72" s="131">
        <v>6.1817732899999998E-2</v>
      </c>
      <c r="D72" s="122"/>
      <c r="E72" s="122"/>
      <c r="F72" s="122"/>
      <c r="G72" s="122"/>
      <c r="H72" s="122"/>
      <c r="I72" s="131">
        <v>0.23285794509999999</v>
      </c>
      <c r="J72" s="122"/>
      <c r="K72" s="122"/>
      <c r="L72" s="122"/>
      <c r="M72" s="122"/>
      <c r="N72" s="122"/>
      <c r="O72" s="131">
        <v>0.1241372718</v>
      </c>
      <c r="P72" s="122"/>
      <c r="Q72" s="122"/>
      <c r="R72" s="122"/>
      <c r="S72" s="122"/>
      <c r="T72" s="122"/>
    </row>
    <row r="73" spans="2:20" x14ac:dyDescent="0.25">
      <c r="B73" s="97">
        <v>67</v>
      </c>
      <c r="C73" s="131">
        <v>6.2243869799999997E-2</v>
      </c>
      <c r="D73" s="122"/>
      <c r="E73" s="122"/>
      <c r="F73" s="122"/>
      <c r="G73" s="122"/>
      <c r="H73" s="122"/>
      <c r="I73" s="131">
        <v>0.23357082830000001</v>
      </c>
      <c r="J73" s="122"/>
      <c r="K73" s="122"/>
      <c r="L73" s="122"/>
      <c r="M73" s="122"/>
      <c r="N73" s="122"/>
      <c r="O73" s="131">
        <v>0.1247426252</v>
      </c>
      <c r="P73" s="122"/>
      <c r="Q73" s="122"/>
      <c r="R73" s="122"/>
      <c r="S73" s="122"/>
      <c r="T73" s="122"/>
    </row>
    <row r="74" spans="2:20" x14ac:dyDescent="0.25">
      <c r="B74" s="97">
        <v>68</v>
      </c>
      <c r="C74" s="131">
        <v>6.2514685799999997E-2</v>
      </c>
      <c r="D74" s="122"/>
      <c r="E74" s="122"/>
      <c r="F74" s="122"/>
      <c r="G74" s="122"/>
      <c r="H74" s="122"/>
      <c r="I74" s="131">
        <v>0.23428769420000001</v>
      </c>
      <c r="J74" s="122"/>
      <c r="K74" s="122"/>
      <c r="L74" s="122"/>
      <c r="M74" s="122"/>
      <c r="N74" s="122"/>
      <c r="O74" s="131">
        <v>0.125363909</v>
      </c>
      <c r="P74" s="122"/>
      <c r="Q74" s="122"/>
      <c r="R74" s="122"/>
      <c r="S74" s="122"/>
      <c r="T74" s="122"/>
    </row>
    <row r="75" spans="2:20" x14ac:dyDescent="0.25">
      <c r="B75" s="97">
        <v>69</v>
      </c>
      <c r="C75" s="91">
        <v>6.28571884E-2</v>
      </c>
      <c r="D75" s="125"/>
      <c r="E75" s="125"/>
      <c r="F75" s="125"/>
      <c r="G75" s="125"/>
      <c r="H75" s="125"/>
      <c r="I75" s="91">
        <v>0.2351837765</v>
      </c>
      <c r="J75" s="125"/>
      <c r="K75" s="125"/>
      <c r="L75" s="125"/>
      <c r="M75" s="125"/>
      <c r="N75" s="125"/>
      <c r="O75" s="91">
        <v>0.1259851927</v>
      </c>
      <c r="P75" s="125"/>
      <c r="Q75" s="125"/>
      <c r="R75" s="125"/>
      <c r="S75" s="125"/>
      <c r="T75" s="125"/>
    </row>
    <row r="76" spans="2:20" x14ac:dyDescent="0.25">
      <c r="B76" s="97">
        <v>70</v>
      </c>
      <c r="C76" s="91">
        <v>6.3163847699999998E-2</v>
      </c>
      <c r="D76" s="125"/>
      <c r="E76" s="125"/>
      <c r="F76" s="125"/>
      <c r="G76" s="125"/>
      <c r="H76" s="125"/>
      <c r="I76" s="91">
        <v>0.23590462500000001</v>
      </c>
      <c r="J76" s="125"/>
      <c r="K76" s="125"/>
      <c r="L76" s="125"/>
      <c r="M76" s="125"/>
      <c r="N76" s="125"/>
      <c r="O76" s="91">
        <v>0.12661045909999999</v>
      </c>
      <c r="P76" s="125"/>
      <c r="Q76" s="125"/>
      <c r="R76" s="125"/>
      <c r="S76" s="125"/>
      <c r="T76" s="125"/>
    </row>
    <row r="77" spans="2:20" x14ac:dyDescent="0.25">
      <c r="B77" s="98">
        <v>71</v>
      </c>
      <c r="C77" s="93">
        <v>6.3414750699999994E-2</v>
      </c>
      <c r="D77" s="126"/>
      <c r="E77" s="126"/>
      <c r="F77" s="126"/>
      <c r="G77" s="126"/>
      <c r="H77" s="126"/>
      <c r="I77" s="93">
        <v>0.2365498043</v>
      </c>
      <c r="J77" s="126"/>
      <c r="K77" s="126"/>
      <c r="L77" s="126"/>
      <c r="M77" s="126"/>
      <c r="N77" s="126"/>
      <c r="O77" s="93">
        <v>0.12713217809999999</v>
      </c>
      <c r="P77" s="126"/>
      <c r="Q77" s="126"/>
      <c r="R77" s="126"/>
      <c r="S77" s="126"/>
      <c r="T77" s="126"/>
    </row>
  </sheetData>
  <sheetProtection password="D7B1" sheet="1" objects="1" scenarios="1"/>
  <mergeCells count="4">
    <mergeCell ref="B4:B5"/>
    <mergeCell ref="C4:H4"/>
    <mergeCell ref="I4:N4"/>
    <mergeCell ref="O4:T4"/>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F52"/>
  <sheetViews>
    <sheetView showGridLines="0" zoomScale="80" zoomScaleNormal="80" workbookViewId="0">
      <pane xSplit="2" ySplit="4" topLeftCell="C5"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customWidth="1"/>
    <col min="2" max="3" width="17.140625" customWidth="1"/>
  </cols>
  <sheetData>
    <row r="2" spans="2:3" ht="18" x14ac:dyDescent="0.25">
      <c r="B2" s="67" t="s">
        <v>157</v>
      </c>
      <c r="C2" s="67"/>
    </row>
    <row r="3" spans="2:3" ht="18" x14ac:dyDescent="0.25">
      <c r="B3" s="67"/>
      <c r="C3" s="67"/>
    </row>
    <row r="4" spans="2:3" s="69" customFormat="1" ht="60" customHeight="1" x14ac:dyDescent="0.25">
      <c r="B4" s="110" t="s">
        <v>151</v>
      </c>
      <c r="C4" s="110" t="s">
        <v>179</v>
      </c>
    </row>
    <row r="5" spans="2:3" s="69" customFormat="1" x14ac:dyDescent="0.25">
      <c r="B5" s="70">
        <v>39814</v>
      </c>
      <c r="C5" s="87">
        <v>0.1482800973</v>
      </c>
    </row>
    <row r="6" spans="2:3" x14ac:dyDescent="0.25">
      <c r="B6" s="70">
        <v>39845</v>
      </c>
      <c r="C6" s="87">
        <v>0.1411580966</v>
      </c>
    </row>
    <row r="7" spans="2:3" x14ac:dyDescent="0.25">
      <c r="B7" s="70">
        <v>39873</v>
      </c>
      <c r="C7" s="87">
        <v>0.15150752519999999</v>
      </c>
    </row>
    <row r="8" spans="2:3" x14ac:dyDescent="0.25">
      <c r="B8" s="70">
        <v>39904</v>
      </c>
      <c r="C8" s="87">
        <v>0.1493337592</v>
      </c>
    </row>
    <row r="9" spans="2:3" x14ac:dyDescent="0.25">
      <c r="B9" s="70">
        <v>39934</v>
      </c>
      <c r="C9" s="87">
        <v>0.14347481140000001</v>
      </c>
    </row>
    <row r="10" spans="2:3" x14ac:dyDescent="0.25">
      <c r="B10" s="70">
        <v>39965</v>
      </c>
      <c r="C10" s="87">
        <v>0.15272968109999999</v>
      </c>
    </row>
    <row r="11" spans="2:3" x14ac:dyDescent="0.25">
      <c r="B11" s="70">
        <v>39995</v>
      </c>
      <c r="C11" s="87">
        <v>0.1544232173</v>
      </c>
    </row>
    <row r="12" spans="2:3" x14ac:dyDescent="0.25">
      <c r="B12" s="70">
        <v>40026</v>
      </c>
      <c r="C12" s="87">
        <v>0.1499482587</v>
      </c>
    </row>
    <row r="13" spans="2:3" x14ac:dyDescent="0.25">
      <c r="B13" s="70">
        <v>40057</v>
      </c>
      <c r="C13" s="87">
        <v>0.1529309606</v>
      </c>
    </row>
    <row r="14" spans="2:3" x14ac:dyDescent="0.25">
      <c r="B14" s="70">
        <v>40087</v>
      </c>
      <c r="C14" s="87">
        <v>0.15577540670000001</v>
      </c>
    </row>
    <row r="15" spans="2:3" x14ac:dyDescent="0.25">
      <c r="B15" s="70">
        <v>40118</v>
      </c>
      <c r="C15" s="87">
        <v>0.14284909060000001</v>
      </c>
    </row>
    <row r="16" spans="2:3" x14ac:dyDescent="0.25">
      <c r="B16" s="71">
        <v>40148</v>
      </c>
      <c r="C16" s="88">
        <v>0.15023391459999999</v>
      </c>
    </row>
    <row r="17" spans="2:6" x14ac:dyDescent="0.25">
      <c r="B17" s="77">
        <v>40179</v>
      </c>
      <c r="C17" s="87">
        <v>0.1517138643</v>
      </c>
    </row>
    <row r="18" spans="2:6" x14ac:dyDescent="0.25">
      <c r="B18" s="77">
        <v>40210</v>
      </c>
      <c r="C18" s="87">
        <v>0.14387721849999999</v>
      </c>
      <c r="F18" s="105"/>
    </row>
    <row r="19" spans="2:6" x14ac:dyDescent="0.25">
      <c r="B19" s="77">
        <v>40238</v>
      </c>
      <c r="C19" s="87">
        <v>0.16167741599999999</v>
      </c>
      <c r="F19" s="105"/>
    </row>
    <row r="20" spans="2:6" x14ac:dyDescent="0.25">
      <c r="B20" s="77">
        <v>40269</v>
      </c>
      <c r="C20" s="87">
        <v>0.15431118399999999</v>
      </c>
      <c r="F20" s="105"/>
    </row>
    <row r="21" spans="2:6" x14ac:dyDescent="0.25">
      <c r="B21" s="77">
        <v>40299</v>
      </c>
      <c r="C21" s="87">
        <v>0.15030518079999999</v>
      </c>
    </row>
    <row r="22" spans="2:6" x14ac:dyDescent="0.25">
      <c r="B22" s="77">
        <v>40330</v>
      </c>
      <c r="C22" s="87">
        <v>0.15932723160000001</v>
      </c>
    </row>
    <row r="23" spans="2:6" x14ac:dyDescent="0.25">
      <c r="B23" s="77">
        <v>40360</v>
      </c>
      <c r="C23" s="87">
        <v>0.15661189049999999</v>
      </c>
    </row>
    <row r="24" spans="2:6" x14ac:dyDescent="0.25">
      <c r="B24" s="77">
        <v>40391</v>
      </c>
      <c r="C24" s="87">
        <v>0.15948299269999999</v>
      </c>
    </row>
    <row r="25" spans="2:6" x14ac:dyDescent="0.25">
      <c r="B25" s="77">
        <v>40422</v>
      </c>
      <c r="C25" s="87">
        <v>0.15806174989999999</v>
      </c>
    </row>
    <row r="26" spans="2:6" x14ac:dyDescent="0.25">
      <c r="B26" s="77">
        <v>40452</v>
      </c>
      <c r="C26" s="87">
        <v>0.1527369817</v>
      </c>
    </row>
    <row r="27" spans="2:6" x14ac:dyDescent="0.25">
      <c r="B27" s="77">
        <v>40483</v>
      </c>
      <c r="C27" s="87">
        <v>0.15007420299999999</v>
      </c>
    </row>
    <row r="28" spans="2:6" x14ac:dyDescent="0.25">
      <c r="B28" s="79">
        <v>40513</v>
      </c>
      <c r="C28" s="88">
        <v>0.1492562597</v>
      </c>
    </row>
    <row r="29" spans="2:6" x14ac:dyDescent="0.25">
      <c r="B29" s="77">
        <v>40544</v>
      </c>
      <c r="C29" s="89">
        <v>0.15205030680000001</v>
      </c>
    </row>
    <row r="30" spans="2:6" x14ac:dyDescent="0.25">
      <c r="B30" s="77">
        <v>40575</v>
      </c>
      <c r="C30" s="87">
        <v>0.14564584959999999</v>
      </c>
      <c r="E30" s="105"/>
    </row>
    <row r="31" spans="2:6" x14ac:dyDescent="0.25">
      <c r="B31" s="77">
        <v>40603</v>
      </c>
      <c r="C31" s="87">
        <v>0.163666956</v>
      </c>
    </row>
    <row r="32" spans="2:6" x14ac:dyDescent="0.25">
      <c r="B32" s="77">
        <v>40634</v>
      </c>
      <c r="C32" s="87">
        <v>0.15081865089999999</v>
      </c>
    </row>
    <row r="33" spans="2:3" x14ac:dyDescent="0.25">
      <c r="B33" s="77">
        <v>40664</v>
      </c>
      <c r="C33" s="87">
        <v>0.1543133112</v>
      </c>
    </row>
    <row r="34" spans="2:3" x14ac:dyDescent="0.25">
      <c r="B34" s="77">
        <v>40695</v>
      </c>
      <c r="C34" s="87">
        <v>0.15653002190000001</v>
      </c>
    </row>
    <row r="35" spans="2:3" x14ac:dyDescent="0.25">
      <c r="B35" s="77">
        <v>40725</v>
      </c>
      <c r="C35" s="87">
        <v>0.14951938440000001</v>
      </c>
    </row>
    <row r="36" spans="2:3" x14ac:dyDescent="0.25">
      <c r="B36" s="77">
        <v>40756</v>
      </c>
      <c r="C36" s="87">
        <v>0.1613302435</v>
      </c>
    </row>
    <row r="37" spans="2:3" x14ac:dyDescent="0.25">
      <c r="B37" s="77">
        <v>40787</v>
      </c>
      <c r="C37" s="87">
        <v>0.1540971884</v>
      </c>
    </row>
    <row r="38" spans="2:3" x14ac:dyDescent="0.25">
      <c r="B38" s="77">
        <v>40817</v>
      </c>
      <c r="C38" s="87">
        <v>0.14975520580000001</v>
      </c>
    </row>
    <row r="39" spans="2:3" x14ac:dyDescent="0.25">
      <c r="B39" s="77">
        <v>40848</v>
      </c>
      <c r="C39" s="87">
        <v>0.14731910100000001</v>
      </c>
    </row>
    <row r="40" spans="2:3" x14ac:dyDescent="0.25">
      <c r="B40" s="79">
        <v>40878</v>
      </c>
      <c r="C40" s="88">
        <v>0.1482233503</v>
      </c>
    </row>
    <row r="41" spans="2:3" x14ac:dyDescent="0.25">
      <c r="B41" s="72">
        <v>40909</v>
      </c>
      <c r="C41" s="89">
        <v>0.15617254380000001</v>
      </c>
    </row>
    <row r="42" spans="2:3" x14ac:dyDescent="0.25">
      <c r="B42" s="70">
        <v>40940</v>
      </c>
      <c r="C42" s="87">
        <v>0.14759499379999999</v>
      </c>
    </row>
    <row r="43" spans="2:3" x14ac:dyDescent="0.25">
      <c r="B43" s="70">
        <v>40969</v>
      </c>
      <c r="C43" s="87">
        <v>0.1526053476</v>
      </c>
    </row>
    <row r="44" spans="2:3" x14ac:dyDescent="0.25">
      <c r="B44" s="70">
        <v>41000</v>
      </c>
      <c r="C44" s="87">
        <v>0.14615913890000001</v>
      </c>
    </row>
    <row r="45" spans="2:3" x14ac:dyDescent="0.25">
      <c r="B45" s="70">
        <v>41030</v>
      </c>
      <c r="C45" s="87">
        <v>0.15492120749999999</v>
      </c>
    </row>
    <row r="46" spans="2:3" x14ac:dyDescent="0.25">
      <c r="B46" s="70">
        <v>41061</v>
      </c>
      <c r="C46" s="87">
        <v>0.14795152280000001</v>
      </c>
    </row>
    <row r="47" spans="2:3" x14ac:dyDescent="0.25">
      <c r="B47" s="70">
        <v>41091</v>
      </c>
      <c r="C47" s="87">
        <v>0.15074584299999999</v>
      </c>
    </row>
    <row r="48" spans="2:3" x14ac:dyDescent="0.25">
      <c r="B48" s="70">
        <v>41122</v>
      </c>
      <c r="C48" s="87">
        <v>0.15948044619999999</v>
      </c>
    </row>
    <row r="49" spans="2:3" x14ac:dyDescent="0.25">
      <c r="B49" s="70">
        <v>41153</v>
      </c>
      <c r="C49" s="87">
        <v>0.14215199980000001</v>
      </c>
    </row>
    <row r="50" spans="2:3" x14ac:dyDescent="0.25">
      <c r="B50" s="70">
        <v>41183</v>
      </c>
      <c r="C50" s="87">
        <v>0.154647705</v>
      </c>
    </row>
    <row r="51" spans="2:3" x14ac:dyDescent="0.25">
      <c r="B51" s="70">
        <v>41214</v>
      </c>
      <c r="C51" s="87">
        <v>0.14219807870000001</v>
      </c>
    </row>
    <row r="52" spans="2:3" x14ac:dyDescent="0.25">
      <c r="B52" s="71">
        <v>41244</v>
      </c>
      <c r="C52" s="88">
        <v>0.13503821899999999</v>
      </c>
    </row>
  </sheetData>
  <sheetProtection password="D7B1" sheet="1" objects="1" scenarios="1"/>
  <pageMargins left="0.7" right="0.7" top="0.75" bottom="0.75" header="0.3" footer="0.3"/>
  <pageSetup scale="92"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5"/>
  <sheetViews>
    <sheetView showGridLines="0" zoomScale="80" zoomScaleNormal="80" workbookViewId="0">
      <pane xSplit="2" ySplit="5" topLeftCell="C6" activePane="bottomRight" state="frozen"/>
      <selection activeCell="E4" sqref="E4"/>
      <selection pane="topRight" activeCell="E4" sqref="E4"/>
      <selection pane="bottomLeft" activeCell="E4" sqref="E4"/>
      <selection pane="bottomRight"/>
    </sheetView>
  </sheetViews>
  <sheetFormatPr defaultRowHeight="15" x14ac:dyDescent="0.25"/>
  <cols>
    <col min="1" max="1" width="2.7109375" customWidth="1"/>
    <col min="2" max="7" width="17.140625" customWidth="1"/>
  </cols>
  <sheetData>
    <row r="2" spans="2:7" ht="18" x14ac:dyDescent="0.25">
      <c r="B2" s="67" t="s">
        <v>158</v>
      </c>
      <c r="C2" s="67"/>
      <c r="D2" s="67"/>
      <c r="E2" s="67"/>
      <c r="F2" s="67"/>
      <c r="G2" s="67"/>
    </row>
    <row r="3" spans="2:7" ht="18" x14ac:dyDescent="0.25">
      <c r="B3" s="80"/>
      <c r="C3" s="67"/>
      <c r="D3" s="67"/>
      <c r="E3" s="67"/>
      <c r="F3" s="67"/>
      <c r="G3" s="67"/>
    </row>
    <row r="4" spans="2:7" ht="32.25" customHeight="1" x14ac:dyDescent="0.25">
      <c r="B4" s="165" t="s">
        <v>151</v>
      </c>
      <c r="C4" s="165" t="s">
        <v>159</v>
      </c>
      <c r="D4" s="165" t="s">
        <v>184</v>
      </c>
      <c r="E4" s="165"/>
      <c r="F4" s="165" t="s">
        <v>186</v>
      </c>
      <c r="G4" s="165" t="s">
        <v>187</v>
      </c>
    </row>
    <row r="5" spans="2:7" ht="45" x14ac:dyDescent="0.25">
      <c r="B5" s="165"/>
      <c r="C5" s="165"/>
      <c r="D5" s="68" t="s">
        <v>160</v>
      </c>
      <c r="E5" s="68" t="s">
        <v>161</v>
      </c>
      <c r="F5" s="165"/>
      <c r="G5" s="165"/>
    </row>
    <row r="6" spans="2:7" x14ac:dyDescent="0.25">
      <c r="B6" s="72">
        <v>39814</v>
      </c>
      <c r="C6" s="86">
        <v>7.9472547899999996E-2</v>
      </c>
      <c r="D6" s="86">
        <v>3.761641E-3</v>
      </c>
      <c r="E6" s="86">
        <v>3.2865043500000003E-2</v>
      </c>
      <c r="F6" s="86">
        <v>0.8253783469</v>
      </c>
      <c r="G6" s="89">
        <v>0.90797546009999996</v>
      </c>
    </row>
    <row r="7" spans="2:7" x14ac:dyDescent="0.25">
      <c r="B7" s="70">
        <v>39845</v>
      </c>
      <c r="C7" s="84">
        <v>7.8931553099999996E-2</v>
      </c>
      <c r="D7" s="84">
        <v>3.7948579999999999E-3</v>
      </c>
      <c r="E7" s="84">
        <v>3.25747724E-2</v>
      </c>
      <c r="F7" s="84">
        <v>0.83934426230000003</v>
      </c>
      <c r="G7" s="87">
        <v>0.91390728480000005</v>
      </c>
    </row>
    <row r="8" spans="2:7" x14ac:dyDescent="0.25">
      <c r="B8" s="70">
        <v>39873</v>
      </c>
      <c r="C8" s="84">
        <v>7.8649843100000005E-2</v>
      </c>
      <c r="D8" s="84">
        <v>4.0372747000000002E-3</v>
      </c>
      <c r="E8" s="84">
        <v>3.8912416399999997E-2</v>
      </c>
      <c r="F8" s="84">
        <v>0.8719611021</v>
      </c>
      <c r="G8" s="87">
        <v>0.92500000000000004</v>
      </c>
    </row>
    <row r="9" spans="2:7" x14ac:dyDescent="0.25">
      <c r="B9" s="70">
        <v>39904</v>
      </c>
      <c r="C9" s="84">
        <v>7.86597609E-2</v>
      </c>
      <c r="D9" s="84">
        <v>4.2747013000000002E-3</v>
      </c>
      <c r="E9" s="84">
        <v>3.7210700300000003E-2</v>
      </c>
      <c r="F9" s="84">
        <v>0.86086956520000002</v>
      </c>
      <c r="G9" s="87">
        <v>0.9011976048</v>
      </c>
    </row>
    <row r="10" spans="2:7" x14ac:dyDescent="0.25">
      <c r="B10" s="70">
        <v>39934</v>
      </c>
      <c r="C10" s="84">
        <v>7.8919497599999999E-2</v>
      </c>
      <c r="D10" s="84">
        <v>3.7909745000000001E-3</v>
      </c>
      <c r="E10" s="84">
        <v>3.6208274399999997E-2</v>
      </c>
      <c r="F10" s="84">
        <v>0.87775551100000004</v>
      </c>
      <c r="G10" s="87">
        <v>0.88643533119999995</v>
      </c>
    </row>
    <row r="11" spans="2:7" x14ac:dyDescent="0.25">
      <c r="B11" s="70">
        <v>39965</v>
      </c>
      <c r="C11" s="84">
        <v>7.9413378699999995E-2</v>
      </c>
      <c r="D11" s="84">
        <v>4.4264585999999996E-3</v>
      </c>
      <c r="E11" s="84">
        <v>4.0064970200000001E-2</v>
      </c>
      <c r="F11" s="84">
        <v>0.84359401000000001</v>
      </c>
      <c r="G11" s="87">
        <v>0.89698492460000001</v>
      </c>
    </row>
    <row r="12" spans="2:7" x14ac:dyDescent="0.25">
      <c r="B12" s="70">
        <v>39995</v>
      </c>
      <c r="C12" s="84">
        <v>7.9694659900000006E-2</v>
      </c>
      <c r="D12" s="84">
        <v>4.0259906999999999E-3</v>
      </c>
      <c r="E12" s="84">
        <v>3.83949549E-2</v>
      </c>
      <c r="F12" s="84">
        <v>0.82235528940000002</v>
      </c>
      <c r="G12" s="87">
        <v>0.89117647060000005</v>
      </c>
    </row>
    <row r="13" spans="2:7" x14ac:dyDescent="0.25">
      <c r="B13" s="70">
        <v>40026</v>
      </c>
      <c r="C13" s="84">
        <v>7.9835932900000003E-2</v>
      </c>
      <c r="D13" s="84">
        <v>3.9745533000000001E-3</v>
      </c>
      <c r="E13" s="84">
        <v>3.8073335899999998E-2</v>
      </c>
      <c r="F13" s="84">
        <v>0.84086021509999997</v>
      </c>
      <c r="G13" s="87">
        <v>0.90965732089999995</v>
      </c>
    </row>
    <row r="14" spans="2:7" x14ac:dyDescent="0.25">
      <c r="B14" s="70">
        <v>40057</v>
      </c>
      <c r="C14" s="84">
        <v>7.9918202300000005E-2</v>
      </c>
      <c r="D14" s="84">
        <v>3.9533418000000002E-3</v>
      </c>
      <c r="E14" s="84">
        <v>3.8767266100000003E-2</v>
      </c>
      <c r="F14" s="84">
        <v>0.85624999999999996</v>
      </c>
      <c r="G14" s="87">
        <v>0.91158536590000006</v>
      </c>
    </row>
    <row r="15" spans="2:7" x14ac:dyDescent="0.25">
      <c r="B15" s="70">
        <v>40087</v>
      </c>
      <c r="C15" s="84">
        <v>8.0331952700000001E-2</v>
      </c>
      <c r="D15" s="84">
        <v>4.0384026000000002E-3</v>
      </c>
      <c r="E15" s="84">
        <v>4.1033734500000002E-2</v>
      </c>
      <c r="F15" s="84">
        <v>0.86065573770000003</v>
      </c>
      <c r="G15" s="87">
        <v>0.88538681949999998</v>
      </c>
    </row>
    <row r="16" spans="2:7" x14ac:dyDescent="0.25">
      <c r="B16" s="70">
        <v>40118</v>
      </c>
      <c r="C16" s="84">
        <v>8.0448669799999997E-2</v>
      </c>
      <c r="D16" s="84">
        <v>3.7053546999999999E-3</v>
      </c>
      <c r="E16" s="84">
        <v>3.8823846100000003E-2</v>
      </c>
      <c r="F16" s="84">
        <v>0.83687943259999997</v>
      </c>
      <c r="G16" s="87">
        <v>0.89728096680000002</v>
      </c>
    </row>
    <row r="17" spans="2:9" x14ac:dyDescent="0.25">
      <c r="B17" s="71">
        <v>40148</v>
      </c>
      <c r="C17" s="85">
        <v>8.0723036100000006E-2</v>
      </c>
      <c r="D17" s="85">
        <v>3.7251572999999999E-3</v>
      </c>
      <c r="E17" s="85">
        <v>3.7423675400000002E-2</v>
      </c>
      <c r="F17" s="85">
        <v>0.85467980300000002</v>
      </c>
      <c r="G17" s="88">
        <v>0.91319444439999997</v>
      </c>
      <c r="I17" s="105"/>
    </row>
    <row r="18" spans="2:9" x14ac:dyDescent="0.25">
      <c r="B18" s="78">
        <v>40179</v>
      </c>
      <c r="C18" s="84">
        <v>8.0967289999999997E-2</v>
      </c>
      <c r="D18" s="84">
        <v>3.6723074999999998E-3</v>
      </c>
      <c r="E18" s="84">
        <v>3.43975792E-2</v>
      </c>
      <c r="F18" s="84">
        <v>0.8552915767</v>
      </c>
      <c r="G18" s="87">
        <v>0.86390532539999998</v>
      </c>
      <c r="I18" s="105"/>
    </row>
    <row r="19" spans="2:9" x14ac:dyDescent="0.25">
      <c r="B19" s="77">
        <v>40210</v>
      </c>
      <c r="C19" s="84">
        <v>8.0767977199999993E-2</v>
      </c>
      <c r="D19" s="84">
        <v>3.6208782999999998E-3</v>
      </c>
      <c r="E19" s="84">
        <v>3.6041692799999997E-2</v>
      </c>
      <c r="F19" s="84">
        <v>0.85213032580000003</v>
      </c>
      <c r="G19" s="87">
        <v>0.91158536590000006</v>
      </c>
      <c r="I19" s="105"/>
    </row>
    <row r="20" spans="2:9" x14ac:dyDescent="0.25">
      <c r="B20" s="77">
        <v>40238</v>
      </c>
      <c r="C20" s="84">
        <v>8.1293889199999997E-2</v>
      </c>
      <c r="D20" s="84">
        <v>4.5798415999999996E-3</v>
      </c>
      <c r="E20" s="84">
        <v>4.13511939E-2</v>
      </c>
      <c r="F20" s="84">
        <v>0.84219554029999999</v>
      </c>
      <c r="G20" s="87">
        <v>0.91395348840000001</v>
      </c>
      <c r="I20" s="105"/>
    </row>
    <row r="21" spans="2:9" x14ac:dyDescent="0.25">
      <c r="B21" s="77">
        <v>40269</v>
      </c>
      <c r="C21" s="84">
        <v>8.1707932900000002E-2</v>
      </c>
      <c r="D21" s="84">
        <v>4.3359714000000002E-3</v>
      </c>
      <c r="E21" s="84">
        <v>4.09427843E-2</v>
      </c>
      <c r="F21" s="84">
        <v>0.85271317830000004</v>
      </c>
      <c r="G21" s="87">
        <v>0.90176322419999999</v>
      </c>
    </row>
    <row r="22" spans="2:9" x14ac:dyDescent="0.25">
      <c r="B22" s="77">
        <v>40299</v>
      </c>
      <c r="C22" s="84">
        <v>8.21396239E-2</v>
      </c>
      <c r="D22" s="84">
        <v>4.0465529E-3</v>
      </c>
      <c r="E22" s="84">
        <v>3.9448441200000003E-2</v>
      </c>
      <c r="F22" s="84">
        <v>0.85587583150000002</v>
      </c>
      <c r="G22" s="87">
        <v>0.91232876709999999</v>
      </c>
    </row>
    <row r="23" spans="2:9" x14ac:dyDescent="0.25">
      <c r="B23" s="77">
        <v>40330</v>
      </c>
      <c r="C23" s="84">
        <v>8.2107463800000002E-2</v>
      </c>
      <c r="D23" s="84">
        <v>4.5922309E-3</v>
      </c>
      <c r="E23" s="84">
        <v>4.1455360300000001E-2</v>
      </c>
      <c r="F23" s="84">
        <v>0.84313725490000002</v>
      </c>
      <c r="G23" s="87">
        <v>0.88940092169999996</v>
      </c>
    </row>
    <row r="24" spans="2:9" x14ac:dyDescent="0.25">
      <c r="B24" s="77">
        <v>40360</v>
      </c>
      <c r="C24" s="84">
        <v>8.2544522300000006E-2</v>
      </c>
      <c r="D24" s="84">
        <v>4.7074207000000002E-3</v>
      </c>
      <c r="E24" s="84">
        <v>4.1576305799999998E-2</v>
      </c>
      <c r="F24" s="84">
        <v>0.86788990830000001</v>
      </c>
      <c r="G24" s="87">
        <v>0.91394658750000002</v>
      </c>
    </row>
    <row r="25" spans="2:9" x14ac:dyDescent="0.25">
      <c r="B25" s="77">
        <v>40391</v>
      </c>
      <c r="C25" s="84">
        <v>8.3104940200000005E-2</v>
      </c>
      <c r="D25" s="84">
        <v>5.0578311999999997E-3</v>
      </c>
      <c r="E25" s="84">
        <v>4.5585504800000003E-2</v>
      </c>
      <c r="F25" s="84">
        <v>0.84433164130000005</v>
      </c>
      <c r="G25" s="87">
        <v>0.90361445780000005</v>
      </c>
    </row>
    <row r="26" spans="2:9" x14ac:dyDescent="0.25">
      <c r="B26" s="77">
        <v>40422</v>
      </c>
      <c r="C26" s="84">
        <v>8.3665915300000004E-2</v>
      </c>
      <c r="D26" s="84">
        <v>5.0636303000000001E-3</v>
      </c>
      <c r="E26" s="84">
        <v>4.6032587100000001E-2</v>
      </c>
      <c r="F26" s="84">
        <v>0.8604651163</v>
      </c>
      <c r="G26" s="87">
        <v>0.90348525469999996</v>
      </c>
    </row>
    <row r="27" spans="2:9" x14ac:dyDescent="0.25">
      <c r="B27" s="77">
        <v>40452</v>
      </c>
      <c r="C27" s="84">
        <v>8.4448828099999998E-2</v>
      </c>
      <c r="D27" s="84">
        <v>5.2934082000000004E-3</v>
      </c>
      <c r="E27" s="84">
        <v>4.5125008500000001E-2</v>
      </c>
      <c r="F27" s="84">
        <v>0.86833333329999995</v>
      </c>
      <c r="G27" s="87">
        <v>0.88700564969999995</v>
      </c>
    </row>
    <row r="28" spans="2:9" x14ac:dyDescent="0.25">
      <c r="B28" s="77">
        <v>40483</v>
      </c>
      <c r="C28" s="84">
        <v>8.4862227999999998E-2</v>
      </c>
      <c r="D28" s="84">
        <v>5.6966469000000004E-3</v>
      </c>
      <c r="E28" s="84">
        <v>4.3744531900000001E-2</v>
      </c>
      <c r="F28" s="84">
        <v>0.85380116959999997</v>
      </c>
      <c r="G28" s="87">
        <v>0.89893617020000005</v>
      </c>
    </row>
    <row r="29" spans="2:9" x14ac:dyDescent="0.25">
      <c r="B29" s="79">
        <v>40513</v>
      </c>
      <c r="C29" s="85">
        <v>8.55760879E-2</v>
      </c>
      <c r="D29" s="85">
        <v>5.2220616000000003E-3</v>
      </c>
      <c r="E29" s="85">
        <v>4.1982736100000001E-2</v>
      </c>
      <c r="F29" s="85">
        <v>0.8849721707</v>
      </c>
      <c r="G29" s="88">
        <v>0.91489361700000005</v>
      </c>
    </row>
    <row r="30" spans="2:9" x14ac:dyDescent="0.25">
      <c r="B30" s="78">
        <v>40544</v>
      </c>
      <c r="C30" s="86">
        <v>8.6354221999999994E-2</v>
      </c>
      <c r="D30" s="86">
        <v>5.0350485999999996E-3</v>
      </c>
      <c r="E30" s="86">
        <v>3.8461538500000003E-2</v>
      </c>
      <c r="F30" s="86">
        <v>0.87582781460000003</v>
      </c>
      <c r="G30" s="89">
        <v>0.87804878050000001</v>
      </c>
    </row>
    <row r="31" spans="2:9" x14ac:dyDescent="0.25">
      <c r="B31" s="77">
        <v>40575</v>
      </c>
      <c r="C31" s="84">
        <v>8.5967934499999996E-2</v>
      </c>
      <c r="D31" s="84">
        <v>5.3192902E-3</v>
      </c>
      <c r="E31" s="84">
        <v>3.8317008600000001E-2</v>
      </c>
      <c r="F31" s="84">
        <v>0.88888888889999995</v>
      </c>
      <c r="G31" s="87">
        <v>0.91825613080000001</v>
      </c>
    </row>
    <row r="32" spans="2:9" x14ac:dyDescent="0.25">
      <c r="B32" s="77">
        <v>40603</v>
      </c>
      <c r="C32" s="84">
        <v>8.6587201799999999E-2</v>
      </c>
      <c r="D32" s="84">
        <v>5.9493756999999996E-3</v>
      </c>
      <c r="E32" s="84">
        <v>4.7991005400000002E-2</v>
      </c>
      <c r="F32" s="84">
        <v>0.88872180450000005</v>
      </c>
      <c r="G32" s="87">
        <v>0.89873417720000004</v>
      </c>
    </row>
    <row r="33" spans="2:7" x14ac:dyDescent="0.25">
      <c r="B33" s="77">
        <v>40634</v>
      </c>
      <c r="C33" s="84">
        <v>8.7290913100000006E-2</v>
      </c>
      <c r="D33" s="84">
        <v>5.2038259000000003E-3</v>
      </c>
      <c r="E33" s="84">
        <v>4.41211543E-2</v>
      </c>
      <c r="F33" s="84">
        <v>0.89377289380000002</v>
      </c>
      <c r="G33" s="87">
        <v>0.9012658228</v>
      </c>
    </row>
    <row r="34" spans="2:7" x14ac:dyDescent="0.25">
      <c r="B34" s="77">
        <v>40664</v>
      </c>
      <c r="C34" s="84">
        <v>8.7976145899999997E-2</v>
      </c>
      <c r="D34" s="84">
        <v>4.9285103000000002E-3</v>
      </c>
      <c r="E34" s="84">
        <v>4.6162267399999998E-2</v>
      </c>
      <c r="F34" s="84">
        <v>0.88203266790000001</v>
      </c>
      <c r="G34" s="87">
        <v>0.92424242420000002</v>
      </c>
    </row>
    <row r="35" spans="2:7" x14ac:dyDescent="0.25">
      <c r="B35" s="77">
        <v>40695</v>
      </c>
      <c r="C35" s="84">
        <v>8.8689762199999994E-2</v>
      </c>
      <c r="D35" s="84">
        <v>4.8806251E-3</v>
      </c>
      <c r="E35" s="84">
        <v>4.79801043E-2</v>
      </c>
      <c r="F35" s="84">
        <v>0.85940594059999997</v>
      </c>
      <c r="G35" s="87">
        <v>0.91627906979999996</v>
      </c>
    </row>
    <row r="36" spans="2:7" x14ac:dyDescent="0.25">
      <c r="B36" s="77">
        <v>40725</v>
      </c>
      <c r="C36" s="84">
        <v>8.9601354199999997E-2</v>
      </c>
      <c r="D36" s="84">
        <v>4.4326866999999997E-3</v>
      </c>
      <c r="E36" s="84">
        <v>4.6340212800000002E-2</v>
      </c>
      <c r="F36" s="84">
        <v>0.85454545449999997</v>
      </c>
      <c r="G36" s="87">
        <v>0.88148148150000005</v>
      </c>
    </row>
    <row r="37" spans="2:7" x14ac:dyDescent="0.25">
      <c r="B37" s="77">
        <v>40756</v>
      </c>
      <c r="C37" s="84">
        <v>8.9853842899999994E-2</v>
      </c>
      <c r="D37" s="84">
        <v>4.8962012999999999E-3</v>
      </c>
      <c r="E37" s="84">
        <v>4.9287564800000003E-2</v>
      </c>
      <c r="F37" s="84">
        <v>0.86389413989999997</v>
      </c>
      <c r="G37" s="87">
        <v>0.90588235289999997</v>
      </c>
    </row>
    <row r="38" spans="2:7" x14ac:dyDescent="0.25">
      <c r="B38" s="77">
        <v>40787</v>
      </c>
      <c r="C38" s="84">
        <v>9.0468695799999999E-2</v>
      </c>
      <c r="D38" s="84">
        <v>4.5851019000000002E-3</v>
      </c>
      <c r="E38" s="84">
        <v>4.83463939E-2</v>
      </c>
      <c r="F38" s="84">
        <v>0.83333333330000003</v>
      </c>
      <c r="G38" s="87">
        <v>0.90180878549999999</v>
      </c>
    </row>
    <row r="39" spans="2:7" x14ac:dyDescent="0.25">
      <c r="B39" s="77">
        <v>40817</v>
      </c>
      <c r="C39" s="84">
        <v>9.0941564599999997E-2</v>
      </c>
      <c r="D39" s="84">
        <v>4.7019106999999999E-3</v>
      </c>
      <c r="E39" s="84">
        <v>4.9577845299999999E-2</v>
      </c>
      <c r="F39" s="84">
        <v>0.85884691849999995</v>
      </c>
      <c r="G39" s="87">
        <v>0.90465116280000002</v>
      </c>
    </row>
    <row r="40" spans="2:7" x14ac:dyDescent="0.25">
      <c r="B40" s="77">
        <v>40848</v>
      </c>
      <c r="C40" s="84">
        <v>9.1423152699999996E-2</v>
      </c>
      <c r="D40" s="84">
        <v>4.8800850999999998E-3</v>
      </c>
      <c r="E40" s="84">
        <v>4.97050832E-2</v>
      </c>
      <c r="F40" s="84">
        <v>0.83300198810000003</v>
      </c>
      <c r="G40" s="87">
        <v>0.9312039312</v>
      </c>
    </row>
    <row r="41" spans="2:7" x14ac:dyDescent="0.25">
      <c r="B41" s="79">
        <v>40878</v>
      </c>
      <c r="C41" s="85">
        <v>9.1914804500000002E-2</v>
      </c>
      <c r="D41" s="85">
        <v>5.4022781000000004E-3</v>
      </c>
      <c r="E41" s="85">
        <v>4.4996070200000002E-2</v>
      </c>
      <c r="F41" s="85">
        <v>0.88726513569999998</v>
      </c>
      <c r="G41" s="88">
        <v>0.91412742380000001</v>
      </c>
    </row>
    <row r="42" spans="2:7" x14ac:dyDescent="0.25">
      <c r="B42" s="78">
        <v>40909</v>
      </c>
      <c r="C42" s="86">
        <v>9.2030992899999997E-2</v>
      </c>
      <c r="D42" s="86">
        <v>4.7238252000000001E-3</v>
      </c>
      <c r="E42" s="86">
        <v>4.7255038200000002E-2</v>
      </c>
      <c r="F42" s="89">
        <v>0.86144578309999997</v>
      </c>
      <c r="G42" s="89">
        <v>0.89254385960000004</v>
      </c>
    </row>
    <row r="43" spans="2:7" x14ac:dyDescent="0.25">
      <c r="B43" s="77">
        <v>40940</v>
      </c>
      <c r="C43" s="84">
        <v>9.2523737600000003E-2</v>
      </c>
      <c r="D43" s="84">
        <v>4.6183181999999998E-3</v>
      </c>
      <c r="E43" s="84">
        <v>5.0478951299999998E-2</v>
      </c>
      <c r="F43" s="87">
        <v>0.85744680849999999</v>
      </c>
      <c r="G43" s="87">
        <v>0.90425531910000001</v>
      </c>
    </row>
    <row r="44" spans="2:7" x14ac:dyDescent="0.25">
      <c r="B44" s="77">
        <v>40969</v>
      </c>
      <c r="C44" s="84">
        <v>9.3274760799999995E-2</v>
      </c>
      <c r="D44" s="84">
        <v>4.8685706000000002E-3</v>
      </c>
      <c r="E44" s="84">
        <v>5.0247614400000001E-2</v>
      </c>
      <c r="F44" s="87">
        <v>0.83940042829999995</v>
      </c>
      <c r="G44" s="87">
        <v>0.93160377360000002</v>
      </c>
    </row>
    <row r="45" spans="2:7" x14ac:dyDescent="0.25">
      <c r="B45" s="77">
        <v>41000</v>
      </c>
      <c r="C45" s="84">
        <v>9.3700621299999995E-2</v>
      </c>
      <c r="D45" s="84">
        <v>4.7338666E-3</v>
      </c>
      <c r="E45" s="84">
        <v>5.2050085900000001E-2</v>
      </c>
      <c r="F45" s="87">
        <v>0.86324786320000002</v>
      </c>
      <c r="G45" s="87">
        <v>0.9010752688</v>
      </c>
    </row>
    <row r="46" spans="2:7" x14ac:dyDescent="0.25">
      <c r="B46" s="77">
        <v>41030</v>
      </c>
      <c r="C46" s="84">
        <v>9.4077690399999997E-2</v>
      </c>
      <c r="D46" s="84">
        <v>5.0621816E-3</v>
      </c>
      <c r="E46" s="84">
        <v>5.1355845499999997E-2</v>
      </c>
      <c r="F46" s="87">
        <v>0.82191780820000004</v>
      </c>
      <c r="G46" s="87">
        <v>0.92643678159999998</v>
      </c>
    </row>
    <row r="47" spans="2:7" x14ac:dyDescent="0.25">
      <c r="B47" s="77">
        <v>41061</v>
      </c>
      <c r="C47" s="84">
        <v>9.4496777700000006E-2</v>
      </c>
      <c r="D47" s="84">
        <v>4.5925187000000001E-3</v>
      </c>
      <c r="E47" s="84">
        <v>4.8591828599999998E-2</v>
      </c>
      <c r="F47" s="87">
        <v>0.84791666669999999</v>
      </c>
      <c r="G47" s="87">
        <v>0.88144329899999996</v>
      </c>
    </row>
    <row r="48" spans="2:7" x14ac:dyDescent="0.25">
      <c r="B48" s="77">
        <v>41091</v>
      </c>
      <c r="C48" s="84">
        <v>9.4906413100000003E-2</v>
      </c>
      <c r="D48" s="84">
        <v>4.3665125999999997E-3</v>
      </c>
      <c r="E48" s="84">
        <v>4.89634189E-2</v>
      </c>
      <c r="F48" s="87">
        <v>0.85497835499999997</v>
      </c>
      <c r="G48" s="87">
        <v>0.91397849460000002</v>
      </c>
    </row>
    <row r="49" spans="2:7" x14ac:dyDescent="0.25">
      <c r="B49" s="77">
        <v>41122</v>
      </c>
      <c r="C49" s="84">
        <v>9.5124283000000004E-2</v>
      </c>
      <c r="D49" s="84">
        <v>4.6804745000000002E-3</v>
      </c>
      <c r="E49" s="84">
        <v>5.2832361600000002E-2</v>
      </c>
      <c r="F49" s="87">
        <v>0.83817427389999999</v>
      </c>
      <c r="G49" s="87">
        <v>0.88641975309999999</v>
      </c>
    </row>
    <row r="50" spans="2:7" x14ac:dyDescent="0.25">
      <c r="B50" s="77">
        <v>41153</v>
      </c>
      <c r="C50" s="84">
        <v>9.5819953499999999E-2</v>
      </c>
      <c r="D50" s="84">
        <v>4.0657176000000001E-3</v>
      </c>
      <c r="E50" s="84">
        <v>4.8430219199999999E-2</v>
      </c>
      <c r="F50" s="87">
        <v>0.86634844870000005</v>
      </c>
      <c r="G50" s="87">
        <v>0.90462427749999996</v>
      </c>
    </row>
    <row r="51" spans="2:7" x14ac:dyDescent="0.25">
      <c r="B51" s="77">
        <v>41183</v>
      </c>
      <c r="C51" s="84">
        <v>9.5927827399999999E-2</v>
      </c>
      <c r="D51" s="84">
        <v>4.7577603999999999E-3</v>
      </c>
      <c r="E51" s="84">
        <v>5.0446462599999999E-2</v>
      </c>
      <c r="F51" s="112"/>
      <c r="G51" s="112"/>
    </row>
    <row r="52" spans="2:7" x14ac:dyDescent="0.25">
      <c r="B52" s="77">
        <v>41214</v>
      </c>
      <c r="C52" s="84">
        <v>9.6969549099999996E-2</v>
      </c>
      <c r="D52" s="84">
        <v>4.3663825E-3</v>
      </c>
      <c r="E52" s="84">
        <v>4.7868124900000003E-2</v>
      </c>
      <c r="F52" s="112"/>
      <c r="G52" s="112"/>
    </row>
    <row r="53" spans="2:7" x14ac:dyDescent="0.25">
      <c r="B53" s="79">
        <v>41244</v>
      </c>
      <c r="C53" s="85">
        <v>9.6294339399999998E-2</v>
      </c>
      <c r="D53" s="85">
        <v>3.6098826999999998E-3</v>
      </c>
      <c r="E53" s="85">
        <v>3.6849650099999999E-2</v>
      </c>
      <c r="F53" s="113"/>
      <c r="G53" s="113"/>
    </row>
    <row r="54" spans="2:7" x14ac:dyDescent="0.25">
      <c r="B54" s="73"/>
      <c r="C54" s="73"/>
      <c r="D54" s="73"/>
      <c r="E54" s="73"/>
      <c r="F54" s="73"/>
      <c r="G54" s="73"/>
    </row>
    <row r="55" spans="2:7" x14ac:dyDescent="0.25">
      <c r="B55" t="s">
        <v>185</v>
      </c>
    </row>
  </sheetData>
  <sheetProtection password="D7B1" sheet="1" objects="1" scenarios="1"/>
  <mergeCells count="5">
    <mergeCell ref="B4:B5"/>
    <mergeCell ref="C4:C5"/>
    <mergeCell ref="D4:E4"/>
    <mergeCell ref="F4:F5"/>
    <mergeCell ref="G4:G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2:I53"/>
  <sheetViews>
    <sheetView showGridLines="0" zoomScale="80" zoomScaleNormal="80" workbookViewId="0">
      <pane xSplit="2" ySplit="4" topLeftCell="C5"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customWidth="1"/>
    <col min="2" max="4" width="17.140625" customWidth="1"/>
    <col min="5" max="5" width="17.28515625" customWidth="1"/>
    <col min="6" max="21" width="22.42578125" customWidth="1"/>
  </cols>
  <sheetData>
    <row r="2" spans="2:9" s="73" customFormat="1" ht="18" x14ac:dyDescent="0.25">
      <c r="B2" s="80" t="s">
        <v>162</v>
      </c>
      <c r="C2" s="67"/>
      <c r="D2" s="67"/>
      <c r="E2" s="67"/>
    </row>
    <row r="3" spans="2:9" s="73" customFormat="1" ht="18" x14ac:dyDescent="0.25">
      <c r="B3" s="80"/>
      <c r="C3" s="67"/>
      <c r="D3" s="67"/>
      <c r="E3" s="67"/>
    </row>
    <row r="4" spans="2:9" s="69" customFormat="1" ht="51.75" customHeight="1" x14ac:dyDescent="0.25">
      <c r="B4" s="110" t="s">
        <v>151</v>
      </c>
      <c r="C4" s="110" t="s">
        <v>163</v>
      </c>
      <c r="D4" s="110" t="s">
        <v>164</v>
      </c>
      <c r="E4" s="110" t="s">
        <v>180</v>
      </c>
    </row>
    <row r="5" spans="2:9" s="69" customFormat="1" x14ac:dyDescent="0.25">
      <c r="B5" s="72">
        <v>39814</v>
      </c>
      <c r="C5" s="84">
        <v>2.1997513E-2</v>
      </c>
      <c r="D5" s="102">
        <v>3.8563352999999999E-3</v>
      </c>
      <c r="E5" s="91">
        <v>2.2886259999999999E-4</v>
      </c>
      <c r="G5" s="151"/>
      <c r="H5" s="152"/>
      <c r="I5" s="152"/>
    </row>
    <row r="6" spans="2:9" x14ac:dyDescent="0.25">
      <c r="B6" s="70">
        <v>39845</v>
      </c>
      <c r="C6" s="84">
        <v>2.0651587200000002E-2</v>
      </c>
      <c r="D6" s="102">
        <v>3.4144978000000001E-3</v>
      </c>
      <c r="E6" s="91">
        <v>2.4881429999999997E-4</v>
      </c>
      <c r="G6" s="105"/>
      <c r="H6" s="153"/>
      <c r="I6" s="153"/>
    </row>
    <row r="7" spans="2:9" x14ac:dyDescent="0.25">
      <c r="B7" s="70">
        <v>39873</v>
      </c>
      <c r="C7" s="84">
        <v>2.2238237399999999E-2</v>
      </c>
      <c r="D7" s="102">
        <v>3.6796809000000002E-3</v>
      </c>
      <c r="E7" s="91">
        <v>2.8598559999999998E-4</v>
      </c>
      <c r="G7" s="105"/>
      <c r="H7" s="153"/>
    </row>
    <row r="8" spans="2:9" x14ac:dyDescent="0.25">
      <c r="B8" s="70">
        <v>39904</v>
      </c>
      <c r="C8" s="84">
        <v>2.16566274E-2</v>
      </c>
      <c r="D8" s="102">
        <v>3.6088041000000002E-3</v>
      </c>
      <c r="E8" s="91">
        <v>2.395729E-4</v>
      </c>
      <c r="G8" s="105"/>
      <c r="H8" s="153"/>
    </row>
    <row r="9" spans="2:9" x14ac:dyDescent="0.25">
      <c r="B9" s="70">
        <v>39934</v>
      </c>
      <c r="C9" s="84">
        <v>2.1352677899999999E-2</v>
      </c>
      <c r="D9" s="102">
        <v>3.5454935E-3</v>
      </c>
      <c r="E9" s="91">
        <v>2.8090629999999998E-4</v>
      </c>
      <c r="H9" s="153"/>
    </row>
    <row r="10" spans="2:9" x14ac:dyDescent="0.25">
      <c r="B10" s="70">
        <v>39965</v>
      </c>
      <c r="C10" s="84">
        <v>2.2045605100000001E-2</v>
      </c>
      <c r="D10" s="102">
        <v>3.8376384000000001E-3</v>
      </c>
      <c r="E10" s="91">
        <v>2.460025E-4</v>
      </c>
    </row>
    <row r="11" spans="2:9" x14ac:dyDescent="0.25">
      <c r="B11" s="70">
        <v>39995</v>
      </c>
      <c r="C11" s="84">
        <v>2.1948668599999999E-2</v>
      </c>
      <c r="D11" s="102">
        <v>4.142181E-3</v>
      </c>
      <c r="E11" s="91">
        <v>2.5582950000000001E-4</v>
      </c>
    </row>
    <row r="12" spans="2:9" x14ac:dyDescent="0.25">
      <c r="B12" s="70">
        <v>40026</v>
      </c>
      <c r="C12" s="84">
        <v>2.0816948599999999E-2</v>
      </c>
      <c r="D12" s="102">
        <v>3.9323411999999999E-3</v>
      </c>
      <c r="E12" s="91">
        <v>2.8975149999999999E-4</v>
      </c>
    </row>
    <row r="13" spans="2:9" x14ac:dyDescent="0.25">
      <c r="B13" s="70">
        <v>40057</v>
      </c>
      <c r="C13" s="84">
        <v>2.12275676E-2</v>
      </c>
      <c r="D13" s="102">
        <v>3.8681011000000001E-3</v>
      </c>
      <c r="E13" s="91">
        <v>2.631361E-4</v>
      </c>
    </row>
    <row r="14" spans="2:9" x14ac:dyDescent="0.25">
      <c r="B14" s="70">
        <v>40087</v>
      </c>
      <c r="C14" s="84">
        <v>2.0713278099999999E-2</v>
      </c>
      <c r="D14" s="102">
        <v>3.7404705999999999E-3</v>
      </c>
      <c r="E14" s="91">
        <v>2.9263459999999999E-4</v>
      </c>
    </row>
    <row r="15" spans="2:9" x14ac:dyDescent="0.25">
      <c r="B15" s="70">
        <v>40118</v>
      </c>
      <c r="C15" s="84">
        <v>2.0013527699999999E-2</v>
      </c>
      <c r="D15" s="102">
        <v>3.5397565E-3</v>
      </c>
      <c r="E15" s="91">
        <v>2.0667370000000001E-4</v>
      </c>
    </row>
    <row r="16" spans="2:9" x14ac:dyDescent="0.25">
      <c r="B16" s="71">
        <v>40148</v>
      </c>
      <c r="C16" s="85">
        <v>2.1269736500000001E-2</v>
      </c>
      <c r="D16" s="103">
        <v>3.5649487999999999E-3</v>
      </c>
      <c r="E16" s="93">
        <v>1.83683E-4</v>
      </c>
    </row>
    <row r="17" spans="2:5" x14ac:dyDescent="0.25">
      <c r="B17" s="78">
        <v>40179</v>
      </c>
      <c r="C17" s="84">
        <v>2.1372939699999999E-2</v>
      </c>
      <c r="D17" s="102">
        <v>3.7777835E-3</v>
      </c>
      <c r="E17" s="91">
        <v>2.4027E-4</v>
      </c>
    </row>
    <row r="18" spans="2:5" x14ac:dyDescent="0.25">
      <c r="B18" s="77">
        <v>40210</v>
      </c>
      <c r="C18" s="84">
        <v>2.0032739800000001E-2</v>
      </c>
      <c r="D18" s="102">
        <v>3.4591568E-3</v>
      </c>
      <c r="E18" s="91">
        <v>2.4073359999999999E-4</v>
      </c>
    </row>
    <row r="19" spans="2:5" x14ac:dyDescent="0.25">
      <c r="B19" s="77">
        <v>40238</v>
      </c>
      <c r="C19" s="84">
        <v>2.11989619E-2</v>
      </c>
      <c r="D19" s="102">
        <v>3.9130898000000001E-3</v>
      </c>
      <c r="E19" s="91">
        <v>2.8632359999999999E-4</v>
      </c>
    </row>
    <row r="20" spans="2:5" x14ac:dyDescent="0.25">
      <c r="B20" s="77">
        <v>40269</v>
      </c>
      <c r="C20" s="84">
        <v>2.1063725500000002E-2</v>
      </c>
      <c r="D20" s="102">
        <v>3.9155987E-3</v>
      </c>
      <c r="E20" s="91">
        <v>2.7079840000000002E-4</v>
      </c>
    </row>
    <row r="21" spans="2:5" x14ac:dyDescent="0.25">
      <c r="B21" s="77">
        <v>40299</v>
      </c>
      <c r="C21" s="84">
        <v>2.0574148699999999E-2</v>
      </c>
      <c r="D21" s="102">
        <v>3.8476140000000001E-3</v>
      </c>
      <c r="E21" s="91">
        <v>1.8982539999999999E-4</v>
      </c>
    </row>
    <row r="22" spans="2:5" x14ac:dyDescent="0.25">
      <c r="B22" s="77">
        <v>40330</v>
      </c>
      <c r="C22" s="84">
        <v>2.0814591699999999E-2</v>
      </c>
      <c r="D22" s="102">
        <v>3.9735292E-3</v>
      </c>
      <c r="E22" s="91">
        <v>2.2945220000000001E-4</v>
      </c>
    </row>
    <row r="23" spans="2:5" x14ac:dyDescent="0.25">
      <c r="B23" s="77">
        <v>40360</v>
      </c>
      <c r="C23" s="84">
        <v>2.0557370200000001E-2</v>
      </c>
      <c r="D23" s="102">
        <v>4.0593291999999996E-3</v>
      </c>
      <c r="E23" s="91">
        <v>2.317547E-4</v>
      </c>
    </row>
    <row r="24" spans="2:5" x14ac:dyDescent="0.25">
      <c r="B24" s="77">
        <v>40391</v>
      </c>
      <c r="C24" s="84">
        <v>2.10604442E-2</v>
      </c>
      <c r="D24" s="102">
        <v>4.0984052000000003E-3</v>
      </c>
      <c r="E24" s="91">
        <v>2.136095E-4</v>
      </c>
    </row>
    <row r="25" spans="2:5" x14ac:dyDescent="0.25">
      <c r="B25" s="77">
        <v>40422</v>
      </c>
      <c r="C25" s="84">
        <v>2.0291417799999999E-2</v>
      </c>
      <c r="D25" s="102">
        <v>3.9801283E-3</v>
      </c>
      <c r="E25" s="91">
        <v>1.7729660000000001E-4</v>
      </c>
    </row>
    <row r="26" spans="2:5" x14ac:dyDescent="0.25">
      <c r="B26" s="77">
        <v>40452</v>
      </c>
      <c r="C26" s="84">
        <v>1.9972324900000001E-2</v>
      </c>
      <c r="D26" s="102">
        <v>4.0645560000000004E-3</v>
      </c>
      <c r="E26" s="91">
        <v>2.745833E-4</v>
      </c>
    </row>
    <row r="27" spans="2:5" x14ac:dyDescent="0.25">
      <c r="B27" s="77">
        <v>40483</v>
      </c>
      <c r="C27" s="84">
        <v>2.0036614000000001E-2</v>
      </c>
      <c r="D27" s="102">
        <v>3.7263985999999999E-3</v>
      </c>
      <c r="E27" s="91">
        <v>2.0220770000000001E-4</v>
      </c>
    </row>
    <row r="28" spans="2:5" x14ac:dyDescent="0.25">
      <c r="B28" s="79">
        <v>40513</v>
      </c>
      <c r="C28" s="85">
        <v>2.07425509E-2</v>
      </c>
      <c r="D28" s="103">
        <v>3.8493561E-3</v>
      </c>
      <c r="E28" s="93">
        <v>1.9102609999999999E-4</v>
      </c>
    </row>
    <row r="29" spans="2:5" x14ac:dyDescent="0.25">
      <c r="B29" s="78">
        <v>40544</v>
      </c>
      <c r="C29" s="86">
        <v>2.14673516E-2</v>
      </c>
      <c r="D29" s="104">
        <v>4.1138032999999997E-3</v>
      </c>
      <c r="E29" s="95">
        <v>2.3527819999999999E-4</v>
      </c>
    </row>
    <row r="30" spans="2:5" x14ac:dyDescent="0.25">
      <c r="B30" s="77">
        <v>40575</v>
      </c>
      <c r="C30" s="84">
        <v>1.9992709099999999E-2</v>
      </c>
      <c r="D30" s="102">
        <v>3.8598723E-3</v>
      </c>
      <c r="E30" s="91">
        <v>2.0371549999999999E-4</v>
      </c>
    </row>
    <row r="31" spans="2:5" x14ac:dyDescent="0.25">
      <c r="B31" s="77">
        <v>40603</v>
      </c>
      <c r="C31" s="84">
        <v>2.1823913899999998E-2</v>
      </c>
      <c r="D31" s="102">
        <v>4.5482722999999996E-3</v>
      </c>
      <c r="E31" s="91">
        <v>3.1526189999999998E-4</v>
      </c>
    </row>
    <row r="32" spans="2:5" x14ac:dyDescent="0.25">
      <c r="B32" s="77">
        <v>40634</v>
      </c>
      <c r="C32" s="84">
        <v>2.0616695800000001E-2</v>
      </c>
      <c r="D32" s="102">
        <v>4.2224408999999999E-3</v>
      </c>
      <c r="E32" s="91">
        <v>2.265182E-4</v>
      </c>
    </row>
    <row r="33" spans="2:5" x14ac:dyDescent="0.25">
      <c r="B33" s="77">
        <v>40664</v>
      </c>
      <c r="C33" s="84">
        <v>2.1165572600000002E-2</v>
      </c>
      <c r="D33" s="102">
        <v>4.2712697999999997E-3</v>
      </c>
      <c r="E33" s="91">
        <v>1.943092E-4</v>
      </c>
    </row>
    <row r="34" spans="2:5" x14ac:dyDescent="0.25">
      <c r="B34" s="77">
        <v>40695</v>
      </c>
      <c r="C34" s="84">
        <v>2.0867141700000001E-2</v>
      </c>
      <c r="D34" s="102">
        <v>4.2510407E-3</v>
      </c>
      <c r="E34" s="91">
        <v>2.4342060000000001E-4</v>
      </c>
    </row>
    <row r="35" spans="2:5" x14ac:dyDescent="0.25">
      <c r="B35" s="77">
        <v>40725</v>
      </c>
      <c r="C35" s="84">
        <v>2.0689122300000001E-2</v>
      </c>
      <c r="D35" s="102">
        <v>3.9650346000000003E-3</v>
      </c>
      <c r="E35" s="91">
        <v>2.247672E-4</v>
      </c>
    </row>
    <row r="36" spans="2:5" x14ac:dyDescent="0.25">
      <c r="B36" s="77">
        <v>40756</v>
      </c>
      <c r="C36" s="84">
        <v>2.1487093400000001E-2</v>
      </c>
      <c r="D36" s="102">
        <v>4.1438643000000002E-3</v>
      </c>
      <c r="E36" s="91">
        <v>2.9448780000000002E-4</v>
      </c>
    </row>
    <row r="37" spans="2:5" x14ac:dyDescent="0.25">
      <c r="B37" s="77">
        <v>40787</v>
      </c>
      <c r="C37" s="84">
        <v>2.0404443299999998E-2</v>
      </c>
      <c r="D37" s="102">
        <v>4.2168949000000004E-3</v>
      </c>
      <c r="E37" s="91">
        <v>2.1732960000000001E-4</v>
      </c>
    </row>
    <row r="38" spans="2:5" x14ac:dyDescent="0.25">
      <c r="B38" s="77">
        <v>40817</v>
      </c>
      <c r="C38" s="84">
        <v>2.0073823500000001E-2</v>
      </c>
      <c r="D38" s="102">
        <v>4.2164834999999998E-3</v>
      </c>
      <c r="E38" s="91">
        <v>1.7860519999999999E-4</v>
      </c>
    </row>
    <row r="39" spans="2:5" x14ac:dyDescent="0.25">
      <c r="B39" s="77">
        <v>40848</v>
      </c>
      <c r="C39" s="84">
        <v>1.9892855000000001E-2</v>
      </c>
      <c r="D39" s="102">
        <v>4.0205611999999998E-3</v>
      </c>
      <c r="E39" s="91">
        <v>2.204485E-4</v>
      </c>
    </row>
    <row r="40" spans="2:5" x14ac:dyDescent="0.25">
      <c r="B40" s="79">
        <v>40878</v>
      </c>
      <c r="C40" s="85">
        <v>2.01475744E-2</v>
      </c>
      <c r="D40" s="103">
        <v>3.9736948000000001E-3</v>
      </c>
      <c r="E40" s="93">
        <v>2.1979169999999999E-4</v>
      </c>
    </row>
    <row r="41" spans="2:5" x14ac:dyDescent="0.25">
      <c r="B41" s="107">
        <v>40909</v>
      </c>
      <c r="C41" s="86">
        <v>2.14430026E-2</v>
      </c>
      <c r="D41" s="104">
        <v>4.2906834000000001E-3</v>
      </c>
      <c r="E41" s="95">
        <v>2.0828559999999999E-4</v>
      </c>
    </row>
    <row r="42" spans="2:5" x14ac:dyDescent="0.25">
      <c r="B42" s="108">
        <v>40940</v>
      </c>
      <c r="C42" s="84">
        <v>2.02433648E-2</v>
      </c>
      <c r="D42" s="102">
        <v>4.2319775999999998E-3</v>
      </c>
      <c r="E42" s="91">
        <v>3.055078E-4</v>
      </c>
    </row>
    <row r="43" spans="2:5" x14ac:dyDescent="0.25">
      <c r="B43" s="108">
        <v>40969</v>
      </c>
      <c r="C43" s="84">
        <v>2.09036111E-2</v>
      </c>
      <c r="D43" s="102">
        <v>4.3480063999999999E-3</v>
      </c>
      <c r="E43" s="91">
        <v>2.3848369999999999E-4</v>
      </c>
    </row>
    <row r="44" spans="2:5" x14ac:dyDescent="0.25">
      <c r="B44" s="108">
        <v>41000</v>
      </c>
      <c r="C44" s="84">
        <v>2.01300744E-2</v>
      </c>
      <c r="D44" s="102">
        <v>4.3288996E-3</v>
      </c>
      <c r="E44" s="91">
        <v>2.4203110000000001E-4</v>
      </c>
    </row>
    <row r="45" spans="2:5" x14ac:dyDescent="0.25">
      <c r="B45" s="108">
        <v>41030</v>
      </c>
      <c r="C45" s="84">
        <v>2.1435160700000001E-2</v>
      </c>
      <c r="D45" s="102">
        <v>4.5952229999999998E-3</v>
      </c>
      <c r="E45" s="91">
        <v>2.176685E-4</v>
      </c>
    </row>
    <row r="46" spans="2:5" x14ac:dyDescent="0.25">
      <c r="B46" s="108">
        <v>41061</v>
      </c>
      <c r="C46" s="84">
        <v>2.0327714899999998E-2</v>
      </c>
      <c r="D46" s="102">
        <v>4.0317152E-3</v>
      </c>
      <c r="E46" s="91">
        <v>2.347231E-4</v>
      </c>
    </row>
    <row r="47" spans="2:5" x14ac:dyDescent="0.25">
      <c r="B47" s="108">
        <v>41091</v>
      </c>
      <c r="C47" s="84">
        <v>2.05008024E-2</v>
      </c>
      <c r="D47" s="102">
        <v>4.4877720000000001E-3</v>
      </c>
      <c r="E47" s="91">
        <v>2.26794E-4</v>
      </c>
    </row>
    <row r="48" spans="2:5" x14ac:dyDescent="0.25">
      <c r="B48" s="108">
        <v>41122</v>
      </c>
      <c r="C48" s="84">
        <v>2.0736756700000001E-2</v>
      </c>
      <c r="D48" s="102">
        <v>4.4396605000000004E-3</v>
      </c>
      <c r="E48" s="91">
        <v>2.4760309999999997E-4</v>
      </c>
    </row>
    <row r="49" spans="2:5" x14ac:dyDescent="0.25">
      <c r="B49" s="108">
        <v>41153</v>
      </c>
      <c r="C49" s="84">
        <v>1.9581545999999998E-2</v>
      </c>
      <c r="D49" s="102">
        <v>3.9647014000000003E-3</v>
      </c>
      <c r="E49" s="91">
        <v>1.7282920000000001E-4</v>
      </c>
    </row>
    <row r="50" spans="2:5" x14ac:dyDescent="0.25">
      <c r="B50" s="108">
        <v>41183</v>
      </c>
      <c r="C50" s="84">
        <v>2.05529957E-2</v>
      </c>
      <c r="D50" s="102">
        <v>4.5454073000000001E-3</v>
      </c>
      <c r="E50" s="91">
        <v>2.4579130000000003E-4</v>
      </c>
    </row>
    <row r="51" spans="2:5" x14ac:dyDescent="0.25">
      <c r="B51" s="108">
        <v>41214</v>
      </c>
      <c r="C51" s="84">
        <v>1.94642963E-2</v>
      </c>
      <c r="D51" s="102">
        <v>4.2545481E-3</v>
      </c>
      <c r="E51" s="91">
        <v>1.742239E-4</v>
      </c>
    </row>
    <row r="52" spans="2:5" x14ac:dyDescent="0.25">
      <c r="B52" s="114">
        <v>41244</v>
      </c>
      <c r="C52" s="85">
        <v>1.9014407000000001E-2</v>
      </c>
      <c r="D52" s="103">
        <v>4.0860897E-3</v>
      </c>
      <c r="E52" s="93">
        <v>1.5851210000000001E-4</v>
      </c>
    </row>
    <row r="53" spans="2:5" x14ac:dyDescent="0.25">
      <c r="B53" s="73"/>
      <c r="C53" s="73"/>
      <c r="D53" s="73"/>
      <c r="E53" s="73"/>
    </row>
  </sheetData>
  <sheetProtection password="D7B1" sheet="1" objects="1" scenarios="1"/>
  <pageMargins left="0.7" right="0.7" top="0.75" bottom="0.75" header="0.3" footer="0.3"/>
  <pageSetup scale="9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I53"/>
  <sheetViews>
    <sheetView showGridLines="0" zoomScale="80" zoomScaleNormal="80" workbookViewId="0">
      <pane xSplit="2" ySplit="4" topLeftCell="C5" activePane="bottomRight" state="frozen"/>
      <selection pane="topRight"/>
      <selection pane="bottomLeft"/>
      <selection pane="bottomRight"/>
    </sheetView>
  </sheetViews>
  <sheetFormatPr defaultRowHeight="15" x14ac:dyDescent="0.25"/>
  <cols>
    <col min="1" max="1" width="2.85546875" customWidth="1"/>
    <col min="2" max="4" width="17.140625" customWidth="1"/>
    <col min="5" max="5" width="17.28515625" customWidth="1"/>
  </cols>
  <sheetData>
    <row r="2" spans="2:9" ht="18" x14ac:dyDescent="0.25">
      <c r="B2" s="67" t="s">
        <v>165</v>
      </c>
      <c r="C2" s="67"/>
      <c r="D2" s="67"/>
      <c r="E2" s="67"/>
    </row>
    <row r="3" spans="2:9" ht="18" x14ac:dyDescent="0.25">
      <c r="B3" s="67"/>
      <c r="C3" s="67"/>
      <c r="D3" s="67"/>
      <c r="E3" s="67"/>
    </row>
    <row r="4" spans="2:9" s="69" customFormat="1" ht="41.25" customHeight="1" x14ac:dyDescent="0.25">
      <c r="B4" s="68" t="s">
        <v>151</v>
      </c>
      <c r="C4" s="68" t="s">
        <v>182</v>
      </c>
      <c r="D4" s="68" t="s">
        <v>181</v>
      </c>
      <c r="E4" s="68" t="s">
        <v>183</v>
      </c>
    </row>
    <row r="5" spans="2:9" s="69" customFormat="1" x14ac:dyDescent="0.25">
      <c r="B5" s="72">
        <v>39814</v>
      </c>
      <c r="C5" s="86">
        <v>0.13300351690000001</v>
      </c>
      <c r="D5" s="86">
        <v>5.2790979799999999E-2</v>
      </c>
      <c r="E5" s="89">
        <v>9.9669674999999999E-3</v>
      </c>
      <c r="G5" s="151"/>
      <c r="H5" s="151"/>
      <c r="I5" s="151"/>
    </row>
    <row r="6" spans="2:9" x14ac:dyDescent="0.25">
      <c r="B6" s="70">
        <v>39845</v>
      </c>
      <c r="C6" s="84">
        <v>0.12587707040000001</v>
      </c>
      <c r="D6" s="84">
        <v>4.8289114600000002E-2</v>
      </c>
      <c r="E6" s="87">
        <v>9.2329245999999993E-3</v>
      </c>
      <c r="G6" s="105"/>
      <c r="H6" s="105"/>
      <c r="I6" s="105"/>
    </row>
    <row r="7" spans="2:9" x14ac:dyDescent="0.25">
      <c r="B7" s="70">
        <v>39873</v>
      </c>
      <c r="C7" s="84">
        <v>0.13354381870000001</v>
      </c>
      <c r="D7" s="84">
        <v>5.2506949400000003E-2</v>
      </c>
      <c r="E7" s="87">
        <v>9.4413367000000005E-3</v>
      </c>
      <c r="G7" s="105"/>
      <c r="H7" s="105"/>
      <c r="I7" s="105"/>
    </row>
    <row r="8" spans="2:9" x14ac:dyDescent="0.25">
      <c r="B8" s="70">
        <v>39904</v>
      </c>
      <c r="C8" s="84">
        <v>0.1296089258</v>
      </c>
      <c r="D8" s="84">
        <v>5.4428675699999998E-2</v>
      </c>
      <c r="E8" s="87">
        <v>9.0087007000000004E-3</v>
      </c>
      <c r="G8" s="105"/>
      <c r="H8" s="105"/>
      <c r="I8" s="105"/>
    </row>
    <row r="9" spans="2:9" x14ac:dyDescent="0.25">
      <c r="B9" s="70">
        <v>39934</v>
      </c>
      <c r="C9" s="84">
        <v>0.12542088500000001</v>
      </c>
      <c r="D9" s="84">
        <v>5.0631469900000003E-2</v>
      </c>
      <c r="E9" s="87">
        <v>8.6056037000000005E-3</v>
      </c>
    </row>
    <row r="10" spans="2:9" x14ac:dyDescent="0.25">
      <c r="B10" s="70">
        <v>39965</v>
      </c>
      <c r="C10" s="84">
        <v>0.12856088560000001</v>
      </c>
      <c r="D10" s="84">
        <v>5.4234080800000001E-2</v>
      </c>
      <c r="E10" s="87">
        <v>8.6214401000000006E-3</v>
      </c>
    </row>
    <row r="11" spans="2:9" x14ac:dyDescent="0.25">
      <c r="B11" s="70">
        <v>39995</v>
      </c>
      <c r="C11" s="84">
        <v>0.12624810950000001</v>
      </c>
      <c r="D11" s="84">
        <v>5.2117741799999999E-2</v>
      </c>
      <c r="E11" s="87">
        <v>8.6304842999999996E-3</v>
      </c>
    </row>
    <row r="12" spans="2:9" x14ac:dyDescent="0.25">
      <c r="B12" s="70">
        <v>40026</v>
      </c>
      <c r="C12" s="84">
        <v>0.1229938475</v>
      </c>
      <c r="D12" s="84">
        <v>5.0172157500000002E-2</v>
      </c>
      <c r="E12" s="87">
        <v>8.6624396000000003E-3</v>
      </c>
    </row>
    <row r="13" spans="2:9" x14ac:dyDescent="0.25">
      <c r="B13" s="70">
        <v>40057</v>
      </c>
      <c r="C13" s="84">
        <v>0.123380773</v>
      </c>
      <c r="D13" s="84">
        <v>5.49916924E-2</v>
      </c>
      <c r="E13" s="87">
        <v>8.0369293000000005E-3</v>
      </c>
    </row>
    <row r="14" spans="2:9" x14ac:dyDescent="0.25">
      <c r="B14" s="70">
        <v>40087</v>
      </c>
      <c r="C14" s="84">
        <v>0.127134732</v>
      </c>
      <c r="D14" s="84">
        <v>5.4062368700000002E-2</v>
      </c>
      <c r="E14" s="87">
        <v>8.4563898999999998E-3</v>
      </c>
    </row>
    <row r="15" spans="2:9" x14ac:dyDescent="0.25">
      <c r="B15" s="70">
        <v>40118</v>
      </c>
      <c r="C15" s="84">
        <v>0.1209867729</v>
      </c>
      <c r="D15" s="84">
        <v>5.29159778E-2</v>
      </c>
      <c r="E15" s="87">
        <v>7.8348114000000007E-3</v>
      </c>
    </row>
    <row r="16" spans="2:9" x14ac:dyDescent="0.25">
      <c r="B16" s="71">
        <v>40148</v>
      </c>
      <c r="C16" s="85">
        <v>0.12532425659999999</v>
      </c>
      <c r="D16" s="85">
        <v>5.7339071200000001E-2</v>
      </c>
      <c r="E16" s="88">
        <v>8.7043229000000003E-3</v>
      </c>
    </row>
    <row r="17" spans="2:7" x14ac:dyDescent="0.25">
      <c r="B17" s="77">
        <v>40179</v>
      </c>
      <c r="C17" s="84">
        <v>0.13041485389999999</v>
      </c>
      <c r="D17" s="84">
        <v>5.7025309699999999E-2</v>
      </c>
      <c r="E17" s="87">
        <v>9.0489374999999997E-3</v>
      </c>
    </row>
    <row r="18" spans="2:7" x14ac:dyDescent="0.25">
      <c r="B18" s="77">
        <v>40210</v>
      </c>
      <c r="C18" s="84">
        <v>0.12601108120000001</v>
      </c>
      <c r="D18" s="84">
        <v>5.4516903200000001E-2</v>
      </c>
      <c r="E18" s="87">
        <v>7.9219874999999999E-3</v>
      </c>
    </row>
    <row r="19" spans="2:7" x14ac:dyDescent="0.25">
      <c r="B19" s="77">
        <v>40238</v>
      </c>
      <c r="C19" s="84">
        <v>0.13630106559999999</v>
      </c>
      <c r="D19" s="84">
        <v>5.8472426700000003E-2</v>
      </c>
      <c r="E19" s="87">
        <v>9.2761518000000001E-3</v>
      </c>
    </row>
    <row r="20" spans="2:7" x14ac:dyDescent="0.25">
      <c r="B20" s="77">
        <v>40269</v>
      </c>
      <c r="C20" s="84">
        <v>0.12970878189999999</v>
      </c>
      <c r="D20" s="84">
        <v>5.7207995099999999E-2</v>
      </c>
      <c r="E20" s="87">
        <v>8.3325405000000009E-3</v>
      </c>
    </row>
    <row r="21" spans="2:7" x14ac:dyDescent="0.25">
      <c r="B21" s="77">
        <v>40299</v>
      </c>
      <c r="C21" s="84">
        <v>0.1267230302</v>
      </c>
      <c r="D21" s="84">
        <v>5.3198557299999998E-2</v>
      </c>
      <c r="E21" s="87">
        <v>8.2939081000000005E-3</v>
      </c>
    </row>
    <row r="22" spans="2:7" x14ac:dyDescent="0.25">
      <c r="B22" s="77">
        <v>40330</v>
      </c>
      <c r="C22" s="84">
        <v>0.12761183970000001</v>
      </c>
      <c r="D22" s="84">
        <v>5.6722038699999998E-2</v>
      </c>
      <c r="E22" s="87">
        <v>8.1910790000000004E-3</v>
      </c>
    </row>
    <row r="23" spans="2:7" x14ac:dyDescent="0.25">
      <c r="B23" s="77">
        <v>40360</v>
      </c>
      <c r="C23" s="84">
        <v>0.1253901808</v>
      </c>
      <c r="D23" s="84">
        <v>5.4100248400000002E-2</v>
      </c>
      <c r="E23" s="87">
        <v>8.3793824999999992E-3</v>
      </c>
    </row>
    <row r="24" spans="2:7" x14ac:dyDescent="0.25">
      <c r="B24" s="77">
        <v>40391</v>
      </c>
      <c r="C24" s="84">
        <v>0.12609474849999999</v>
      </c>
      <c r="D24" s="84">
        <v>5.2946181299999999E-2</v>
      </c>
      <c r="E24" s="87">
        <v>8.0737133999999999E-3</v>
      </c>
    </row>
    <row r="25" spans="2:7" x14ac:dyDescent="0.25">
      <c r="B25" s="77">
        <v>40422</v>
      </c>
      <c r="C25" s="84">
        <v>0.1238435014</v>
      </c>
      <c r="D25" s="84">
        <v>5.5631338799999999E-2</v>
      </c>
      <c r="E25" s="87">
        <v>8.1411715000000006E-3</v>
      </c>
    </row>
    <row r="26" spans="2:7" x14ac:dyDescent="0.25">
      <c r="B26" s="77">
        <v>40452</v>
      </c>
      <c r="C26" s="84">
        <v>0.1250221292</v>
      </c>
      <c r="D26" s="84">
        <v>4.8236344E-2</v>
      </c>
      <c r="E26" s="87">
        <v>7.9159486000000001E-3</v>
      </c>
    </row>
    <row r="27" spans="2:7" x14ac:dyDescent="0.25">
      <c r="B27" s="77">
        <v>40483</v>
      </c>
      <c r="C27" s="84">
        <v>0.12401107810000001</v>
      </c>
      <c r="D27" s="84">
        <v>5.2184023400000001E-2</v>
      </c>
      <c r="E27" s="87">
        <v>7.9113753000000005E-3</v>
      </c>
    </row>
    <row r="28" spans="2:7" x14ac:dyDescent="0.25">
      <c r="B28" s="79">
        <v>40513</v>
      </c>
      <c r="C28" s="85">
        <v>0.12850289600000001</v>
      </c>
      <c r="D28" s="85">
        <v>5.4085615699999999E-2</v>
      </c>
      <c r="E28" s="88">
        <v>8.9782265999999999E-3</v>
      </c>
    </row>
    <row r="29" spans="2:7" x14ac:dyDescent="0.25">
      <c r="B29" s="77">
        <v>40544</v>
      </c>
      <c r="C29" s="86">
        <v>0.1349569904</v>
      </c>
      <c r="D29" s="86">
        <v>5.4021296199999999E-2</v>
      </c>
      <c r="E29" s="89">
        <v>8.9334411999999995E-3</v>
      </c>
    </row>
    <row r="30" spans="2:7" x14ac:dyDescent="0.25">
      <c r="B30" s="77">
        <v>40575</v>
      </c>
      <c r="C30" s="84">
        <v>0.1274079528</v>
      </c>
      <c r="D30" s="84">
        <v>5.1143308499999998E-2</v>
      </c>
      <c r="E30" s="87">
        <v>8.0985840000000007E-3</v>
      </c>
    </row>
    <row r="31" spans="2:7" x14ac:dyDescent="0.25">
      <c r="B31" s="77">
        <v>40603</v>
      </c>
      <c r="C31" s="84">
        <v>0.13513044399999999</v>
      </c>
      <c r="D31" s="84">
        <v>5.3764545400000002E-2</v>
      </c>
      <c r="E31" s="87">
        <v>9.1567630999999997E-3</v>
      </c>
    </row>
    <row r="32" spans="2:7" x14ac:dyDescent="0.25">
      <c r="B32" s="77">
        <v>40634</v>
      </c>
      <c r="C32" s="84">
        <v>0.12640777519999999</v>
      </c>
      <c r="D32" s="84">
        <v>5.3451217199999998E-2</v>
      </c>
      <c r="E32" s="87">
        <v>8.2077455000000004E-3</v>
      </c>
      <c r="F32" s="105"/>
      <c r="G32" s="105"/>
    </row>
    <row r="33" spans="2:7" x14ac:dyDescent="0.25">
      <c r="B33" s="77">
        <v>40664</v>
      </c>
      <c r="C33" s="84">
        <v>0.12827940960000001</v>
      </c>
      <c r="D33" s="84">
        <v>5.1124520399999998E-2</v>
      </c>
      <c r="E33" s="87">
        <v>8.1680526999999992E-3</v>
      </c>
      <c r="F33" s="105"/>
      <c r="G33" s="105"/>
    </row>
    <row r="34" spans="2:7" x14ac:dyDescent="0.25">
      <c r="B34" s="77">
        <v>40695</v>
      </c>
      <c r="C34" s="84">
        <v>0.1248641784</v>
      </c>
      <c r="D34" s="84">
        <v>5.2786989300000003E-2</v>
      </c>
      <c r="E34" s="87">
        <v>8.2516051999999996E-3</v>
      </c>
    </row>
    <row r="35" spans="2:7" x14ac:dyDescent="0.25">
      <c r="B35" s="77">
        <v>40725</v>
      </c>
      <c r="C35" s="84">
        <v>0.1207632253</v>
      </c>
      <c r="D35" s="84">
        <v>4.8395197000000001E-2</v>
      </c>
      <c r="E35" s="87">
        <v>7.9687012000000008E-3</v>
      </c>
    </row>
    <row r="36" spans="2:7" x14ac:dyDescent="0.25">
      <c r="B36" s="77">
        <v>40756</v>
      </c>
      <c r="C36" s="84">
        <v>0.1247751901</v>
      </c>
      <c r="D36" s="84">
        <v>5.1531862499999997E-2</v>
      </c>
      <c r="E36" s="87">
        <v>8.2281299000000006E-3</v>
      </c>
    </row>
    <row r="37" spans="2:7" x14ac:dyDescent="0.25">
      <c r="B37" s="77">
        <v>40787</v>
      </c>
      <c r="C37" s="84">
        <v>0.1219674637</v>
      </c>
      <c r="D37" s="84">
        <v>5.3059965399999999E-2</v>
      </c>
      <c r="E37" s="87">
        <v>7.4417855E-3</v>
      </c>
    </row>
    <row r="38" spans="2:7" x14ac:dyDescent="0.25">
      <c r="B38" s="77">
        <v>40817</v>
      </c>
      <c r="C38" s="84">
        <v>0.1222430011</v>
      </c>
      <c r="D38" s="84">
        <v>5.1641416799999999E-2</v>
      </c>
      <c r="E38" s="87">
        <v>7.5749616999999997E-3</v>
      </c>
    </row>
    <row r="39" spans="2:7" x14ac:dyDescent="0.25">
      <c r="B39" s="77">
        <v>40848</v>
      </c>
      <c r="C39" s="84">
        <v>0.1219010361</v>
      </c>
      <c r="D39" s="84">
        <v>5.5804969500000003E-2</v>
      </c>
      <c r="E39" s="87">
        <v>7.7296950999999996E-3</v>
      </c>
    </row>
    <row r="40" spans="2:7" x14ac:dyDescent="0.25">
      <c r="B40" s="79">
        <v>40878</v>
      </c>
      <c r="C40" s="85">
        <v>0.12228792719999999</v>
      </c>
      <c r="D40" s="85">
        <v>5.4396706599999997E-2</v>
      </c>
      <c r="E40" s="88">
        <v>8.2195125999999993E-3</v>
      </c>
    </row>
    <row r="41" spans="2:7" x14ac:dyDescent="0.25">
      <c r="B41" s="107">
        <v>40909</v>
      </c>
      <c r="C41" s="86">
        <v>0.12957447250000001</v>
      </c>
      <c r="D41" s="86">
        <v>5.5768469699999997E-2</v>
      </c>
      <c r="E41" s="89">
        <v>8.6299667E-3</v>
      </c>
    </row>
    <row r="42" spans="2:7" x14ac:dyDescent="0.25">
      <c r="B42" s="108">
        <v>40940</v>
      </c>
      <c r="C42" s="84">
        <v>0.12551163879999999</v>
      </c>
      <c r="D42" s="84">
        <v>5.5640611700000002E-2</v>
      </c>
      <c r="E42" s="87">
        <v>8.0438820000000005E-3</v>
      </c>
    </row>
    <row r="43" spans="2:7" x14ac:dyDescent="0.25">
      <c r="B43" s="108">
        <v>40969</v>
      </c>
      <c r="C43" s="84">
        <v>0.12858762369999999</v>
      </c>
      <c r="D43" s="84">
        <v>5.7111651800000003E-2</v>
      </c>
      <c r="E43" s="87">
        <v>8.4575291999999993E-3</v>
      </c>
    </row>
    <row r="44" spans="2:7" x14ac:dyDescent="0.25">
      <c r="B44" s="108">
        <v>41000</v>
      </c>
      <c r="C44" s="84">
        <v>0.12461145360000001</v>
      </c>
      <c r="D44" s="84">
        <v>5.4045550300000002E-2</v>
      </c>
      <c r="E44" s="87">
        <v>7.5340831999999996E-3</v>
      </c>
    </row>
    <row r="45" spans="2:7" x14ac:dyDescent="0.25">
      <c r="B45" s="108">
        <v>41030</v>
      </c>
      <c r="C45" s="84">
        <v>0.12563961700000001</v>
      </c>
      <c r="D45" s="84">
        <v>5.4783350799999998E-2</v>
      </c>
      <c r="E45" s="87">
        <v>7.6322163000000004E-3</v>
      </c>
    </row>
    <row r="46" spans="2:7" x14ac:dyDescent="0.25">
      <c r="B46" s="108">
        <v>41061</v>
      </c>
      <c r="C46" s="84">
        <v>0.12041297469999999</v>
      </c>
      <c r="D46" s="84">
        <v>5.4179625299999999E-2</v>
      </c>
      <c r="E46" s="87">
        <v>7.4973334999999999E-3</v>
      </c>
    </row>
    <row r="47" spans="2:7" x14ac:dyDescent="0.25">
      <c r="B47" s="108">
        <v>41091</v>
      </c>
      <c r="C47" s="84">
        <v>0.12078498209999999</v>
      </c>
      <c r="D47" s="84">
        <v>5.1867098700000003E-2</v>
      </c>
      <c r="E47" s="87">
        <v>7.8759368000000003E-3</v>
      </c>
    </row>
    <row r="48" spans="2:7" x14ac:dyDescent="0.25">
      <c r="B48" s="108">
        <v>41122</v>
      </c>
      <c r="C48" s="84">
        <v>0.1214836926</v>
      </c>
      <c r="D48" s="84">
        <v>5.3159002400000002E-2</v>
      </c>
      <c r="E48" s="87">
        <v>7.1529773999999997E-3</v>
      </c>
    </row>
    <row r="49" spans="2:5" x14ac:dyDescent="0.25">
      <c r="B49" s="108">
        <v>41153</v>
      </c>
      <c r="C49" s="84">
        <v>0.11543260869999999</v>
      </c>
      <c r="D49" s="84">
        <v>5.2491678299999997E-2</v>
      </c>
      <c r="E49" s="87">
        <v>6.5640522E-3</v>
      </c>
    </row>
    <row r="50" spans="2:5" x14ac:dyDescent="0.25">
      <c r="B50" s="108">
        <v>41183</v>
      </c>
      <c r="C50" s="84">
        <v>0.12132741129999999</v>
      </c>
      <c r="D50" s="84">
        <v>5.5950398599999999E-2</v>
      </c>
      <c r="E50" s="87">
        <v>7.0829424000000002E-3</v>
      </c>
    </row>
    <row r="51" spans="2:5" x14ac:dyDescent="0.25">
      <c r="B51" s="108">
        <v>41214</v>
      </c>
      <c r="C51" s="84">
        <v>0.11630143530000001</v>
      </c>
      <c r="D51" s="84">
        <v>5.7249979999999999E-2</v>
      </c>
      <c r="E51" s="87">
        <v>6.8365466E-3</v>
      </c>
    </row>
    <row r="52" spans="2:5" x14ac:dyDescent="0.25">
      <c r="B52" s="114">
        <v>41244</v>
      </c>
      <c r="C52" s="85">
        <v>0.1134594385</v>
      </c>
      <c r="D52" s="85">
        <v>5.4538729799999998E-2</v>
      </c>
      <c r="E52" s="88">
        <v>7.4183662999999997E-3</v>
      </c>
    </row>
    <row r="53" spans="2:5" x14ac:dyDescent="0.25">
      <c r="B53" s="73"/>
      <c r="C53" s="73"/>
      <c r="D53" s="73"/>
      <c r="E53" s="73"/>
    </row>
  </sheetData>
  <sheetProtection password="D7B1" sheet="1" objects="1" scenarios="1"/>
  <pageMargins left="0.7" right="0.7" top="0.75" bottom="0.75" header="0.3" footer="0.3"/>
  <pageSetup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B27"/>
  <sheetViews>
    <sheetView tabSelected="1" workbookViewId="0"/>
  </sheetViews>
  <sheetFormatPr defaultRowHeight="15" x14ac:dyDescent="0.25"/>
  <cols>
    <col min="1" max="1" width="1.5703125" style="21" customWidth="1"/>
    <col min="2" max="2" width="9.140625" style="21"/>
    <col min="3" max="3" width="10" style="21" bestFit="1" customWidth="1"/>
    <col min="4" max="16384" width="9.140625" style="21"/>
  </cols>
  <sheetData>
    <row r="2" spans="2:2" ht="20.25" customHeight="1" x14ac:dyDescent="0.25">
      <c r="B2" s="133" t="s">
        <v>16</v>
      </c>
    </row>
    <row r="3" spans="2:2" x14ac:dyDescent="0.25">
      <c r="B3" s="134" t="s">
        <v>245</v>
      </c>
    </row>
    <row r="4" spans="2:2" x14ac:dyDescent="0.25">
      <c r="B4" s="134"/>
    </row>
    <row r="5" spans="2:2" x14ac:dyDescent="0.25">
      <c r="B5" s="135" t="s">
        <v>104</v>
      </c>
    </row>
    <row r="6" spans="2:2" x14ac:dyDescent="0.25">
      <c r="B6" s="135" t="s">
        <v>105</v>
      </c>
    </row>
    <row r="7" spans="2:2" x14ac:dyDescent="0.25">
      <c r="B7" s="135" t="s">
        <v>106</v>
      </c>
    </row>
    <row r="8" spans="2:2" x14ac:dyDescent="0.25">
      <c r="B8" s="135" t="s">
        <v>287</v>
      </c>
    </row>
    <row r="9" spans="2:2" x14ac:dyDescent="0.25">
      <c r="B9" s="135"/>
    </row>
    <row r="10" spans="2:2" x14ac:dyDescent="0.25">
      <c r="B10" s="135" t="s">
        <v>280</v>
      </c>
    </row>
    <row r="11" spans="2:2" x14ac:dyDescent="0.25">
      <c r="B11" s="135" t="s">
        <v>281</v>
      </c>
    </row>
    <row r="12" spans="2:2" x14ac:dyDescent="0.25">
      <c r="B12" s="135" t="s">
        <v>189</v>
      </c>
    </row>
    <row r="13" spans="2:2" x14ac:dyDescent="0.25">
      <c r="B13" s="135" t="s">
        <v>190</v>
      </c>
    </row>
    <row r="14" spans="2:2" x14ac:dyDescent="0.25">
      <c r="B14" s="135" t="s">
        <v>191</v>
      </c>
    </row>
    <row r="15" spans="2:2" x14ac:dyDescent="0.25">
      <c r="B15" s="135" t="s">
        <v>192</v>
      </c>
    </row>
    <row r="16" spans="2:2" x14ac:dyDescent="0.25">
      <c r="B16" s="135"/>
    </row>
    <row r="17" spans="2:2" x14ac:dyDescent="0.25">
      <c r="B17" s="134" t="s">
        <v>17</v>
      </c>
    </row>
    <row r="18" spans="2:2" x14ac:dyDescent="0.25">
      <c r="B18" s="134" t="s">
        <v>18</v>
      </c>
    </row>
    <row r="19" spans="2:2" x14ac:dyDescent="0.25">
      <c r="B19" s="134" t="s">
        <v>246</v>
      </c>
    </row>
    <row r="20" spans="2:2" x14ac:dyDescent="0.25">
      <c r="B20" s="135" t="s">
        <v>288</v>
      </c>
    </row>
    <row r="21" spans="2:2" x14ac:dyDescent="0.25">
      <c r="B21" s="135" t="s">
        <v>247</v>
      </c>
    </row>
    <row r="22" spans="2:2" x14ac:dyDescent="0.25">
      <c r="B22" s="135"/>
    </row>
    <row r="23" spans="2:2" x14ac:dyDescent="0.25">
      <c r="B23" s="135" t="s">
        <v>243</v>
      </c>
    </row>
    <row r="24" spans="2:2" x14ac:dyDescent="0.25">
      <c r="B24" s="135" t="s">
        <v>244</v>
      </c>
    </row>
    <row r="25" spans="2:2" x14ac:dyDescent="0.25">
      <c r="B25" s="135" t="s">
        <v>289</v>
      </c>
    </row>
    <row r="26" spans="2:2" x14ac:dyDescent="0.25">
      <c r="B26" s="135" t="s">
        <v>248</v>
      </c>
    </row>
    <row r="27" spans="2:2" x14ac:dyDescent="0.25">
      <c r="B27" s="65" t="s">
        <v>249</v>
      </c>
    </row>
  </sheetData>
  <sheetProtection password="D7B1" sheet="1" objects="1" scenarios="1"/>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Q42"/>
  <sheetViews>
    <sheetView showGridLines="0" zoomScale="80" zoomScaleNormal="80" workbookViewId="0"/>
  </sheetViews>
  <sheetFormatPr defaultRowHeight="15" x14ac:dyDescent="0.25"/>
  <cols>
    <col min="1" max="1" width="2.85546875" style="11" customWidth="1"/>
    <col min="2" max="2" width="34.5703125" style="11" customWidth="1"/>
    <col min="3" max="3" width="15.85546875" style="11" customWidth="1"/>
    <col min="4" max="4" width="3.140625" style="11" customWidth="1"/>
    <col min="5" max="5" width="20.5703125" style="11" customWidth="1"/>
    <col min="6" max="16384" width="9.140625" style="11"/>
  </cols>
  <sheetData>
    <row r="2" spans="2:17" x14ac:dyDescent="0.25">
      <c r="B2" s="30" t="s">
        <v>10</v>
      </c>
      <c r="C2" s="30" t="str">
        <f ca="1">MID(CELL("filename",A1),SEARCH("[",CELL("filename",A1))+1, SEARCH("]",CELL("filename",A1))-SEARCH("[",CELL("filename",A1))-1)</f>
        <v>ESRD_PPS_Public_Release_File_Q4_2012(1).xlsx</v>
      </c>
    </row>
    <row r="3" spans="2:17" x14ac:dyDescent="0.25">
      <c r="B3" s="31" t="s">
        <v>5</v>
      </c>
      <c r="C3" s="111">
        <v>41374</v>
      </c>
      <c r="D3" s="12"/>
      <c r="E3" s="13"/>
      <c r="F3" s="14"/>
      <c r="G3" s="14"/>
      <c r="H3" s="14"/>
      <c r="I3" s="14"/>
      <c r="J3" s="14"/>
      <c r="K3" s="14"/>
      <c r="L3" s="14"/>
      <c r="M3" s="14"/>
      <c r="N3" s="14"/>
      <c r="O3" s="14"/>
      <c r="P3" s="14"/>
      <c r="Q3" s="14"/>
    </row>
    <row r="4" spans="2:17" x14ac:dyDescent="0.25">
      <c r="B4" s="31" t="s">
        <v>0</v>
      </c>
      <c r="C4" s="33">
        <v>39814</v>
      </c>
      <c r="D4" s="16" t="s">
        <v>13</v>
      </c>
      <c r="E4" s="15" t="str">
        <f>chart_names!B2</f>
        <v>December 31, 2012</v>
      </c>
      <c r="F4" s="14"/>
      <c r="G4" s="14"/>
      <c r="H4" s="14"/>
      <c r="I4" s="14"/>
      <c r="J4" s="14"/>
      <c r="K4" s="14"/>
      <c r="L4" s="14"/>
      <c r="M4" s="14"/>
      <c r="N4" s="14"/>
      <c r="O4" s="14"/>
      <c r="P4" s="14"/>
      <c r="Q4" s="14"/>
    </row>
    <row r="5" spans="2:17" x14ac:dyDescent="0.25">
      <c r="B5" s="31" t="s">
        <v>21</v>
      </c>
      <c r="C5" s="32">
        <v>41355</v>
      </c>
      <c r="D5" s="29"/>
      <c r="F5" s="14"/>
      <c r="G5" s="14"/>
      <c r="H5" s="14"/>
      <c r="I5" s="14"/>
      <c r="J5" s="14"/>
      <c r="K5" s="14"/>
      <c r="L5" s="14"/>
      <c r="M5" s="14"/>
      <c r="N5" s="14"/>
      <c r="O5" s="14"/>
      <c r="P5" s="14"/>
      <c r="Q5" s="14"/>
    </row>
    <row r="6" spans="2:17" x14ac:dyDescent="0.25">
      <c r="B6" s="31" t="s">
        <v>22</v>
      </c>
      <c r="C6" s="34">
        <v>41333</v>
      </c>
      <c r="D6" s="12"/>
      <c r="E6" s="13"/>
      <c r="F6" s="14"/>
      <c r="G6" s="14"/>
      <c r="H6" s="14"/>
      <c r="I6" s="14"/>
      <c r="J6" s="14"/>
      <c r="K6" s="14"/>
      <c r="L6" s="14"/>
      <c r="M6" s="14"/>
      <c r="N6" s="14"/>
      <c r="O6" s="14"/>
      <c r="P6" s="14"/>
      <c r="Q6" s="14"/>
    </row>
    <row r="7" spans="2:17" x14ac:dyDescent="0.25">
      <c r="B7" s="31" t="s">
        <v>3</v>
      </c>
      <c r="C7" s="35" t="s">
        <v>97</v>
      </c>
      <c r="D7" s="12"/>
      <c r="E7" s="13"/>
      <c r="F7" s="14"/>
      <c r="G7" s="14"/>
      <c r="H7" s="14"/>
      <c r="I7" s="14"/>
      <c r="J7" s="14"/>
      <c r="K7" s="14"/>
      <c r="L7" s="14"/>
      <c r="M7" s="14"/>
      <c r="N7" s="14"/>
      <c r="O7" s="14"/>
      <c r="P7" s="14"/>
      <c r="Q7" s="14"/>
    </row>
    <row r="8" spans="2:17" ht="15" customHeight="1" x14ac:dyDescent="0.25">
      <c r="B8" s="31" t="s">
        <v>2</v>
      </c>
      <c r="C8" s="36" t="s">
        <v>241</v>
      </c>
      <c r="D8" s="17"/>
      <c r="E8" s="17"/>
      <c r="F8" s="17"/>
      <c r="G8" s="17"/>
      <c r="H8" s="17"/>
      <c r="I8" s="17"/>
      <c r="J8" s="17"/>
      <c r="K8" s="17"/>
      <c r="L8" s="17"/>
      <c r="M8" s="17"/>
      <c r="N8" s="17"/>
      <c r="O8" s="17"/>
      <c r="P8" s="17"/>
      <c r="Q8" s="14"/>
    </row>
    <row r="9" spans="2:17" x14ac:dyDescent="0.25">
      <c r="B9" s="37"/>
      <c r="C9" s="38"/>
      <c r="D9" s="18"/>
      <c r="E9" s="18"/>
      <c r="F9" s="18"/>
      <c r="G9" s="18"/>
      <c r="H9" s="18"/>
      <c r="I9" s="18"/>
      <c r="J9" s="18"/>
      <c r="K9" s="18"/>
      <c r="L9" s="14"/>
      <c r="M9" s="14"/>
      <c r="N9" s="14"/>
      <c r="O9" s="14"/>
      <c r="P9" s="14"/>
      <c r="Q9" s="14"/>
    </row>
    <row r="10" spans="2:17" x14ac:dyDescent="0.25">
      <c r="B10" s="31"/>
      <c r="C10" s="39"/>
      <c r="D10" s="14"/>
      <c r="E10" s="14"/>
      <c r="F10" s="14"/>
      <c r="G10" s="14"/>
      <c r="H10" s="14"/>
      <c r="I10" s="14"/>
      <c r="J10" s="14"/>
      <c r="K10" s="14"/>
      <c r="L10" s="14"/>
      <c r="M10" s="14"/>
      <c r="N10" s="14"/>
      <c r="O10" s="14"/>
      <c r="P10" s="14"/>
      <c r="Q10" s="14"/>
    </row>
    <row r="11" spans="2:17" x14ac:dyDescent="0.25">
      <c r="B11" s="31" t="s">
        <v>1</v>
      </c>
      <c r="C11" s="39"/>
      <c r="D11" s="14"/>
      <c r="E11" s="14"/>
      <c r="F11" s="14"/>
      <c r="G11" s="14"/>
      <c r="H11" s="14"/>
      <c r="I11" s="14"/>
      <c r="J11" s="14"/>
      <c r="K11" s="14"/>
      <c r="L11" s="14"/>
      <c r="M11" s="14"/>
      <c r="N11" s="14"/>
      <c r="O11" s="14"/>
      <c r="P11" s="14"/>
      <c r="Q11" s="14"/>
    </row>
    <row r="12" spans="2:17" x14ac:dyDescent="0.25">
      <c r="B12" s="19" t="s">
        <v>239</v>
      </c>
    </row>
    <row r="13" spans="2:17" x14ac:dyDescent="0.25">
      <c r="B13" s="19" t="s">
        <v>240</v>
      </c>
    </row>
    <row r="14" spans="2:17" x14ac:dyDescent="0.25">
      <c r="B14" s="19"/>
    </row>
    <row r="15" spans="2:17" x14ac:dyDescent="0.25">
      <c r="B15" s="19" t="s">
        <v>26</v>
      </c>
    </row>
    <row r="16" spans="2:17" x14ac:dyDescent="0.25">
      <c r="B16" s="19" t="s">
        <v>25</v>
      </c>
    </row>
    <row r="17" spans="2:2" x14ac:dyDescent="0.25">
      <c r="B17" s="19" t="s">
        <v>27</v>
      </c>
    </row>
    <row r="18" spans="2:2" x14ac:dyDescent="0.25">
      <c r="B18" s="19" t="s">
        <v>28</v>
      </c>
    </row>
    <row r="19" spans="2:2" x14ac:dyDescent="0.25">
      <c r="B19" s="56" t="s">
        <v>60</v>
      </c>
    </row>
    <row r="20" spans="2:2" x14ac:dyDescent="0.25">
      <c r="B20" s="19" t="s">
        <v>29</v>
      </c>
    </row>
    <row r="21" spans="2:2" x14ac:dyDescent="0.25">
      <c r="B21" s="19" t="s">
        <v>32</v>
      </c>
    </row>
    <row r="23" spans="2:2" x14ac:dyDescent="0.25">
      <c r="B23" s="19" t="s">
        <v>24</v>
      </c>
    </row>
    <row r="24" spans="2:2" x14ac:dyDescent="0.25">
      <c r="B24" s="19" t="s">
        <v>33</v>
      </c>
    </row>
    <row r="25" spans="2:2" x14ac:dyDescent="0.25">
      <c r="B25" s="19" t="s">
        <v>219</v>
      </c>
    </row>
    <row r="26" spans="2:2" x14ac:dyDescent="0.25">
      <c r="B26" s="19" t="s">
        <v>188</v>
      </c>
    </row>
    <row r="27" spans="2:2" x14ac:dyDescent="0.25">
      <c r="B27" s="19"/>
    </row>
    <row r="28" spans="2:2" x14ac:dyDescent="0.25">
      <c r="B28" s="19" t="s">
        <v>137</v>
      </c>
    </row>
    <row r="29" spans="2:2" x14ac:dyDescent="0.25">
      <c r="B29" s="19" t="s">
        <v>136</v>
      </c>
    </row>
    <row r="30" spans="2:2" x14ac:dyDescent="0.25">
      <c r="B30" s="19"/>
    </row>
    <row r="31" spans="2:2" x14ac:dyDescent="0.25">
      <c r="B31" s="19"/>
    </row>
    <row r="32" spans="2:2" x14ac:dyDescent="0.25">
      <c r="B32" s="19"/>
    </row>
    <row r="33" spans="2:3" x14ac:dyDescent="0.25">
      <c r="B33" s="19"/>
    </row>
    <row r="34" spans="2:3" x14ac:dyDescent="0.25">
      <c r="B34" s="19"/>
    </row>
    <row r="35" spans="2:3" x14ac:dyDescent="0.25">
      <c r="B35" s="19"/>
    </row>
    <row r="36" spans="2:3" x14ac:dyDescent="0.25">
      <c r="B36" s="19"/>
    </row>
    <row r="38" spans="2:3" x14ac:dyDescent="0.25">
      <c r="B38" s="19"/>
      <c r="C38" s="20"/>
    </row>
    <row r="39" spans="2:3" x14ac:dyDescent="0.25">
      <c r="B39" s="21"/>
    </row>
    <row r="40" spans="2:3" x14ac:dyDescent="0.25">
      <c r="B40" s="21"/>
    </row>
    <row r="41" spans="2:3" x14ac:dyDescent="0.25">
      <c r="B41" s="21"/>
    </row>
    <row r="42" spans="2:3" x14ac:dyDescent="0.25">
      <c r="B42" s="21"/>
    </row>
  </sheetData>
  <sheetProtection password="D7B1" sheet="1" objects="1" scenarios="1"/>
  <phoneticPr fontId="0" type="noConversion"/>
  <pageMargins left="0.7" right="0.7" top="0.75" bottom="0.75" header="0.3" footer="0.3"/>
  <pageSetup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Q76"/>
  <sheetViews>
    <sheetView showGridLines="0" zoomScale="80" zoomScaleNormal="80" workbookViewId="0"/>
  </sheetViews>
  <sheetFormatPr defaultRowHeight="15" x14ac:dyDescent="0.25"/>
  <cols>
    <col min="1" max="1" width="2.85546875" style="11" customWidth="1"/>
    <col min="2" max="2" width="37" style="11" customWidth="1"/>
    <col min="3" max="3" width="17.42578125" style="11" customWidth="1"/>
    <col min="4" max="4" width="4.5703125" style="11" customWidth="1"/>
    <col min="5" max="5" width="22.85546875" style="11" customWidth="1"/>
    <col min="6" max="16384" width="9.140625" style="11"/>
  </cols>
  <sheetData>
    <row r="1" spans="2:17" x14ac:dyDescent="0.25">
      <c r="B1" s="14"/>
      <c r="C1" s="14"/>
      <c r="D1" s="14"/>
      <c r="E1" s="14"/>
      <c r="F1" s="14"/>
      <c r="G1" s="14"/>
      <c r="H1" s="14"/>
      <c r="I1" s="14"/>
      <c r="J1" s="14"/>
      <c r="K1" s="14"/>
      <c r="L1" s="14"/>
      <c r="M1" s="14"/>
      <c r="N1" s="14"/>
    </row>
    <row r="2" spans="2:17" x14ac:dyDescent="0.25">
      <c r="B2" s="30" t="s">
        <v>10</v>
      </c>
      <c r="C2" s="30" t="str">
        <f ca="1">Introduction!C2</f>
        <v>ESRD_PPS_Public_Release_File_Q4_2012(1).xlsx</v>
      </c>
      <c r="D2" s="42"/>
      <c r="E2" s="42"/>
      <c r="F2" s="42"/>
      <c r="G2" s="42"/>
      <c r="H2" s="42"/>
      <c r="I2" s="42"/>
      <c r="J2" s="42"/>
      <c r="K2" s="42"/>
      <c r="L2" s="43"/>
      <c r="M2" s="43"/>
      <c r="N2" s="14"/>
    </row>
    <row r="3" spans="2:17" x14ac:dyDescent="0.25">
      <c r="B3" s="31" t="s">
        <v>5</v>
      </c>
      <c r="C3" s="111">
        <f>Introduction!C3</f>
        <v>41374</v>
      </c>
      <c r="D3" s="12"/>
      <c r="E3" s="13"/>
      <c r="F3" s="43"/>
      <c r="G3" s="43"/>
      <c r="H3" s="43"/>
      <c r="I3" s="43"/>
      <c r="J3" s="43"/>
      <c r="K3" s="43"/>
      <c r="L3" s="43"/>
      <c r="M3" s="43"/>
      <c r="N3" s="14"/>
      <c r="O3" s="14"/>
      <c r="P3" s="14"/>
      <c r="Q3" s="14"/>
    </row>
    <row r="4" spans="2:17" x14ac:dyDescent="0.25">
      <c r="B4" s="31" t="s">
        <v>0</v>
      </c>
      <c r="C4" s="33">
        <f>Introduction!C4</f>
        <v>39814</v>
      </c>
      <c r="D4" s="44" t="s">
        <v>13</v>
      </c>
      <c r="E4" s="33" t="str">
        <f>Introduction!E4</f>
        <v>December 31, 2012</v>
      </c>
      <c r="F4" s="43"/>
      <c r="G4" s="43"/>
      <c r="H4" s="43"/>
      <c r="I4" s="43"/>
      <c r="J4" s="43"/>
      <c r="K4" s="43"/>
      <c r="L4" s="43"/>
      <c r="M4" s="43"/>
      <c r="N4" s="14"/>
      <c r="O4" s="14"/>
      <c r="P4" s="14"/>
      <c r="Q4" s="14"/>
    </row>
    <row r="5" spans="2:17" x14ac:dyDescent="0.25">
      <c r="B5" s="31" t="s">
        <v>21</v>
      </c>
      <c r="C5" s="32">
        <f>Introduction!C5</f>
        <v>41355</v>
      </c>
      <c r="D5" s="45"/>
      <c r="E5" s="42"/>
      <c r="F5" s="43"/>
      <c r="G5" s="43"/>
      <c r="H5" s="43"/>
      <c r="I5" s="43"/>
      <c r="J5" s="43"/>
      <c r="K5" s="43"/>
      <c r="L5" s="43"/>
      <c r="M5" s="43"/>
      <c r="N5" s="14"/>
      <c r="O5" s="14"/>
      <c r="P5" s="14"/>
      <c r="Q5" s="14"/>
    </row>
    <row r="6" spans="2:17" x14ac:dyDescent="0.25">
      <c r="B6" s="31" t="s">
        <v>22</v>
      </c>
      <c r="C6" s="34">
        <f>Introduction!C6</f>
        <v>41333</v>
      </c>
      <c r="D6" s="12"/>
      <c r="E6" s="13"/>
      <c r="F6" s="43"/>
      <c r="G6" s="43"/>
      <c r="H6" s="43"/>
      <c r="I6" s="43"/>
      <c r="J6" s="43"/>
      <c r="K6" s="43"/>
      <c r="L6" s="43"/>
      <c r="M6" s="43"/>
      <c r="N6" s="14"/>
      <c r="O6" s="14"/>
      <c r="P6" s="14"/>
      <c r="Q6" s="14"/>
    </row>
    <row r="7" spans="2:17" x14ac:dyDescent="0.25">
      <c r="B7" s="31" t="s">
        <v>3</v>
      </c>
      <c r="C7" s="35" t="s">
        <v>97</v>
      </c>
      <c r="D7" s="12"/>
      <c r="E7" s="13"/>
      <c r="F7" s="43"/>
      <c r="G7" s="43"/>
      <c r="H7" s="43"/>
      <c r="I7" s="43"/>
      <c r="J7" s="43"/>
      <c r="K7" s="43"/>
      <c r="L7" s="43"/>
      <c r="M7" s="43"/>
      <c r="N7" s="14"/>
      <c r="O7" s="14"/>
      <c r="P7" s="14"/>
      <c r="Q7" s="14"/>
    </row>
    <row r="8" spans="2:17" x14ac:dyDescent="0.25">
      <c r="B8" s="31" t="s">
        <v>2</v>
      </c>
      <c r="C8" s="36" t="s">
        <v>23</v>
      </c>
      <c r="D8" s="36"/>
      <c r="E8" s="36"/>
      <c r="F8" s="36"/>
      <c r="G8" s="36"/>
      <c r="H8" s="36"/>
      <c r="I8" s="36"/>
      <c r="J8" s="36"/>
      <c r="K8" s="36"/>
      <c r="L8" s="43"/>
      <c r="M8" s="43"/>
      <c r="N8" s="14"/>
      <c r="O8" s="14"/>
      <c r="P8" s="14"/>
      <c r="Q8" s="14"/>
    </row>
    <row r="9" spans="2:17" x14ac:dyDescent="0.25">
      <c r="B9" s="37"/>
      <c r="C9" s="38"/>
      <c r="D9" s="46"/>
      <c r="E9" s="46"/>
      <c r="F9" s="46"/>
      <c r="G9" s="46"/>
      <c r="H9" s="46"/>
      <c r="I9" s="46"/>
      <c r="J9" s="46"/>
      <c r="K9" s="46"/>
      <c r="L9" s="43"/>
      <c r="M9" s="43"/>
      <c r="N9" s="14"/>
      <c r="O9" s="14"/>
      <c r="P9" s="14"/>
      <c r="Q9" s="14"/>
    </row>
    <row r="10" spans="2:17" x14ac:dyDescent="0.25">
      <c r="B10" s="31"/>
      <c r="C10" s="39"/>
      <c r="D10" s="43"/>
      <c r="E10" s="43"/>
      <c r="F10" s="43"/>
      <c r="G10" s="43"/>
      <c r="H10" s="43"/>
      <c r="I10" s="43"/>
      <c r="J10" s="43"/>
      <c r="K10" s="43"/>
      <c r="L10" s="43"/>
      <c r="M10" s="43"/>
      <c r="N10" s="14"/>
      <c r="O10" s="14"/>
      <c r="P10" s="14"/>
      <c r="Q10" s="14"/>
    </row>
    <row r="11" spans="2:17" x14ac:dyDescent="0.25">
      <c r="B11" s="155" t="s">
        <v>34</v>
      </c>
      <c r="C11" s="155"/>
      <c r="D11" s="155"/>
      <c r="E11" s="155"/>
      <c r="F11" s="155"/>
      <c r="G11" s="155"/>
      <c r="H11" s="155"/>
      <c r="I11" s="155"/>
      <c r="J11" s="155"/>
      <c r="K11" s="155"/>
      <c r="L11" s="155"/>
      <c r="M11" s="155"/>
      <c r="N11" s="22"/>
      <c r="O11" s="14"/>
      <c r="P11" s="14"/>
      <c r="Q11" s="14"/>
    </row>
    <row r="12" spans="2:17" ht="85.5" customHeight="1" x14ac:dyDescent="0.25">
      <c r="B12" s="57" t="s">
        <v>122</v>
      </c>
      <c r="C12" s="156" t="s">
        <v>107</v>
      </c>
      <c r="D12" s="156"/>
      <c r="E12" s="156"/>
      <c r="F12" s="156"/>
      <c r="G12" s="156"/>
      <c r="H12" s="41"/>
      <c r="I12" s="41"/>
      <c r="J12" s="41"/>
      <c r="K12" s="41"/>
      <c r="L12" s="41"/>
      <c r="M12" s="41"/>
      <c r="N12" s="22"/>
      <c r="O12" s="14"/>
      <c r="P12" s="14"/>
      <c r="Q12" s="14"/>
    </row>
    <row r="13" spans="2:17" x14ac:dyDescent="0.25">
      <c r="B13" s="42"/>
      <c r="C13" s="40"/>
      <c r="D13" s="41"/>
      <c r="E13" s="41"/>
      <c r="F13" s="41"/>
      <c r="G13" s="41"/>
      <c r="H13" s="41"/>
      <c r="I13" s="41"/>
      <c r="J13" s="41"/>
      <c r="K13" s="41"/>
      <c r="L13" s="41"/>
      <c r="M13" s="41"/>
      <c r="N13" s="22"/>
      <c r="O13" s="14"/>
      <c r="P13" s="14"/>
      <c r="Q13" s="14"/>
    </row>
    <row r="14" spans="2:17" x14ac:dyDescent="0.25">
      <c r="B14" s="40"/>
      <c r="C14" s="41"/>
      <c r="D14" s="41"/>
      <c r="E14" s="41"/>
      <c r="F14" s="41"/>
      <c r="G14" s="41"/>
      <c r="H14" s="41"/>
      <c r="I14" s="41"/>
      <c r="J14" s="41"/>
      <c r="K14" s="41"/>
      <c r="L14" s="41"/>
      <c r="M14" s="41"/>
      <c r="N14" s="22"/>
      <c r="O14" s="14"/>
      <c r="P14" s="14"/>
      <c r="Q14" s="14"/>
    </row>
    <row r="15" spans="2:17" x14ac:dyDescent="0.25">
      <c r="B15" s="58" t="s">
        <v>35</v>
      </c>
      <c r="C15" s="41"/>
      <c r="D15" s="41"/>
      <c r="E15" s="47"/>
      <c r="F15" s="47"/>
      <c r="G15" s="47"/>
      <c r="H15" s="47"/>
      <c r="I15" s="47"/>
      <c r="J15" s="47"/>
      <c r="K15" s="47"/>
      <c r="L15" s="47"/>
      <c r="M15" s="47"/>
      <c r="N15" s="22"/>
      <c r="O15" s="14"/>
      <c r="P15" s="14"/>
      <c r="Q15" s="14"/>
    </row>
    <row r="16" spans="2:17" ht="15" customHeight="1" x14ac:dyDescent="0.25">
      <c r="B16" s="53" t="s">
        <v>36</v>
      </c>
      <c r="C16" s="41"/>
      <c r="D16" s="41"/>
      <c r="E16" s="48"/>
      <c r="F16" s="49"/>
      <c r="G16" s="48"/>
      <c r="H16" s="48"/>
      <c r="I16" s="48"/>
      <c r="J16" s="48"/>
      <c r="K16" s="48"/>
      <c r="L16" s="48"/>
      <c r="M16" s="48"/>
      <c r="N16" s="23"/>
      <c r="O16" s="14"/>
      <c r="P16" s="14"/>
      <c r="Q16" s="14"/>
    </row>
    <row r="17" spans="2:17" ht="15" customHeight="1" x14ac:dyDescent="0.25">
      <c r="B17" s="54" t="s">
        <v>37</v>
      </c>
      <c r="C17" s="54" t="s">
        <v>38</v>
      </c>
      <c r="D17" s="41"/>
      <c r="E17" s="48"/>
      <c r="F17" s="48"/>
      <c r="G17" s="48"/>
      <c r="H17" s="48"/>
      <c r="I17" s="48"/>
      <c r="J17" s="48"/>
      <c r="K17" s="48"/>
      <c r="L17" s="48"/>
      <c r="M17" s="48"/>
      <c r="N17" s="23"/>
      <c r="O17" s="14"/>
      <c r="P17" s="14"/>
      <c r="Q17" s="14"/>
    </row>
    <row r="18" spans="2:17" ht="15" customHeight="1" x14ac:dyDescent="0.25">
      <c r="B18" s="54" t="s">
        <v>39</v>
      </c>
      <c r="C18" s="55" t="s">
        <v>40</v>
      </c>
      <c r="D18" s="41"/>
      <c r="E18" s="48"/>
      <c r="F18" s="48"/>
      <c r="G18" s="48"/>
      <c r="H18" s="48"/>
      <c r="I18" s="48"/>
      <c r="J18" s="48"/>
      <c r="K18" s="48"/>
      <c r="L18" s="48"/>
      <c r="M18" s="48"/>
      <c r="N18" s="23"/>
      <c r="O18" s="14"/>
      <c r="P18" s="14"/>
      <c r="Q18" s="14"/>
    </row>
    <row r="19" spans="2:17" ht="15" customHeight="1" x14ac:dyDescent="0.25">
      <c r="B19" s="54" t="s">
        <v>41</v>
      </c>
      <c r="C19" s="55" t="s">
        <v>42</v>
      </c>
      <c r="D19" s="41"/>
      <c r="E19" s="48"/>
      <c r="F19" s="48"/>
      <c r="G19" s="48"/>
      <c r="H19" s="48"/>
      <c r="I19" s="48"/>
      <c r="J19" s="48"/>
      <c r="K19" s="48"/>
      <c r="L19" s="48"/>
      <c r="M19" s="48"/>
      <c r="N19" s="23"/>
      <c r="O19" s="14"/>
      <c r="P19" s="14"/>
      <c r="Q19" s="14"/>
    </row>
    <row r="20" spans="2:17" ht="15" customHeight="1" x14ac:dyDescent="0.25">
      <c r="B20" s="54" t="s">
        <v>43</v>
      </c>
      <c r="C20" s="54" t="s">
        <v>56</v>
      </c>
      <c r="D20" s="41"/>
      <c r="E20" s="48"/>
      <c r="F20" s="48"/>
      <c r="G20" s="48"/>
      <c r="H20" s="48"/>
      <c r="I20" s="48"/>
      <c r="J20" s="48"/>
      <c r="K20" s="48"/>
      <c r="L20" s="48"/>
      <c r="M20" s="48"/>
      <c r="N20" s="23"/>
      <c r="O20" s="14"/>
      <c r="P20" s="14"/>
      <c r="Q20" s="14"/>
    </row>
    <row r="21" spans="2:17" x14ac:dyDescent="0.25">
      <c r="B21" s="54"/>
      <c r="C21" s="54"/>
      <c r="D21" s="41"/>
      <c r="E21" s="19"/>
      <c r="F21" s="19"/>
      <c r="G21" s="47"/>
      <c r="H21" s="47"/>
      <c r="I21" s="47"/>
      <c r="J21" s="47"/>
      <c r="K21" s="47"/>
      <c r="L21" s="47"/>
      <c r="M21" s="47"/>
      <c r="N21" s="22"/>
      <c r="O21" s="14"/>
      <c r="P21" s="14"/>
      <c r="Q21" s="14"/>
    </row>
    <row r="22" spans="2:17" x14ac:dyDescent="0.25">
      <c r="B22" s="53" t="s">
        <v>44</v>
      </c>
      <c r="C22" s="54"/>
      <c r="D22" s="41"/>
      <c r="E22" s="19"/>
      <c r="F22" s="19"/>
      <c r="G22" s="47"/>
      <c r="H22" s="47"/>
      <c r="I22" s="47"/>
      <c r="J22" s="47"/>
      <c r="K22" s="47"/>
      <c r="L22" s="47"/>
      <c r="M22" s="47"/>
      <c r="N22" s="22"/>
      <c r="O22" s="14"/>
      <c r="P22" s="14"/>
      <c r="Q22" s="14"/>
    </row>
    <row r="23" spans="2:17" ht="20.25" customHeight="1" x14ac:dyDescent="0.25">
      <c r="B23" s="54" t="s">
        <v>46</v>
      </c>
      <c r="C23" s="154" t="s">
        <v>123</v>
      </c>
      <c r="D23" s="154"/>
      <c r="E23" s="154"/>
      <c r="F23" s="154"/>
      <c r="G23" s="154"/>
      <c r="H23" s="154"/>
      <c r="I23" s="47"/>
      <c r="J23" s="47"/>
      <c r="K23" s="47"/>
      <c r="L23" s="47"/>
      <c r="M23" s="47"/>
      <c r="N23" s="22"/>
      <c r="O23" s="14"/>
      <c r="P23" s="14"/>
      <c r="Q23" s="14"/>
    </row>
    <row r="24" spans="2:17" ht="20.25" customHeight="1" x14ac:dyDescent="0.25">
      <c r="B24" s="54" t="s">
        <v>45</v>
      </c>
      <c r="C24" s="154"/>
      <c r="D24" s="154"/>
      <c r="E24" s="154"/>
      <c r="F24" s="154"/>
      <c r="G24" s="154"/>
      <c r="H24" s="154"/>
      <c r="I24" s="47"/>
      <c r="J24" s="47"/>
      <c r="K24" s="47"/>
      <c r="L24" s="47"/>
      <c r="M24" s="47"/>
      <c r="N24" s="22"/>
      <c r="O24" s="14"/>
      <c r="P24" s="14"/>
      <c r="Q24" s="14"/>
    </row>
    <row r="25" spans="2:17" ht="58.5" customHeight="1" x14ac:dyDescent="0.25">
      <c r="B25" s="64" t="s">
        <v>109</v>
      </c>
      <c r="C25" s="154" t="s">
        <v>220</v>
      </c>
      <c r="D25" s="154"/>
      <c r="E25" s="154"/>
      <c r="F25" s="154"/>
      <c r="G25" s="154"/>
      <c r="H25" s="154"/>
      <c r="I25" s="47"/>
      <c r="J25" s="47"/>
      <c r="K25" s="47"/>
      <c r="L25" s="47"/>
      <c r="M25" s="47"/>
      <c r="N25" s="22"/>
      <c r="O25" s="14"/>
      <c r="P25" s="14"/>
      <c r="Q25" s="14"/>
    </row>
    <row r="26" spans="2:17" ht="21" customHeight="1" x14ac:dyDescent="0.25">
      <c r="B26" s="64" t="s">
        <v>140</v>
      </c>
      <c r="C26" s="154" t="s">
        <v>126</v>
      </c>
      <c r="D26" s="154"/>
      <c r="E26" s="154"/>
      <c r="F26" s="154"/>
      <c r="G26" s="154"/>
      <c r="H26" s="154"/>
      <c r="I26" s="47"/>
      <c r="J26" s="47"/>
      <c r="K26" s="47"/>
      <c r="L26" s="47"/>
      <c r="M26" s="47"/>
      <c r="N26" s="22"/>
      <c r="O26" s="14"/>
      <c r="P26" s="14"/>
      <c r="Q26" s="14"/>
    </row>
    <row r="27" spans="2:17" ht="21" customHeight="1" x14ac:dyDescent="0.25">
      <c r="B27" s="64" t="s">
        <v>143</v>
      </c>
      <c r="C27" s="154"/>
      <c r="D27" s="154"/>
      <c r="E27" s="154"/>
      <c r="F27" s="154"/>
      <c r="G27" s="154"/>
      <c r="H27" s="154"/>
      <c r="I27" s="47"/>
      <c r="J27" s="47"/>
      <c r="K27" s="47"/>
      <c r="L27" s="47"/>
      <c r="M27" s="47"/>
      <c r="N27" s="22"/>
      <c r="O27" s="14"/>
      <c r="P27" s="14"/>
      <c r="Q27" s="14"/>
    </row>
    <row r="28" spans="2:17" ht="21" customHeight="1" x14ac:dyDescent="0.25">
      <c r="B28" s="64" t="s">
        <v>144</v>
      </c>
      <c r="C28" s="154"/>
      <c r="D28" s="154"/>
      <c r="E28" s="154"/>
      <c r="F28" s="154"/>
      <c r="G28" s="154"/>
      <c r="H28" s="154"/>
      <c r="I28" s="47"/>
      <c r="J28" s="47"/>
      <c r="K28" s="47"/>
      <c r="L28" s="47"/>
      <c r="M28" s="47"/>
      <c r="N28" s="22"/>
      <c r="O28" s="14"/>
      <c r="P28" s="14"/>
      <c r="Q28" s="14"/>
    </row>
    <row r="29" spans="2:17" x14ac:dyDescent="0.25">
      <c r="B29" s="53"/>
      <c r="C29" s="54"/>
      <c r="D29" s="41"/>
      <c r="E29" s="19"/>
      <c r="F29" s="19"/>
      <c r="G29" s="47"/>
      <c r="H29" s="47"/>
      <c r="I29" s="47"/>
      <c r="J29" s="47"/>
      <c r="K29" s="47"/>
      <c r="L29" s="47"/>
      <c r="M29" s="47"/>
      <c r="N29" s="22"/>
      <c r="O29" s="14"/>
      <c r="P29" s="14"/>
      <c r="Q29" s="14"/>
    </row>
    <row r="30" spans="2:17" x14ac:dyDescent="0.25">
      <c r="B30" s="53" t="s">
        <v>47</v>
      </c>
      <c r="C30" s="54"/>
      <c r="D30" s="41"/>
      <c r="E30" s="19"/>
      <c r="F30" s="19"/>
      <c r="G30" s="47"/>
      <c r="H30" s="47"/>
      <c r="I30" s="47"/>
      <c r="J30" s="47"/>
      <c r="K30" s="47"/>
      <c r="L30" s="47"/>
      <c r="M30" s="47"/>
      <c r="N30" s="22"/>
      <c r="O30" s="14"/>
      <c r="P30" s="14"/>
      <c r="Q30" s="14"/>
    </row>
    <row r="31" spans="2:17" ht="27" customHeight="1" x14ac:dyDescent="0.25">
      <c r="B31" s="64" t="s">
        <v>48</v>
      </c>
      <c r="C31" s="154" t="s">
        <v>99</v>
      </c>
      <c r="D31" s="154"/>
      <c r="E31" s="154"/>
      <c r="F31" s="154"/>
      <c r="G31" s="154"/>
      <c r="H31" s="154"/>
      <c r="I31" s="47"/>
      <c r="J31" s="47"/>
      <c r="K31" s="47"/>
      <c r="L31" s="47"/>
      <c r="M31" s="47"/>
      <c r="N31" s="22"/>
      <c r="O31" s="14"/>
      <c r="P31" s="14"/>
      <c r="Q31" s="14"/>
    </row>
    <row r="32" spans="2:17" x14ac:dyDescent="0.25">
      <c r="B32" s="53"/>
      <c r="C32" s="54"/>
      <c r="D32" s="41"/>
      <c r="E32" s="19"/>
      <c r="F32" s="19"/>
      <c r="G32" s="47"/>
      <c r="H32" s="47"/>
      <c r="I32" s="47"/>
      <c r="J32" s="47"/>
      <c r="K32" s="47"/>
      <c r="L32" s="47"/>
      <c r="M32" s="47"/>
      <c r="N32" s="22"/>
      <c r="O32" s="14"/>
      <c r="P32" s="14"/>
      <c r="Q32" s="14"/>
    </row>
    <row r="33" spans="2:17" x14ac:dyDescent="0.25">
      <c r="B33" s="53" t="s">
        <v>49</v>
      </c>
      <c r="C33" s="54"/>
      <c r="D33" s="41"/>
      <c r="E33" s="19"/>
      <c r="F33" s="19"/>
      <c r="G33" s="47"/>
      <c r="H33" s="47"/>
      <c r="I33" s="47"/>
      <c r="J33" s="47"/>
      <c r="K33" s="47"/>
      <c r="L33" s="47"/>
      <c r="M33" s="47"/>
      <c r="N33" s="22"/>
      <c r="O33" s="14"/>
      <c r="P33" s="14"/>
      <c r="Q33" s="14"/>
    </row>
    <row r="34" spans="2:17" ht="29.25" customHeight="1" x14ac:dyDescent="0.25">
      <c r="B34" s="64" t="s">
        <v>50</v>
      </c>
      <c r="C34" s="154" t="s">
        <v>100</v>
      </c>
      <c r="D34" s="154"/>
      <c r="E34" s="154"/>
      <c r="F34" s="154"/>
      <c r="G34" s="154"/>
      <c r="H34" s="154"/>
      <c r="I34" s="47"/>
      <c r="J34" s="47"/>
      <c r="K34" s="47"/>
      <c r="L34" s="47"/>
      <c r="M34" s="47"/>
      <c r="N34" s="22"/>
      <c r="O34" s="14"/>
      <c r="P34" s="14"/>
      <c r="Q34" s="14"/>
    </row>
    <row r="35" spans="2:17" s="1" customFormat="1" x14ac:dyDescent="0.25">
      <c r="B35" s="54" t="s">
        <v>51</v>
      </c>
      <c r="C35" s="54" t="s">
        <v>101</v>
      </c>
      <c r="D35" s="41"/>
      <c r="E35" s="52"/>
      <c r="F35" s="52"/>
      <c r="G35" s="47"/>
      <c r="H35" s="47"/>
      <c r="I35" s="47"/>
      <c r="J35" s="47"/>
      <c r="K35" s="47"/>
      <c r="L35" s="47"/>
      <c r="M35" s="47"/>
      <c r="N35" s="25"/>
      <c r="O35" s="24"/>
      <c r="P35" s="24"/>
      <c r="Q35" s="24"/>
    </row>
    <row r="36" spans="2:17" s="1" customFormat="1" x14ac:dyDescent="0.25">
      <c r="B36" s="54" t="s">
        <v>98</v>
      </c>
      <c r="C36" s="54" t="s">
        <v>103</v>
      </c>
      <c r="D36" s="41"/>
      <c r="E36" s="51"/>
      <c r="F36" s="51"/>
      <c r="G36" s="51"/>
      <c r="H36" s="51"/>
      <c r="I36" s="51"/>
      <c r="J36" s="51"/>
      <c r="K36" s="51"/>
      <c r="L36" s="51"/>
      <c r="M36" s="51"/>
      <c r="N36" s="24"/>
      <c r="O36" s="24"/>
      <c r="P36" s="24"/>
      <c r="Q36" s="24"/>
    </row>
    <row r="37" spans="2:17" s="1" customFormat="1" x14ac:dyDescent="0.25">
      <c r="B37" s="53"/>
      <c r="C37" s="54"/>
      <c r="D37" s="41"/>
      <c r="E37" s="52"/>
      <c r="F37" s="52"/>
      <c r="G37" s="52"/>
      <c r="H37" s="52"/>
      <c r="I37" s="52"/>
      <c r="J37" s="52"/>
      <c r="K37" s="52"/>
      <c r="L37" s="52"/>
      <c r="M37" s="52"/>
      <c r="N37" s="25"/>
      <c r="O37" s="24"/>
      <c r="P37" s="24"/>
      <c r="Q37" s="24"/>
    </row>
    <row r="38" spans="2:17" x14ac:dyDescent="0.25">
      <c r="B38" s="53" t="s">
        <v>52</v>
      </c>
      <c r="C38" s="54"/>
      <c r="D38" s="41"/>
      <c r="E38" s="43"/>
      <c r="F38" s="43"/>
      <c r="G38" s="43"/>
      <c r="H38" s="43"/>
      <c r="I38" s="43"/>
      <c r="J38" s="43"/>
      <c r="K38" s="43"/>
      <c r="L38" s="43"/>
      <c r="M38" s="43"/>
      <c r="N38" s="14"/>
      <c r="O38" s="14"/>
      <c r="P38" s="14"/>
      <c r="Q38" s="14"/>
    </row>
    <row r="39" spans="2:17" s="1" customFormat="1" ht="21" customHeight="1" x14ac:dyDescent="0.25">
      <c r="B39" s="64" t="s">
        <v>53</v>
      </c>
      <c r="C39" s="154" t="s">
        <v>321</v>
      </c>
      <c r="D39" s="154"/>
      <c r="E39" s="154"/>
      <c r="F39" s="154"/>
      <c r="G39" s="154"/>
      <c r="H39" s="154"/>
      <c r="I39" s="51"/>
      <c r="J39" s="51"/>
      <c r="K39" s="51"/>
      <c r="L39" s="51"/>
      <c r="M39" s="52"/>
      <c r="N39" s="25"/>
      <c r="O39" s="24"/>
      <c r="P39" s="24"/>
      <c r="Q39" s="24"/>
    </row>
    <row r="40" spans="2:17" s="1" customFormat="1" ht="19.5" customHeight="1" x14ac:dyDescent="0.25">
      <c r="B40" s="64" t="s">
        <v>54</v>
      </c>
      <c r="C40" s="154"/>
      <c r="D40" s="154"/>
      <c r="E40" s="154"/>
      <c r="F40" s="154"/>
      <c r="G40" s="154"/>
      <c r="H40" s="154"/>
      <c r="I40" s="51"/>
      <c r="J40" s="51"/>
      <c r="K40" s="51"/>
      <c r="L40" s="51"/>
      <c r="M40" s="51"/>
      <c r="N40" s="24"/>
      <c r="O40" s="24"/>
      <c r="P40" s="24"/>
      <c r="Q40" s="24"/>
    </row>
    <row r="41" spans="2:17" s="1" customFormat="1" ht="33" customHeight="1" x14ac:dyDescent="0.25">
      <c r="B41" s="64" t="s">
        <v>55</v>
      </c>
      <c r="C41" s="154" t="s">
        <v>322</v>
      </c>
      <c r="D41" s="154"/>
      <c r="E41" s="154"/>
      <c r="F41" s="154"/>
      <c r="G41" s="154"/>
      <c r="H41" s="154"/>
      <c r="I41" s="51"/>
      <c r="J41" s="51"/>
      <c r="K41" s="51"/>
      <c r="L41" s="51"/>
      <c r="M41" s="51"/>
      <c r="N41" s="24"/>
      <c r="O41" s="24"/>
      <c r="P41" s="24"/>
      <c r="Q41" s="24"/>
    </row>
    <row r="42" spans="2:17" x14ac:dyDescent="0.25">
      <c r="B42" s="53"/>
      <c r="C42" s="54"/>
      <c r="D42" s="41"/>
      <c r="E42" s="43"/>
      <c r="F42" s="43"/>
      <c r="G42" s="43"/>
      <c r="H42" s="43"/>
      <c r="I42" s="43"/>
      <c r="J42" s="43"/>
      <c r="K42" s="43"/>
      <c r="L42" s="43"/>
      <c r="M42" s="43"/>
      <c r="N42" s="14"/>
      <c r="O42" s="14"/>
      <c r="P42" s="14"/>
      <c r="Q42" s="14"/>
    </row>
    <row r="43" spans="2:17" x14ac:dyDescent="0.25">
      <c r="B43" s="53" t="s">
        <v>30</v>
      </c>
      <c r="C43" s="54"/>
      <c r="D43" s="41"/>
      <c r="E43" s="43"/>
      <c r="F43" s="43"/>
      <c r="G43" s="43"/>
      <c r="H43" s="43"/>
      <c r="I43" s="43"/>
      <c r="J43" s="43"/>
      <c r="K43" s="43"/>
      <c r="L43" s="43"/>
      <c r="M43" s="43"/>
      <c r="N43" s="14"/>
      <c r="O43" s="14"/>
      <c r="P43" s="14"/>
      <c r="Q43" s="14"/>
    </row>
    <row r="44" spans="2:17" ht="15" customHeight="1" x14ac:dyDescent="0.25">
      <c r="B44" s="54" t="s">
        <v>57</v>
      </c>
      <c r="C44" s="154" t="s">
        <v>102</v>
      </c>
      <c r="D44" s="154"/>
      <c r="E44" s="154"/>
      <c r="F44" s="154"/>
      <c r="G44" s="154"/>
      <c r="H44" s="154"/>
      <c r="I44" s="43"/>
      <c r="J44" s="43"/>
      <c r="K44" s="43"/>
      <c r="L44" s="43"/>
      <c r="M44" s="43"/>
      <c r="N44" s="14"/>
      <c r="O44" s="14"/>
      <c r="P44" s="14"/>
      <c r="Q44" s="14"/>
    </row>
    <row r="45" spans="2:17" x14ac:dyDescent="0.25">
      <c r="B45" s="54" t="s">
        <v>120</v>
      </c>
      <c r="C45" s="154"/>
      <c r="D45" s="154"/>
      <c r="E45" s="154"/>
      <c r="F45" s="154"/>
      <c r="G45" s="154"/>
      <c r="H45" s="154"/>
      <c r="I45" s="43"/>
      <c r="J45" s="43"/>
      <c r="K45" s="43"/>
      <c r="L45" s="43"/>
      <c r="M45" s="43"/>
      <c r="N45" s="14"/>
      <c r="O45" s="14"/>
      <c r="P45" s="14"/>
      <c r="Q45" s="14"/>
    </row>
    <row r="46" spans="2:17" x14ac:dyDescent="0.25">
      <c r="B46" s="54" t="s">
        <v>121</v>
      </c>
      <c r="C46" s="154"/>
      <c r="D46" s="154"/>
      <c r="E46" s="154"/>
      <c r="F46" s="154"/>
      <c r="G46" s="154"/>
      <c r="H46" s="154"/>
      <c r="I46" s="43"/>
      <c r="J46" s="43"/>
      <c r="K46" s="43"/>
      <c r="L46" s="43"/>
      <c r="M46" s="43"/>
      <c r="N46" s="14"/>
      <c r="O46" s="14"/>
      <c r="P46" s="14"/>
      <c r="Q46" s="14"/>
    </row>
    <row r="47" spans="2:17" x14ac:dyDescent="0.25">
      <c r="B47" s="43"/>
      <c r="C47" s="43"/>
      <c r="D47" s="43"/>
      <c r="E47" s="43"/>
      <c r="F47" s="43"/>
      <c r="G47" s="43"/>
      <c r="H47" s="43"/>
      <c r="I47" s="43"/>
      <c r="J47" s="43"/>
      <c r="K47" s="43"/>
      <c r="L47" s="43"/>
      <c r="M47" s="43"/>
      <c r="N47" s="14"/>
      <c r="O47" s="14"/>
      <c r="P47" s="14"/>
      <c r="Q47" s="14"/>
    </row>
    <row r="48" spans="2:17" x14ac:dyDescent="0.25">
      <c r="B48" s="50" t="s">
        <v>6</v>
      </c>
      <c r="C48" s="43"/>
      <c r="D48" s="43"/>
      <c r="E48" s="43"/>
      <c r="F48" s="43"/>
      <c r="G48" s="43"/>
      <c r="H48" s="43"/>
      <c r="I48" s="43"/>
      <c r="J48" s="43"/>
      <c r="K48" s="43"/>
      <c r="L48" s="43"/>
      <c r="M48" s="43"/>
      <c r="N48" s="14"/>
      <c r="O48" s="14"/>
      <c r="P48" s="14"/>
      <c r="Q48" s="14"/>
    </row>
    <row r="49" spans="2:17" ht="16.5" customHeight="1" x14ac:dyDescent="0.25">
      <c r="B49" s="59" t="s">
        <v>64</v>
      </c>
      <c r="C49" s="157" t="s">
        <v>61</v>
      </c>
      <c r="D49" s="157"/>
      <c r="E49" s="157"/>
      <c r="F49" s="157"/>
      <c r="G49" s="157"/>
      <c r="H49" s="43"/>
      <c r="I49" s="43"/>
      <c r="J49" s="43"/>
      <c r="K49" s="43"/>
      <c r="L49" s="43"/>
      <c r="M49" s="43"/>
      <c r="N49" s="14"/>
      <c r="O49" s="14"/>
      <c r="P49" s="14"/>
      <c r="Q49" s="14"/>
    </row>
    <row r="50" spans="2:17" ht="32.25" customHeight="1" x14ac:dyDescent="0.25">
      <c r="B50" s="59" t="s">
        <v>65</v>
      </c>
      <c r="C50" s="158" t="s">
        <v>62</v>
      </c>
      <c r="D50" s="158"/>
      <c r="E50" s="158"/>
      <c r="F50" s="158"/>
      <c r="G50" s="158"/>
      <c r="H50" s="43"/>
      <c r="I50" s="43"/>
      <c r="J50" s="43"/>
      <c r="K50" s="43"/>
      <c r="L50" s="43"/>
      <c r="M50" s="43"/>
      <c r="N50" s="14"/>
      <c r="O50" s="14"/>
      <c r="P50" s="14"/>
      <c r="Q50" s="14"/>
    </row>
    <row r="51" spans="2:17" ht="32.25" customHeight="1" x14ac:dyDescent="0.25">
      <c r="B51" s="59" t="s">
        <v>66</v>
      </c>
      <c r="C51" s="158" t="s">
        <v>63</v>
      </c>
      <c r="D51" s="158"/>
      <c r="E51" s="158"/>
      <c r="F51" s="158"/>
      <c r="G51" s="158"/>
      <c r="H51" s="43"/>
      <c r="I51" s="43"/>
      <c r="J51" s="43"/>
      <c r="K51" s="43"/>
      <c r="L51" s="43"/>
      <c r="M51" s="43"/>
      <c r="N51" s="14"/>
      <c r="O51" s="14"/>
      <c r="P51" s="14"/>
      <c r="Q51" s="14"/>
    </row>
    <row r="52" spans="2:17" ht="32.25" customHeight="1" x14ac:dyDescent="0.25">
      <c r="B52" s="60" t="s">
        <v>67</v>
      </c>
      <c r="C52" s="158" t="s">
        <v>221</v>
      </c>
      <c r="D52" s="158"/>
      <c r="E52" s="158"/>
      <c r="F52" s="158"/>
      <c r="G52" s="158"/>
      <c r="H52" s="43"/>
      <c r="I52" s="43"/>
      <c r="J52" s="43"/>
      <c r="K52" s="43"/>
      <c r="L52" s="43"/>
      <c r="M52" s="43"/>
      <c r="N52" s="14"/>
      <c r="O52" s="14"/>
      <c r="P52" s="14"/>
      <c r="Q52" s="14"/>
    </row>
    <row r="53" spans="2:17" ht="32.25" customHeight="1" x14ac:dyDescent="0.25">
      <c r="B53" s="59" t="s">
        <v>113</v>
      </c>
      <c r="C53" s="158" t="s">
        <v>70</v>
      </c>
      <c r="D53" s="158"/>
      <c r="E53" s="158"/>
      <c r="F53" s="158"/>
      <c r="G53" s="158"/>
      <c r="H53" s="43"/>
      <c r="I53" s="43"/>
      <c r="J53" s="43"/>
      <c r="K53" s="43"/>
      <c r="L53" s="43"/>
      <c r="M53" s="43"/>
      <c r="N53" s="14"/>
      <c r="O53" s="14"/>
      <c r="P53" s="14"/>
      <c r="Q53" s="14"/>
    </row>
    <row r="54" spans="2:17" ht="32.25" customHeight="1" x14ac:dyDescent="0.25">
      <c r="B54" s="59" t="s">
        <v>111</v>
      </c>
      <c r="C54" s="158" t="s">
        <v>222</v>
      </c>
      <c r="D54" s="158"/>
      <c r="E54" s="158"/>
      <c r="F54" s="158"/>
      <c r="G54" s="158"/>
      <c r="H54" s="43"/>
      <c r="I54" s="43"/>
      <c r="J54" s="43"/>
      <c r="K54" s="43"/>
      <c r="L54" s="43"/>
      <c r="M54" s="43"/>
      <c r="N54" s="14"/>
      <c r="O54" s="14"/>
      <c r="P54" s="14"/>
      <c r="Q54" s="14"/>
    </row>
    <row r="55" spans="2:17" ht="32.25" customHeight="1" x14ac:dyDescent="0.25">
      <c r="B55" s="59" t="s">
        <v>108</v>
      </c>
      <c r="C55" s="159" t="s">
        <v>110</v>
      </c>
      <c r="D55" s="159"/>
      <c r="E55" s="159"/>
      <c r="F55" s="159"/>
      <c r="G55" s="159"/>
      <c r="H55" s="43"/>
      <c r="I55" s="43"/>
      <c r="J55" s="43"/>
      <c r="K55" s="43"/>
      <c r="L55" s="43"/>
      <c r="M55" s="43"/>
      <c r="N55" s="14"/>
      <c r="O55" s="14"/>
      <c r="P55" s="14"/>
      <c r="Q55" s="14"/>
    </row>
    <row r="56" spans="2:17" ht="45" customHeight="1" x14ac:dyDescent="0.25">
      <c r="B56" s="59" t="s">
        <v>145</v>
      </c>
      <c r="C56" s="159" t="s">
        <v>291</v>
      </c>
      <c r="D56" s="159"/>
      <c r="E56" s="159"/>
      <c r="F56" s="159"/>
      <c r="G56" s="159"/>
      <c r="H56" s="43"/>
      <c r="I56" s="43"/>
      <c r="J56" s="43"/>
      <c r="K56" s="43"/>
      <c r="L56" s="43"/>
      <c r="M56" s="43"/>
      <c r="N56" s="14"/>
      <c r="O56" s="14"/>
      <c r="P56" s="14"/>
      <c r="Q56" s="14"/>
    </row>
    <row r="57" spans="2:17" ht="45" customHeight="1" x14ac:dyDescent="0.25">
      <c r="B57" s="61" t="s">
        <v>141</v>
      </c>
      <c r="C57" s="159"/>
      <c r="D57" s="159"/>
      <c r="E57" s="159"/>
      <c r="F57" s="159"/>
      <c r="G57" s="159"/>
      <c r="H57" s="43"/>
      <c r="I57" s="43"/>
      <c r="J57" s="43"/>
      <c r="K57" s="43"/>
      <c r="L57" s="43"/>
      <c r="M57" s="43"/>
      <c r="N57" s="14"/>
      <c r="O57" s="14"/>
      <c r="P57" s="14"/>
      <c r="Q57" s="14"/>
    </row>
    <row r="58" spans="2:17" ht="45" customHeight="1" x14ac:dyDescent="0.25">
      <c r="B58" s="61" t="s">
        <v>142</v>
      </c>
      <c r="C58" s="159"/>
      <c r="D58" s="159"/>
      <c r="E58" s="159"/>
      <c r="F58" s="159"/>
      <c r="G58" s="159"/>
      <c r="H58" s="43"/>
      <c r="I58" s="43"/>
      <c r="J58" s="43"/>
      <c r="K58" s="43"/>
      <c r="L58" s="43"/>
      <c r="M58" s="43"/>
      <c r="N58" s="14"/>
      <c r="O58" s="14"/>
      <c r="P58" s="14"/>
      <c r="Q58" s="14"/>
    </row>
    <row r="59" spans="2:17" ht="32.25" customHeight="1" x14ac:dyDescent="0.25">
      <c r="B59" s="61" t="s">
        <v>112</v>
      </c>
      <c r="C59" s="158" t="s">
        <v>223</v>
      </c>
      <c r="D59" s="158"/>
      <c r="E59" s="158"/>
      <c r="F59" s="158"/>
      <c r="G59" s="158"/>
      <c r="H59" s="43"/>
      <c r="I59" s="43"/>
      <c r="J59" s="43"/>
      <c r="K59" s="43"/>
      <c r="L59" s="43"/>
      <c r="M59" s="43"/>
      <c r="N59" s="14"/>
      <c r="O59" s="14"/>
      <c r="P59" s="14"/>
      <c r="Q59" s="14"/>
    </row>
    <row r="60" spans="2:17" ht="32.25" customHeight="1" x14ac:dyDescent="0.25">
      <c r="B60" s="59" t="s">
        <v>31</v>
      </c>
      <c r="C60" s="158" t="s">
        <v>224</v>
      </c>
      <c r="D60" s="158"/>
      <c r="E60" s="158"/>
      <c r="F60" s="158"/>
      <c r="G60" s="158"/>
      <c r="H60" s="43"/>
      <c r="I60" s="43"/>
      <c r="J60" s="43"/>
      <c r="K60" s="43"/>
      <c r="L60" s="43"/>
      <c r="M60" s="43"/>
      <c r="N60" s="14"/>
      <c r="O60" s="14"/>
      <c r="P60" s="14"/>
      <c r="Q60" s="14"/>
    </row>
    <row r="61" spans="2:17" ht="32.25" customHeight="1" x14ac:dyDescent="0.25">
      <c r="B61" s="62" t="s">
        <v>68</v>
      </c>
      <c r="C61" s="158" t="s">
        <v>225</v>
      </c>
      <c r="D61" s="158"/>
      <c r="E61" s="158"/>
      <c r="F61" s="158"/>
      <c r="G61" s="158"/>
      <c r="H61" s="43"/>
      <c r="I61" s="43"/>
      <c r="J61" s="43"/>
      <c r="K61" s="43"/>
      <c r="L61" s="43"/>
      <c r="M61" s="43"/>
      <c r="N61" s="14"/>
      <c r="O61" s="14"/>
      <c r="P61" s="14"/>
      <c r="Q61" s="14"/>
    </row>
    <row r="62" spans="2:17" ht="47.25" customHeight="1" x14ac:dyDescent="0.25">
      <c r="B62" s="62" t="s">
        <v>115</v>
      </c>
      <c r="C62" s="158" t="s">
        <v>69</v>
      </c>
      <c r="D62" s="158"/>
      <c r="E62" s="158"/>
      <c r="F62" s="158"/>
      <c r="G62" s="158"/>
      <c r="H62" s="43"/>
      <c r="I62" s="43"/>
      <c r="J62" s="43"/>
      <c r="K62" s="43"/>
      <c r="L62" s="43"/>
      <c r="M62" s="43"/>
      <c r="N62" s="14"/>
      <c r="O62" s="14"/>
      <c r="P62" s="14"/>
      <c r="Q62" s="14"/>
    </row>
    <row r="63" spans="2:17" ht="32.25" customHeight="1" x14ac:dyDescent="0.25">
      <c r="B63" s="61" t="s">
        <v>116</v>
      </c>
      <c r="C63" s="158" t="s">
        <v>226</v>
      </c>
      <c r="D63" s="158"/>
      <c r="E63" s="158"/>
      <c r="F63" s="158"/>
      <c r="G63" s="158"/>
      <c r="H63" s="43"/>
      <c r="I63" s="43"/>
      <c r="J63" s="43"/>
      <c r="K63" s="43"/>
      <c r="L63" s="43"/>
      <c r="M63" s="43"/>
      <c r="N63" s="14"/>
      <c r="O63" s="14"/>
      <c r="P63" s="14"/>
      <c r="Q63" s="14"/>
    </row>
    <row r="64" spans="2:17" ht="32.25" customHeight="1" x14ac:dyDescent="0.25">
      <c r="B64" s="63" t="s">
        <v>117</v>
      </c>
      <c r="C64" s="158" t="s">
        <v>227</v>
      </c>
      <c r="D64" s="158"/>
      <c r="E64" s="158"/>
      <c r="F64" s="158"/>
      <c r="G64" s="158"/>
      <c r="H64" s="43"/>
      <c r="I64" s="43"/>
      <c r="J64" s="43"/>
      <c r="K64" s="43"/>
      <c r="L64" s="43"/>
      <c r="M64" s="43"/>
      <c r="N64" s="14"/>
      <c r="O64" s="14"/>
      <c r="P64" s="14"/>
      <c r="Q64" s="14"/>
    </row>
    <row r="65" spans="2:17" ht="32.25" customHeight="1" x14ac:dyDescent="0.25">
      <c r="B65" s="61" t="s">
        <v>118</v>
      </c>
      <c r="C65" s="158" t="s">
        <v>228</v>
      </c>
      <c r="D65" s="158"/>
      <c r="E65" s="158"/>
      <c r="F65" s="158"/>
      <c r="G65" s="158"/>
      <c r="H65" s="43"/>
      <c r="I65" s="43"/>
      <c r="J65" s="43"/>
      <c r="K65" s="43"/>
      <c r="L65" s="43"/>
      <c r="M65" s="43"/>
      <c r="N65" s="14"/>
      <c r="O65" s="14"/>
      <c r="P65" s="14"/>
      <c r="Q65" s="14"/>
    </row>
    <row r="66" spans="2:17" ht="32.25" customHeight="1" x14ac:dyDescent="0.25">
      <c r="B66" s="61" t="s">
        <v>119</v>
      </c>
      <c r="C66" s="158" t="s">
        <v>229</v>
      </c>
      <c r="D66" s="158"/>
      <c r="E66" s="158"/>
      <c r="F66" s="158"/>
      <c r="G66" s="158"/>
      <c r="H66" s="43"/>
      <c r="I66" s="43"/>
      <c r="J66" s="43"/>
      <c r="K66" s="43"/>
      <c r="L66" s="43"/>
      <c r="M66" s="43"/>
      <c r="N66" s="14"/>
      <c r="O66" s="14"/>
      <c r="P66" s="14"/>
      <c r="Q66" s="14"/>
    </row>
    <row r="67" spans="2:17" ht="32.25" customHeight="1" x14ac:dyDescent="0.25">
      <c r="B67" s="61" t="s">
        <v>58</v>
      </c>
      <c r="C67" s="158" t="s">
        <v>230</v>
      </c>
      <c r="D67" s="158"/>
      <c r="E67" s="158"/>
      <c r="F67" s="158"/>
      <c r="G67" s="158"/>
      <c r="H67" s="43"/>
      <c r="I67" s="43"/>
      <c r="J67" s="43"/>
      <c r="K67" s="43"/>
      <c r="L67" s="43"/>
      <c r="M67" s="43"/>
      <c r="N67" s="14"/>
      <c r="O67" s="14"/>
      <c r="P67" s="14"/>
      <c r="Q67" s="14"/>
    </row>
    <row r="68" spans="2:17" ht="32.25" customHeight="1" x14ac:dyDescent="0.25">
      <c r="B68" s="61" t="s">
        <v>59</v>
      </c>
      <c r="C68" s="158" t="s">
        <v>231</v>
      </c>
      <c r="D68" s="158"/>
      <c r="E68" s="158"/>
      <c r="F68" s="158"/>
      <c r="G68" s="158"/>
      <c r="H68" s="43"/>
      <c r="I68" s="43"/>
      <c r="J68" s="43"/>
      <c r="K68" s="43"/>
      <c r="L68" s="43"/>
      <c r="M68" s="43"/>
      <c r="N68" s="14"/>
      <c r="O68" s="14"/>
      <c r="P68" s="14"/>
      <c r="Q68" s="14"/>
    </row>
    <row r="69" spans="2:17" x14ac:dyDescent="0.25">
      <c r="B69" s="43"/>
      <c r="C69" s="43"/>
      <c r="D69" s="43"/>
      <c r="E69" s="43"/>
      <c r="F69" s="43"/>
      <c r="G69" s="43"/>
      <c r="H69" s="43"/>
      <c r="I69" s="43"/>
      <c r="J69" s="43"/>
      <c r="K69" s="43"/>
      <c r="L69" s="43"/>
      <c r="M69" s="43"/>
      <c r="N69" s="14"/>
      <c r="O69" s="14"/>
      <c r="P69" s="14"/>
      <c r="Q69" s="14"/>
    </row>
    <row r="70" spans="2:17" x14ac:dyDescent="0.25">
      <c r="B70" s="43"/>
      <c r="C70" s="43"/>
      <c r="D70" s="43"/>
      <c r="E70" s="43"/>
      <c r="F70" s="43"/>
      <c r="G70" s="43"/>
      <c r="H70" s="43"/>
      <c r="I70" s="43"/>
      <c r="J70" s="43"/>
      <c r="K70" s="43"/>
      <c r="L70" s="43"/>
      <c r="M70" s="43"/>
      <c r="N70" s="14"/>
      <c r="O70" s="14"/>
      <c r="P70" s="14"/>
      <c r="Q70" s="14"/>
    </row>
    <row r="71" spans="2:17" x14ac:dyDescent="0.25">
      <c r="B71" s="43"/>
      <c r="C71" s="43"/>
      <c r="D71" s="43"/>
      <c r="E71" s="43"/>
      <c r="F71" s="43"/>
      <c r="G71" s="43"/>
      <c r="H71" s="43"/>
      <c r="I71" s="43"/>
      <c r="J71" s="43"/>
      <c r="K71" s="43"/>
      <c r="L71" s="43"/>
      <c r="M71" s="43"/>
      <c r="N71" s="14"/>
      <c r="O71" s="14"/>
      <c r="P71" s="14"/>
      <c r="Q71" s="14"/>
    </row>
    <row r="72" spans="2:17" x14ac:dyDescent="0.25">
      <c r="B72" s="43"/>
      <c r="C72" s="43"/>
      <c r="D72" s="43"/>
      <c r="E72" s="43"/>
      <c r="F72" s="43"/>
      <c r="G72" s="43"/>
      <c r="H72" s="43"/>
      <c r="I72" s="43"/>
      <c r="J72" s="43"/>
      <c r="K72" s="43"/>
      <c r="L72" s="43"/>
      <c r="M72" s="43"/>
      <c r="N72" s="14"/>
      <c r="O72" s="14"/>
      <c r="P72" s="14"/>
      <c r="Q72" s="14"/>
    </row>
    <row r="73" spans="2:17" x14ac:dyDescent="0.25">
      <c r="B73" s="43"/>
      <c r="C73" s="43"/>
      <c r="D73" s="43"/>
      <c r="E73" s="43"/>
      <c r="F73" s="43"/>
      <c r="G73" s="43"/>
      <c r="H73" s="43"/>
      <c r="I73" s="43"/>
      <c r="J73" s="43"/>
      <c r="K73" s="43"/>
      <c r="L73" s="43"/>
      <c r="M73" s="43"/>
      <c r="N73" s="14"/>
      <c r="O73" s="14"/>
      <c r="P73" s="14"/>
      <c r="Q73" s="14"/>
    </row>
    <row r="74" spans="2:17" x14ac:dyDescent="0.25">
      <c r="B74" s="43"/>
      <c r="C74" s="43"/>
      <c r="D74" s="43"/>
      <c r="E74" s="43"/>
      <c r="F74" s="43"/>
      <c r="G74" s="43"/>
      <c r="H74" s="43"/>
      <c r="I74" s="43"/>
      <c r="J74" s="43"/>
      <c r="K74" s="43"/>
      <c r="L74" s="43"/>
      <c r="M74" s="42"/>
    </row>
    <row r="75" spans="2:17" x14ac:dyDescent="0.25">
      <c r="B75" s="14"/>
    </row>
    <row r="76" spans="2:17" x14ac:dyDescent="0.25">
      <c r="B76" s="14"/>
    </row>
  </sheetData>
  <sheetProtection password="D7B1" sheet="1" objects="1" scenarios="1"/>
  <mergeCells count="28">
    <mergeCell ref="C53:G53"/>
    <mergeCell ref="C67:G67"/>
    <mergeCell ref="C66:G66"/>
    <mergeCell ref="C54:G54"/>
    <mergeCell ref="C55:G55"/>
    <mergeCell ref="C60:G60"/>
    <mergeCell ref="C68:G68"/>
    <mergeCell ref="C31:H31"/>
    <mergeCell ref="C34:H34"/>
    <mergeCell ref="C39:H40"/>
    <mergeCell ref="C41:H41"/>
    <mergeCell ref="C65:G65"/>
    <mergeCell ref="C61:G61"/>
    <mergeCell ref="C62:G62"/>
    <mergeCell ref="C59:G59"/>
    <mergeCell ref="C56:G58"/>
    <mergeCell ref="C52:G52"/>
    <mergeCell ref="C44:H46"/>
    <mergeCell ref="C50:G50"/>
    <mergeCell ref="C51:G51"/>
    <mergeCell ref="C63:G63"/>
    <mergeCell ref="C64:G64"/>
    <mergeCell ref="C25:H25"/>
    <mergeCell ref="B11:M11"/>
    <mergeCell ref="C12:G12"/>
    <mergeCell ref="C49:G49"/>
    <mergeCell ref="C23:H24"/>
    <mergeCell ref="C26:H28"/>
  </mergeCells>
  <phoneticPr fontId="0" type="noConversion"/>
  <pageMargins left="0.7" right="0.7" top="0.75" bottom="0.75" header="0.3" footer="0.3"/>
  <pageSetup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59999389629810485"/>
  </sheetPr>
  <dimension ref="B3:B20"/>
  <sheetViews>
    <sheetView workbookViewId="0"/>
  </sheetViews>
  <sheetFormatPr defaultRowHeight="15" x14ac:dyDescent="0.25"/>
  <cols>
    <col min="1" max="1" width="2.7109375" style="21" customWidth="1"/>
    <col min="2" max="16384" width="9.140625" style="21"/>
  </cols>
  <sheetData>
    <row r="3" spans="2:2" ht="15.75" x14ac:dyDescent="0.25">
      <c r="B3" s="28" t="s">
        <v>36</v>
      </c>
    </row>
    <row r="4" spans="2:2" x14ac:dyDescent="0.25">
      <c r="B4" s="26"/>
    </row>
    <row r="5" spans="2:2" x14ac:dyDescent="0.25">
      <c r="B5" s="135" t="s">
        <v>148</v>
      </c>
    </row>
    <row r="6" spans="2:2" x14ac:dyDescent="0.25">
      <c r="B6" s="135" t="s">
        <v>84</v>
      </c>
    </row>
    <row r="7" spans="2:2" x14ac:dyDescent="0.25">
      <c r="B7" s="135" t="s">
        <v>195</v>
      </c>
    </row>
    <row r="8" spans="2:2" x14ac:dyDescent="0.25">
      <c r="B8" s="135" t="s">
        <v>196</v>
      </c>
    </row>
    <row r="9" spans="2:2" x14ac:dyDescent="0.25">
      <c r="B9" s="135" t="s">
        <v>197</v>
      </c>
    </row>
    <row r="10" spans="2:2" x14ac:dyDescent="0.25">
      <c r="B10" s="135" t="s">
        <v>198</v>
      </c>
    </row>
    <row r="11" spans="2:2" x14ac:dyDescent="0.25">
      <c r="B11" s="135"/>
    </row>
    <row r="12" spans="2:2" x14ac:dyDescent="0.25">
      <c r="B12" s="135" t="s">
        <v>85</v>
      </c>
    </row>
    <row r="13" spans="2:2" x14ac:dyDescent="0.25">
      <c r="B13" s="135" t="s">
        <v>293</v>
      </c>
    </row>
    <row r="14" spans="2:2" x14ac:dyDescent="0.25">
      <c r="B14" s="135" t="s">
        <v>250</v>
      </c>
    </row>
    <row r="15" spans="2:2" x14ac:dyDescent="0.25">
      <c r="B15" s="135" t="s">
        <v>294</v>
      </c>
    </row>
    <row r="16" spans="2:2" x14ac:dyDescent="0.25">
      <c r="B16" s="136"/>
    </row>
    <row r="17" spans="2:2" x14ac:dyDescent="0.25">
      <c r="B17" s="135" t="s">
        <v>19</v>
      </c>
    </row>
    <row r="18" spans="2:2" x14ac:dyDescent="0.25">
      <c r="B18" s="135" t="s">
        <v>20</v>
      </c>
    </row>
    <row r="19" spans="2:2" x14ac:dyDescent="0.25">
      <c r="B19" s="135" t="s">
        <v>194</v>
      </c>
    </row>
    <row r="20" spans="2:2" x14ac:dyDescent="0.25">
      <c r="B20" s="135" t="s">
        <v>193</v>
      </c>
    </row>
  </sheetData>
  <sheetProtection password="D7B1" sheet="1" objects="1" scenarios="1"/>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59999389629810485"/>
  </sheetPr>
  <dimension ref="B3:B55"/>
  <sheetViews>
    <sheetView workbookViewId="0"/>
  </sheetViews>
  <sheetFormatPr defaultRowHeight="15" x14ac:dyDescent="0.25"/>
  <cols>
    <col min="1" max="1" width="3.28515625" style="21" customWidth="1"/>
    <col min="2" max="16384" width="9.140625" style="21"/>
  </cols>
  <sheetData>
    <row r="3" spans="2:2" ht="15.75" x14ac:dyDescent="0.25">
      <c r="B3" s="28" t="s">
        <v>44</v>
      </c>
    </row>
    <row r="4" spans="2:2" x14ac:dyDescent="0.25">
      <c r="B4" s="26"/>
    </row>
    <row r="5" spans="2:2" x14ac:dyDescent="0.25">
      <c r="B5" s="135" t="s">
        <v>129</v>
      </c>
    </row>
    <row r="6" spans="2:2" x14ac:dyDescent="0.25">
      <c r="B6" s="135" t="s">
        <v>130</v>
      </c>
    </row>
    <row r="7" spans="2:2" x14ac:dyDescent="0.25">
      <c r="B7" s="135" t="s">
        <v>199</v>
      </c>
    </row>
    <row r="8" spans="2:2" x14ac:dyDescent="0.25">
      <c r="B8" s="135" t="s">
        <v>138</v>
      </c>
    </row>
    <row r="9" spans="2:2" x14ac:dyDescent="0.25">
      <c r="B9" s="135"/>
    </row>
    <row r="10" spans="2:2" x14ac:dyDescent="0.25">
      <c r="B10" s="135" t="s">
        <v>88</v>
      </c>
    </row>
    <row r="11" spans="2:2" x14ac:dyDescent="0.25">
      <c r="B11" s="135" t="s">
        <v>124</v>
      </c>
    </row>
    <row r="12" spans="2:2" x14ac:dyDescent="0.25">
      <c r="B12" s="135" t="s">
        <v>125</v>
      </c>
    </row>
    <row r="13" spans="2:2" x14ac:dyDescent="0.25">
      <c r="B13" s="135" t="s">
        <v>251</v>
      </c>
    </row>
    <row r="14" spans="2:2" x14ac:dyDescent="0.25">
      <c r="B14" s="135" t="s">
        <v>295</v>
      </c>
    </row>
    <row r="15" spans="2:2" x14ac:dyDescent="0.25">
      <c r="B15" s="135" t="s">
        <v>296</v>
      </c>
    </row>
    <row r="16" spans="2:2" x14ac:dyDescent="0.25">
      <c r="B16" s="135"/>
    </row>
    <row r="17" spans="2:2" x14ac:dyDescent="0.25">
      <c r="B17" s="135" t="s">
        <v>131</v>
      </c>
    </row>
    <row r="18" spans="2:2" x14ac:dyDescent="0.25">
      <c r="B18" s="135" t="s">
        <v>132</v>
      </c>
    </row>
    <row r="19" spans="2:2" x14ac:dyDescent="0.25">
      <c r="B19" s="135" t="s">
        <v>252</v>
      </c>
    </row>
    <row r="20" spans="2:2" x14ac:dyDescent="0.25">
      <c r="B20" s="135" t="s">
        <v>255</v>
      </c>
    </row>
    <row r="21" spans="2:2" x14ac:dyDescent="0.25">
      <c r="B21" s="135" t="s">
        <v>323</v>
      </c>
    </row>
    <row r="22" spans="2:2" x14ac:dyDescent="0.25">
      <c r="B22" s="135"/>
    </row>
    <row r="23" spans="2:2" x14ac:dyDescent="0.25">
      <c r="B23" s="135" t="s">
        <v>282</v>
      </c>
    </row>
    <row r="24" spans="2:2" x14ac:dyDescent="0.25">
      <c r="B24" s="135" t="s">
        <v>253</v>
      </c>
    </row>
    <row r="25" spans="2:2" x14ac:dyDescent="0.25">
      <c r="B25" s="135" t="s">
        <v>256</v>
      </c>
    </row>
    <row r="26" spans="2:2" x14ac:dyDescent="0.25">
      <c r="B26" s="135" t="s">
        <v>257</v>
      </c>
    </row>
    <row r="27" spans="2:2" x14ac:dyDescent="0.25">
      <c r="B27" s="135" t="s">
        <v>258</v>
      </c>
    </row>
    <row r="28" spans="2:2" x14ac:dyDescent="0.25">
      <c r="B28" s="135" t="s">
        <v>297</v>
      </c>
    </row>
    <row r="29" spans="2:2" x14ac:dyDescent="0.25">
      <c r="B29" s="135"/>
    </row>
    <row r="30" spans="2:2" x14ac:dyDescent="0.25">
      <c r="B30" s="137" t="s">
        <v>114</v>
      </c>
    </row>
    <row r="31" spans="2:2" x14ac:dyDescent="0.25">
      <c r="B31" s="135" t="s">
        <v>139</v>
      </c>
    </row>
    <row r="32" spans="2:2" x14ac:dyDescent="0.25">
      <c r="B32" s="135" t="s">
        <v>298</v>
      </c>
    </row>
    <row r="33" spans="2:2" x14ac:dyDescent="0.25">
      <c r="B33" s="135" t="s">
        <v>259</v>
      </c>
    </row>
    <row r="34" spans="2:2" x14ac:dyDescent="0.25">
      <c r="B34" s="135" t="s">
        <v>146</v>
      </c>
    </row>
    <row r="35" spans="2:2" x14ac:dyDescent="0.25">
      <c r="B35" s="135" t="s">
        <v>254</v>
      </c>
    </row>
    <row r="36" spans="2:2" x14ac:dyDescent="0.25">
      <c r="B36" s="135" t="s">
        <v>284</v>
      </c>
    </row>
    <row r="37" spans="2:2" x14ac:dyDescent="0.25">
      <c r="B37" s="135" t="s">
        <v>283</v>
      </c>
    </row>
    <row r="38" spans="2:2" x14ac:dyDescent="0.25">
      <c r="B38" s="136"/>
    </row>
    <row r="39" spans="2:2" x14ac:dyDescent="0.25">
      <c r="B39" s="137" t="s">
        <v>200</v>
      </c>
    </row>
    <row r="40" spans="2:2" x14ac:dyDescent="0.25">
      <c r="B40" s="135" t="s">
        <v>127</v>
      </c>
    </row>
    <row r="41" spans="2:2" x14ac:dyDescent="0.25">
      <c r="B41" s="135" t="s">
        <v>128</v>
      </c>
    </row>
    <row r="42" spans="2:2" x14ac:dyDescent="0.25">
      <c r="B42" s="135" t="s">
        <v>133</v>
      </c>
    </row>
    <row r="43" spans="2:2" x14ac:dyDescent="0.25">
      <c r="B43" s="135" t="s">
        <v>134</v>
      </c>
    </row>
    <row r="44" spans="2:2" x14ac:dyDescent="0.25">
      <c r="B44" s="135" t="s">
        <v>135</v>
      </c>
    </row>
    <row r="45" spans="2:2" x14ac:dyDescent="0.25">
      <c r="B45" s="65"/>
    </row>
    <row r="46" spans="2:2" x14ac:dyDescent="0.25">
      <c r="B46" s="65" t="s">
        <v>276</v>
      </c>
    </row>
    <row r="47" spans="2:2" x14ac:dyDescent="0.25">
      <c r="B47" s="65" t="s">
        <v>277</v>
      </c>
    </row>
    <row r="48" spans="2:2" x14ac:dyDescent="0.25">
      <c r="B48" s="65" t="s">
        <v>278</v>
      </c>
    </row>
    <row r="49" spans="2:2" x14ac:dyDescent="0.25">
      <c r="B49" s="65" t="s">
        <v>201</v>
      </c>
    </row>
    <row r="50" spans="2:2" x14ac:dyDescent="0.25">
      <c r="B50" s="65" t="s">
        <v>279</v>
      </c>
    </row>
    <row r="51" spans="2:2" x14ac:dyDescent="0.25">
      <c r="B51" s="65" t="s">
        <v>149</v>
      </c>
    </row>
    <row r="52" spans="2:2" x14ac:dyDescent="0.25">
      <c r="B52" s="65" t="s">
        <v>205</v>
      </c>
    </row>
    <row r="53" spans="2:2" x14ac:dyDescent="0.25">
      <c r="B53" s="65" t="s">
        <v>202</v>
      </c>
    </row>
    <row r="54" spans="2:2" x14ac:dyDescent="0.25">
      <c r="B54" s="65" t="s">
        <v>203</v>
      </c>
    </row>
    <row r="55" spans="2:2" x14ac:dyDescent="0.25">
      <c r="B55" s="65" t="s">
        <v>204</v>
      </c>
    </row>
  </sheetData>
  <sheetProtection password="D7B1" sheet="1" objects="1" scenarios="1"/>
  <phoneticPr fontId="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59999389629810485"/>
  </sheetPr>
  <dimension ref="B3:B14"/>
  <sheetViews>
    <sheetView workbookViewId="0"/>
  </sheetViews>
  <sheetFormatPr defaultRowHeight="15" x14ac:dyDescent="0.25"/>
  <cols>
    <col min="1" max="1" width="3.42578125" style="21" customWidth="1"/>
    <col min="2" max="16384" width="9.140625" style="21"/>
  </cols>
  <sheetData>
    <row r="3" spans="2:2" ht="15.75" x14ac:dyDescent="0.25">
      <c r="B3" s="28" t="s">
        <v>47</v>
      </c>
    </row>
    <row r="4" spans="2:2" x14ac:dyDescent="0.25">
      <c r="B4" s="26"/>
    </row>
    <row r="5" spans="2:2" x14ac:dyDescent="0.25">
      <c r="B5" s="135" t="s">
        <v>90</v>
      </c>
    </row>
    <row r="6" spans="2:2" x14ac:dyDescent="0.25">
      <c r="B6" s="135" t="s">
        <v>89</v>
      </c>
    </row>
    <row r="7" spans="2:2" x14ac:dyDescent="0.25">
      <c r="B7" s="135"/>
    </row>
    <row r="8" spans="2:2" x14ac:dyDescent="0.25">
      <c r="B8" s="135" t="s">
        <v>91</v>
      </c>
    </row>
    <row r="9" spans="2:2" x14ac:dyDescent="0.25">
      <c r="B9" s="135" t="s">
        <v>260</v>
      </c>
    </row>
    <row r="10" spans="2:2" x14ac:dyDescent="0.25">
      <c r="B10" s="135" t="s">
        <v>261</v>
      </c>
    </row>
    <row r="11" spans="2:2" x14ac:dyDescent="0.25">
      <c r="B11" s="135" t="s">
        <v>299</v>
      </c>
    </row>
    <row r="12" spans="2:2" x14ac:dyDescent="0.25">
      <c r="B12" s="135" t="s">
        <v>300</v>
      </c>
    </row>
    <row r="13" spans="2:2" x14ac:dyDescent="0.25">
      <c r="B13" s="135" t="s">
        <v>301</v>
      </c>
    </row>
    <row r="14" spans="2:2" x14ac:dyDescent="0.25">
      <c r="B14" s="135" t="s">
        <v>324</v>
      </c>
    </row>
  </sheetData>
  <sheetProtection password="D7B1" sheet="1" objects="1" scenarios="1"/>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tint="0.59999389629810485"/>
  </sheetPr>
  <dimension ref="B3:B23"/>
  <sheetViews>
    <sheetView workbookViewId="0"/>
  </sheetViews>
  <sheetFormatPr defaultRowHeight="15" x14ac:dyDescent="0.25"/>
  <cols>
    <col min="1" max="1" width="2.85546875" style="21" customWidth="1"/>
    <col min="2" max="16384" width="9.140625" style="21"/>
  </cols>
  <sheetData>
    <row r="3" spans="2:2" ht="15.75" x14ac:dyDescent="0.25">
      <c r="B3" s="28" t="s">
        <v>92</v>
      </c>
    </row>
    <row r="4" spans="2:2" x14ac:dyDescent="0.25">
      <c r="B4" s="26"/>
    </row>
    <row r="5" spans="2:2" x14ac:dyDescent="0.25">
      <c r="B5" s="135" t="s">
        <v>262</v>
      </c>
    </row>
    <row r="6" spans="2:2" x14ac:dyDescent="0.25">
      <c r="B6" s="135" t="s">
        <v>263</v>
      </c>
    </row>
    <row r="7" spans="2:2" x14ac:dyDescent="0.25">
      <c r="B7" s="135" t="s">
        <v>207</v>
      </c>
    </row>
    <row r="8" spans="2:2" x14ac:dyDescent="0.25">
      <c r="B8" s="135" t="s">
        <v>264</v>
      </c>
    </row>
    <row r="9" spans="2:2" x14ac:dyDescent="0.25">
      <c r="B9" s="135" t="s">
        <v>265</v>
      </c>
    </row>
    <row r="10" spans="2:2" x14ac:dyDescent="0.25">
      <c r="B10" s="135"/>
    </row>
    <row r="11" spans="2:2" x14ac:dyDescent="0.25">
      <c r="B11" s="135" t="s">
        <v>266</v>
      </c>
    </row>
    <row r="12" spans="2:2" x14ac:dyDescent="0.25">
      <c r="B12" s="135" t="s">
        <v>267</v>
      </c>
    </row>
    <row r="13" spans="2:2" x14ac:dyDescent="0.25">
      <c r="B13" s="135" t="s">
        <v>302</v>
      </c>
    </row>
    <row r="14" spans="2:2" x14ac:dyDescent="0.25">
      <c r="B14" s="135" t="s">
        <v>303</v>
      </c>
    </row>
    <row r="15" spans="2:2" x14ac:dyDescent="0.25">
      <c r="B15" s="135"/>
    </row>
    <row r="16" spans="2:2" x14ac:dyDescent="0.25">
      <c r="B16" s="135" t="s">
        <v>93</v>
      </c>
    </row>
    <row r="17" spans="2:2" x14ac:dyDescent="0.25">
      <c r="B17" s="135" t="s">
        <v>94</v>
      </c>
    </row>
    <row r="18" spans="2:2" x14ac:dyDescent="0.25">
      <c r="B18" s="135" t="s">
        <v>268</v>
      </c>
    </row>
    <row r="19" spans="2:2" x14ac:dyDescent="0.25">
      <c r="B19"/>
    </row>
    <row r="20" spans="2:2" x14ac:dyDescent="0.25">
      <c r="B20" s="135" t="s">
        <v>208</v>
      </c>
    </row>
    <row r="21" spans="2:2" x14ac:dyDescent="0.25">
      <c r="B21" s="135" t="s">
        <v>304</v>
      </c>
    </row>
    <row r="22" spans="2:2" x14ac:dyDescent="0.25">
      <c r="B22" s="135" t="s">
        <v>305</v>
      </c>
    </row>
    <row r="23" spans="2:2" x14ac:dyDescent="0.25">
      <c r="B23" s="135" t="s">
        <v>206</v>
      </c>
    </row>
  </sheetData>
  <sheetProtection password="D7B1" sheet="1" objects="1" scenarios="1"/>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5" tint="0.59999389629810485"/>
  </sheetPr>
  <dimension ref="B3:B21"/>
  <sheetViews>
    <sheetView workbookViewId="0"/>
  </sheetViews>
  <sheetFormatPr defaultRowHeight="15" x14ac:dyDescent="0.25"/>
  <cols>
    <col min="1" max="1" width="2.5703125" style="21" customWidth="1"/>
    <col min="2" max="16384" width="9.140625" style="21"/>
  </cols>
  <sheetData>
    <row r="3" spans="2:2" ht="15.75" x14ac:dyDescent="0.25">
      <c r="B3" s="28" t="s">
        <v>52</v>
      </c>
    </row>
    <row r="4" spans="2:2" x14ac:dyDescent="0.25">
      <c r="B4" s="26"/>
    </row>
    <row r="5" spans="2:2" x14ac:dyDescent="0.25">
      <c r="B5" s="135" t="s">
        <v>95</v>
      </c>
    </row>
    <row r="6" spans="2:2" x14ac:dyDescent="0.25">
      <c r="B6" s="135" t="s">
        <v>210</v>
      </c>
    </row>
    <row r="7" spans="2:2" x14ac:dyDescent="0.25">
      <c r="B7" s="135" t="s">
        <v>209</v>
      </c>
    </row>
    <row r="8" spans="2:2" x14ac:dyDescent="0.25">
      <c r="B8" s="135"/>
    </row>
    <row r="9" spans="2:2" x14ac:dyDescent="0.25">
      <c r="B9" s="135" t="s">
        <v>147</v>
      </c>
    </row>
    <row r="10" spans="2:2" x14ac:dyDescent="0.25">
      <c r="B10" s="135" t="s">
        <v>211</v>
      </c>
    </row>
    <row r="11" spans="2:2" x14ac:dyDescent="0.25">
      <c r="B11" s="135" t="s">
        <v>269</v>
      </c>
    </row>
    <row r="12" spans="2:2" x14ac:dyDescent="0.25">
      <c r="B12" s="135" t="s">
        <v>306</v>
      </c>
    </row>
    <row r="13" spans="2:2" x14ac:dyDescent="0.25">
      <c r="B13" s="135" t="s">
        <v>307</v>
      </c>
    </row>
    <row r="14" spans="2:2" x14ac:dyDescent="0.25">
      <c r="B14" s="135" t="s">
        <v>308</v>
      </c>
    </row>
    <row r="15" spans="2:2" x14ac:dyDescent="0.25">
      <c r="B15" s="135" t="s">
        <v>309</v>
      </c>
    </row>
    <row r="16" spans="2:2" x14ac:dyDescent="0.25">
      <c r="B16" s="135" t="s">
        <v>310</v>
      </c>
    </row>
    <row r="17" spans="2:2" x14ac:dyDescent="0.25">
      <c r="B17" s="135" t="s">
        <v>311</v>
      </c>
    </row>
    <row r="19" spans="2:2" x14ac:dyDescent="0.25">
      <c r="B19" s="135" t="s">
        <v>212</v>
      </c>
    </row>
    <row r="20" spans="2:2" x14ac:dyDescent="0.25">
      <c r="B20" s="135" t="s">
        <v>285</v>
      </c>
    </row>
    <row r="21" spans="2:2" x14ac:dyDescent="0.25">
      <c r="B21" s="139" t="s">
        <v>286</v>
      </c>
    </row>
  </sheetData>
  <sheetProtection password="D7B1" sheet="1" objects="1" scenarios="1"/>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4524057B47C744AD0A6792217C1376" ma:contentTypeVersion="0" ma:contentTypeDescription="Create a new document." ma:contentTypeScope="" ma:versionID="d0db72ad2a2f6f5ff639c4d5b157ea80">
  <xsd:schema xmlns:xsd="http://www.w3.org/2001/XMLSchema" xmlns:p="http://schemas.microsoft.com/office/2006/metadata/properties" targetNamespace="http://schemas.microsoft.com/office/2006/metadata/properties" ma:root="true" ma:fieldsID="0abb83f1d16cbaf58ae769f481109e7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0A2EE46A-E381-4C90-93CC-B0AF4DB77C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E570963F-3ADD-4E01-ADC7-B8B105EBDF72}">
  <ds:schemaRefs>
    <ds:schemaRef ds:uri="http://schemas.microsoft.com/sharepoint/v3/contenttype/forms"/>
  </ds:schemaRefs>
</ds:datastoreItem>
</file>

<file path=customXml/itemProps3.xml><?xml version="1.0" encoding="utf-8"?>
<ds:datastoreItem xmlns:ds="http://schemas.openxmlformats.org/officeDocument/2006/customXml" ds:itemID="{12E284B8-3686-45F1-86F8-2592E74DEDD5}">
  <ds:schemaRefs>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purl.org/dc/dcmitype/"/>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18</vt:i4>
      </vt:variant>
      <vt:variant>
        <vt:lpstr>Charts</vt:lpstr>
      </vt:variant>
      <vt:variant>
        <vt:i4>20</vt:i4>
      </vt:variant>
      <vt:variant>
        <vt:lpstr>Named Ranges</vt:lpstr>
      </vt:variant>
      <vt:variant>
        <vt:i4>2</vt:i4>
      </vt:variant>
    </vt:vector>
  </HeadingPairs>
  <TitlesOfParts>
    <vt:vector size="40" baseType="lpstr">
      <vt:lpstr>chart_names</vt:lpstr>
      <vt:lpstr>Overview</vt:lpstr>
      <vt:lpstr>Introduction</vt:lpstr>
      <vt:lpstr>Specifications</vt:lpstr>
      <vt:lpstr>General Mortality &amp; Morbidity</vt:lpstr>
      <vt:lpstr>Anemia Management</vt:lpstr>
      <vt:lpstr>Vascular Access</vt:lpstr>
      <vt:lpstr>Home Dialysis, Training, Onset</vt:lpstr>
      <vt:lpstr>Bone &amp; Mineral Management</vt:lpstr>
      <vt:lpstr>Fluid Management</vt:lpstr>
      <vt:lpstr>Addendum - Data</vt:lpstr>
      <vt:lpstr>Mortality Morbidity Data</vt:lpstr>
      <vt:lpstr>Anemia Management Data</vt:lpstr>
      <vt:lpstr>Cardio Events Data</vt:lpstr>
      <vt:lpstr>Vascular Access Data</vt:lpstr>
      <vt:lpstr>Home Dialysis and Onset Data</vt:lpstr>
      <vt:lpstr>Bone and Mineral Data</vt:lpstr>
      <vt:lpstr>Fluid Management Data</vt:lpstr>
      <vt:lpstr>Death</vt:lpstr>
      <vt:lpstr>Hospitalization</vt:lpstr>
      <vt:lpstr>ED</vt:lpstr>
      <vt:lpstr>SNF</vt:lpstr>
      <vt:lpstr>ESAs</vt:lpstr>
      <vt:lpstr>Transfusions</vt:lpstr>
      <vt:lpstr>Hemoglobin Levels (Median)</vt:lpstr>
      <vt:lpstr>Stroke</vt:lpstr>
      <vt:lpstr>Heart Failure</vt:lpstr>
      <vt:lpstr>AMI</vt:lpstr>
      <vt:lpstr>Vascular Access Complication</vt:lpstr>
      <vt:lpstr>Home Dialysis</vt:lpstr>
      <vt:lpstr>Training</vt:lpstr>
      <vt:lpstr>Training &amp; Home Dialysis</vt:lpstr>
      <vt:lpstr>Fracture</vt:lpstr>
      <vt:lpstr>Kidney Stones</vt:lpstr>
      <vt:lpstr>Peptic Ulcer</vt:lpstr>
      <vt:lpstr>CHF</vt:lpstr>
      <vt:lpstr>Fluid Overload</vt:lpstr>
      <vt:lpstr>Dehydration</vt:lpstr>
      <vt:lpstr>Introduction!Print_Area</vt:lpstr>
      <vt:lpstr>Specifications!Print_Area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Vedita Bipat</dc:creator>
  <cp:lastModifiedBy>Stephanie Frilling</cp:lastModifiedBy>
  <cp:lastPrinted>2012-06-27T22:51:15Z</cp:lastPrinted>
  <dcterms:created xsi:type="dcterms:W3CDTF">2010-01-05T21:17:23Z</dcterms:created>
  <dcterms:modified xsi:type="dcterms:W3CDTF">2013-04-15T19:17:43Z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0x010100F34524057B47C744AD0A6792217C1376</vt:lpwstr>
  </property>
  <property fmtid="{D5CDD505-2E9C-101B-9397-08002B2CF9AE}" pid="3" name="_AdHocReviewCycleID">
    <vt:i4>2139848674</vt:i4>
  </property>
  <property fmtid="{D5CDD505-2E9C-101B-9397-08002B2CF9AE}" pid="4" name="_NewReviewCycle">
    <vt:lpwstr/>
  </property>
  <property fmtid="{D5CDD505-2E9C-101B-9397-08002B2CF9AE}" pid="5" name="_EmailSubject">
    <vt:lpwstr>ESRD Public Use Files</vt:lpwstr>
  </property>
  <property fmtid="{D5CDD505-2E9C-101B-9397-08002B2CF9AE}" pid="6" name="_AuthorEmail">
    <vt:lpwstr>Stephanie.Frilling@cms.hhs.gov</vt:lpwstr>
  </property>
  <property fmtid="{D5CDD505-2E9C-101B-9397-08002B2CF9AE}" pid="7" name="_AuthorEmailDisplayName">
    <vt:lpwstr>Frilling, Stephanie M. (CMS/CM)</vt:lpwstr>
  </property>
</Properties>
</file>