
<file path=[Content_Types].xml><?xml version="1.0" encoding="utf-8"?>
<Types xmlns="http://schemas.openxmlformats.org/package/2006/content-types">
  <Override PartName="/xl/chartsheets/sheet17.xml" ContentType="application/vnd.openxmlformats-officedocument.spreadsheetml.chartsheet+xml"/>
  <Override PartName="/xl/worksheets/sheet13.xml" ContentType="application/vnd.openxmlformats-officedocument.spreadsheetml.worksheet+xml"/>
  <Override PartName="/xl/styles.xml" ContentType="application/vnd.openxmlformats-officedocument.spreadsheetml.styles+xml"/>
  <Override PartName="/xl/drawings/drawing6.xml" ContentType="application/vnd.openxmlformats-officedocument.drawingml.chartshapes+xml"/>
  <Override PartName="/xl/charts/chart4.xml" ContentType="application/vnd.openxmlformats-officedocument.drawingml.chart+xml"/>
  <Override PartName="/xl/drawings/drawing39.xml" ContentType="application/vnd.openxmlformats-officedocument.drawing+xml"/>
  <Override PartName="/customXml/itemProps1.xml" ContentType="application/vnd.openxmlformats-officedocument.customXmlProperties+xml"/>
  <Override PartName="/xl/worksheets/sheet7.xml" ContentType="application/vnd.openxmlformats-officedocument.spreadsheetml.worksheet+xml"/>
  <Override PartName="/xl/chartsheets/sheet13.xml" ContentType="application/vnd.openxmlformats-officedocument.spreadsheetml.chartsheet+xml"/>
  <Override PartName="/xl/drawings/drawing17.xml" ContentType="application/vnd.openxmlformats-officedocument.drawing+xml"/>
  <Override PartName="/xl/drawings/drawing28.xml" ContentType="application/vnd.openxmlformats-officedocument.drawingml.chartshapes+xml"/>
  <Default Extension="xml" ContentType="application/xml"/>
  <Override PartName="/xl/chartsheets/sheet20.xml" ContentType="application/vnd.openxmlformats-officedocument.spreadsheetml.chartsheet+xml"/>
  <Override PartName="/xl/drawings/drawing2.xml" ContentType="application/vnd.openxmlformats-officedocument.drawingml.chartshapes+xml"/>
  <Override PartName="/xl/drawings/drawing35.xml" ContentType="application/vnd.openxmlformats-officedocument.drawing+xml"/>
  <Override PartName="/xl/worksheets/sheet3.xml" ContentType="application/vnd.openxmlformats-officedocument.spreadsheetml.worksheet+xml"/>
  <Override PartName="/xl/chartsheets/sheet8.xml" ContentType="application/vnd.openxmlformats-officedocument.spreadsheetml.chartsheet+xml"/>
  <Override PartName="/xl/drawings/drawing13.xml" ContentType="application/vnd.openxmlformats-officedocument.drawing+xml"/>
  <Override PartName="/xl/drawings/drawing24.xml" ContentType="application/vnd.openxmlformats-officedocument.drawingml.chartshapes+xml"/>
  <Override PartName="/docProps/custom.xml" ContentType="application/vnd.openxmlformats-officedocument.custom-properties+xml"/>
  <Override PartName="/xl/chartsheets/sheet4.xml" ContentType="application/vnd.openxmlformats-officedocument.spreadsheetml.chartsheet+xml"/>
  <Override PartName="/xl/drawings/drawing2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sharedStrings.xml" ContentType="application/vnd.openxmlformats-officedocument.spreadsheetml.sharedStrings+xml"/>
  <Override PartName="/xl/worksheets/sheet18.xml" ContentType="application/vnd.openxmlformats-officedocument.spreadsheetml.worksheet+xml"/>
  <Override PartName="/xl/charts/chart9.xml" ContentType="application/vnd.openxmlformats-officedocument.drawingml.chart+xml"/>
  <Override PartName="/xl/charts/chart12.xml" ContentType="application/vnd.openxmlformats-officedocument.drawingml.chart+xml"/>
  <Default Extension="bin" ContentType="application/vnd.openxmlformats-officedocument.spreadsheetml.printerSettings"/>
  <Override PartName="/xl/chartsheets/sheet18.xml" ContentType="application/vnd.openxmlformats-officedocument.spreadsheetml.chartsheet+xml"/>
  <Override PartName="/customXml/itemProps2.xml" ContentType="application/vnd.openxmlformats-officedocument.customXmlProperties+xml"/>
  <Override PartName="/xl/worksheets/sheet14.xml" ContentType="application/vnd.openxmlformats-officedocument.spreadsheetml.worksheet+xml"/>
  <Override PartName="/xl/drawings/drawing7.xml" ContentType="application/vnd.openxmlformats-officedocument.drawing+xml"/>
  <Override PartName="/xl/charts/chart5.xml" ContentType="application/vnd.openxmlformats-officedocument.drawingml.chart+xml"/>
  <Override PartName="/xl/drawings/drawing29.xml" ContentType="application/vnd.openxmlformats-officedocument.drawing+xml"/>
  <Override PartName="/xl/worksheets/sheet8.xml" ContentType="application/vnd.openxmlformats-officedocument.spreadsheetml.worksheet+xml"/>
  <Override PartName="/xl/chartsheets/sheet14.xml" ContentType="application/vnd.openxmlformats-officedocument.spreadsheetml.chartsheet+xml"/>
  <Override PartName="/xl/drawings/drawing18.xml" ContentType="application/vnd.openxmlformats-officedocument.drawingml.chartshapes+xml"/>
  <Override PartName="/xl/drawings/drawing36.xml" ContentType="application/vnd.openxmlformats-officedocument.drawingml.chartshapes+xml"/>
  <Override PartName="/xl/workbook.xml" ContentType="application/vnd.openxmlformats-officedocument.spreadsheetml.sheet.main+xml"/>
  <Override PartName="/xl/worksheets/sheet4.xml" ContentType="application/vnd.openxmlformats-officedocument.spreadsheetml.worksheet+xml"/>
  <Override PartName="/xl/chartsheets/sheet9.xml" ContentType="application/vnd.openxmlformats-officedocument.spreadsheetml.chart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25.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chartsheets/sheet7.xml" ContentType="application/vnd.openxmlformats-officedocument.spreadsheetml.chartsheet+xml"/>
  <Override PartName="/xl/chartsheets/sheet10.xml" ContentType="application/vnd.openxmlformats-officedocument.spreadsheetml.chartsheet+xml"/>
  <Override PartName="/xl/drawings/drawing1.xml" ContentType="application/vnd.openxmlformats-officedocument.drawing+xml"/>
  <Override PartName="/xl/drawings/drawing14.xml" ContentType="application/vnd.openxmlformats-officedocument.drawingml.chartshapes+xml"/>
  <Override PartName="/xl/drawings/drawing23.xml" ContentType="application/vnd.openxmlformats-officedocument.drawing+xml"/>
  <Override PartName="/xl/drawings/drawing32.xml" ContentType="application/vnd.openxmlformats-officedocument.drawingml.chartshapes+xml"/>
  <Override PartName="/xl/charts/chart19.xml" ContentType="application/vnd.openxmlformats-officedocument.drawingml.chart+xml"/>
  <Override PartName="/xl/chartsheets/sheet5.xml" ContentType="application/vnd.openxmlformats-officedocument.spreadsheetml.chartsheet+xml"/>
  <Override PartName="/xl/drawings/drawing12.xml" ContentType="application/vnd.openxmlformats-officedocument.drawingml.chartshapes+xml"/>
  <Override PartName="/xl/drawings/drawing21.xml" ContentType="application/vnd.openxmlformats-officedocument.drawing+xml"/>
  <Override PartName="/xl/drawings/drawing30.xml" ContentType="application/vnd.openxmlformats-officedocument.drawingml.chartshapes+xml"/>
  <Override PartName="/xl/charts/chart17.xml" ContentType="application/vnd.openxmlformats-officedocument.drawingml.chart+xml"/>
  <Override PartName="/xl/calcChain.xml" ContentType="application/vnd.openxmlformats-officedocument.spreadsheetml.calcChain+xml"/>
  <Override PartName="/xl/chartsheets/sheet3.xml" ContentType="application/vnd.openxmlformats-officedocument.spreadsheetml.chartsheet+xml"/>
  <Override PartName="/xl/drawings/drawing10.xml" ContentType="application/vnd.openxmlformats-officedocument.drawingml.chartshapes+xml"/>
  <Override PartName="/xl/charts/chart13.xml" ContentType="application/vnd.openxmlformats-officedocument.drawingml.chart+xml"/>
  <Override PartName="/xl/charts/chart15.xml" ContentType="application/vnd.openxmlformats-officedocument.drawingml.chart+xml"/>
  <Override PartName="/xl/chartsheets/sheet1.xml" ContentType="application/vnd.openxmlformats-officedocument.spreadsheetml.chartsheet+xml"/>
  <Override PartName="/xl/chartsheets/sheet19.xml" ContentType="application/vnd.openxmlformats-officedocument.spreadsheetml.chartsheet+xml"/>
  <Override PartName="/xl/worksheets/sheet17.xml" ContentType="application/vnd.openxmlformats-officedocument.spreadsheetml.worksheet+xml"/>
  <Override PartName="/xl/charts/chart8.xml" ContentType="application/vnd.openxmlformats-officedocument.drawingml.chart+xml"/>
  <Override PartName="/xl/charts/chart11.xml" ContentType="application/vnd.openxmlformats-officedocument.drawingml.chart+xml"/>
  <Override PartName="/docProps/core.xml" ContentType="application/vnd.openxmlformats-package.core-properties+xml"/>
  <Override PartName="/xl/worksheets/sheet15.xml" ContentType="application/vnd.openxmlformats-officedocument.spreadsheetml.worksheet+xml"/>
  <Override PartName="/xl/charts/chart6.xml" ContentType="application/vnd.openxmlformats-officedocument.drawingml.chart+xml"/>
  <Override PartName="/xl/charts/chart20.xml" ContentType="application/vnd.openxmlformats-officedocument.drawingml.chart+xml"/>
  <Override PartName="/customXml/itemProps3.xml" ContentType="application/vnd.openxmlformats-officedocument.customXmlProperties+xml"/>
  <Override PartName="/xl/worksheets/sheet9.xml" ContentType="application/vnd.openxmlformats-officedocument.spreadsheetml.worksheet+xml"/>
  <Override PartName="/xl/chartsheets/sheet15.xml" ContentType="application/vnd.openxmlformats-officedocument.spreadsheetml.chartsheet+xml"/>
  <Override PartName="/xl/theme/theme1.xml" ContentType="application/vnd.openxmlformats-officedocument.theme+xml"/>
  <Override PartName="/xl/drawings/drawing8.xml" ContentType="application/vnd.openxmlformats-officedocument.drawingml.chartshapes+xml"/>
  <Override PartName="/xl/drawings/drawing19.xml" ContentType="application/vnd.openxmlformats-officedocument.drawing+xml"/>
  <Default Extension="rels" ContentType="application/vnd.openxmlformats-package.relationships+xml"/>
  <Override PartName="/xl/worksheets/sheet11.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37.xml" ContentType="application/vnd.openxmlformats-officedocument.drawing+xml"/>
  <Override PartName="/xl/worksheets/sheet5.xml" ContentType="application/vnd.openxmlformats-officedocument.spreadsheetml.worksheet+xml"/>
  <Override PartName="/xl/chartsheets/sheet11.xml" ContentType="application/vnd.openxmlformats-officedocument.spreadsheetml.chartsheet+xml"/>
  <Override PartName="/xl/drawings/drawing15.xml" ContentType="application/vnd.openxmlformats-officedocument.drawing+xml"/>
  <Override PartName="/xl/drawings/drawing26.xml" ContentType="application/vnd.openxmlformats-officedocument.drawingml.chartshapes+xml"/>
  <Override PartName="/xl/chartsheets/sheet6.xml" ContentType="application/vnd.openxmlformats-officedocument.spreadsheetml.chartsheet+xml"/>
  <Override PartName="/xl/drawings/drawing22.xml" ContentType="application/vnd.openxmlformats-officedocument.drawingml.chartshapes+xml"/>
  <Override PartName="/xl/drawings/drawing33.xml" ContentType="application/vnd.openxmlformats-officedocument.drawing+xml"/>
  <Override PartName="/xl/charts/chart18.xml" ContentType="application/vnd.openxmlformats-officedocument.drawingml.chart+xml"/>
  <Override PartName="/xl/worksheets/sheet1.xml" ContentType="application/vnd.openxmlformats-officedocument.spreadsheetml.worksheet+xml"/>
  <Override PartName="/xl/drawings/drawing11.xml" ContentType="application/vnd.openxmlformats-officedocument.drawing+xml"/>
  <Override PartName="/xl/drawings/drawing40.xml" ContentType="application/vnd.openxmlformats-officedocument.drawingml.chartshapes+xml"/>
  <Override PartName="/xl/chartsheets/sheet2.xml" ContentType="application/vnd.openxmlformats-officedocument.spreadsheetml.chartsheet+xml"/>
  <Override PartName="/xl/charts/chart14.xml" ContentType="application/vnd.openxmlformats-officedocument.drawingml.chart+xml"/>
  <Override PartName="/xl/worksheets/sheet16.xml" ContentType="application/vnd.openxmlformats-officedocument.spreadsheetml.worksheet+xml"/>
  <Override PartName="/xl/drawings/drawing9.xml" ContentType="application/vnd.openxmlformats-officedocument.drawing+xml"/>
  <Override PartName="/xl/charts/chart7.xml" ContentType="application/vnd.openxmlformats-officedocument.drawingml.chart+xml"/>
  <Override PartName="/xl/charts/chart10.xml" ContentType="application/vnd.openxmlformats-officedocument.drawingml.chart+xml"/>
  <Override PartName="/xl/chartsheets/sheet16.xml" ContentType="application/vnd.openxmlformats-officedocument.spreadsheetml.chartsheet+xml"/>
  <Override PartName="/xl/drawings/drawing38.xml" ContentType="application/vnd.openxmlformats-officedocument.drawingml.chartshapes+xml"/>
  <Override PartName="/xl/worksheets/sheet6.xml" ContentType="application/vnd.openxmlformats-officedocument.spreadsheetml.worksheet+xml"/>
  <Override PartName="/xl/worksheets/sheet12.xml" ContentType="application/vnd.openxmlformats-officedocument.spreadsheetml.worksheet+xml"/>
  <Override PartName="/xl/drawings/drawing5.xml" ContentType="application/vnd.openxmlformats-officedocument.drawing+xml"/>
  <Override PartName="/xl/charts/chart3.xml" ContentType="application/vnd.openxmlformats-officedocument.drawingml.chart+xml"/>
  <Override PartName="/xl/drawings/drawing27.xml" ContentType="application/vnd.openxmlformats-officedocument.drawing+xml"/>
  <Override PartName="/xl/chartsheets/sheet12.xml" ContentType="application/vnd.openxmlformats-officedocument.spreadsheetml.chartsheet+xml"/>
  <Override PartName="/xl/drawings/drawing16.xml" ContentType="application/vnd.openxmlformats-officedocument.drawingml.chartshapes+xml"/>
  <Override PartName="/xl/drawings/drawing34.xml" ContentType="application/vnd.openxmlformats-officedocument.drawingml.chartshap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2\Reports\14w26\Public_Release\"/>
    </mc:Choice>
  </mc:AlternateContent>
  <bookViews>
    <workbookView xWindow="120" yWindow="135" windowWidth="15000" windowHeight="8220" tabRatio="870" firstSheet="1" activeTab="1"/>
  </bookViews>
  <sheets>
    <sheet name="chart_names" sheetId="64" state="hidden" r:id="rId1"/>
    <sheet name="Overview" sheetId="172" r:id="rId2"/>
    <sheet name="Introduction" sheetId="49" r:id="rId3"/>
    <sheet name="Specifications" sheetId="50" r:id="rId4"/>
    <sheet name="General Mortality &amp; Morbidity" sheetId="139" r:id="rId5"/>
    <sheet name="Death" sheetId="257" r:id="rId6"/>
    <sheet name="Hospitalization" sheetId="258" r:id="rId7"/>
    <sheet name="ED" sheetId="259" r:id="rId8"/>
    <sheet name="SNF" sheetId="260" r:id="rId9"/>
    <sheet name="Anemia Management" sheetId="149" r:id="rId10"/>
    <sheet name="ESAs" sheetId="261" r:id="rId11"/>
    <sheet name="Transfusions" sheetId="262" r:id="rId12"/>
    <sheet name="Hemoglobin Levels (Median)" sheetId="263" r:id="rId13"/>
    <sheet name="Stroke" sheetId="274" r:id="rId14"/>
    <sheet name="Heart Failure" sheetId="275" r:id="rId15"/>
    <sheet name="AMI" sheetId="277" r:id="rId16"/>
    <sheet name="Vascular Access" sheetId="154" r:id="rId17"/>
    <sheet name="Vascular Access Complication" sheetId="264" r:id="rId18"/>
    <sheet name="Home Dialysis, Training, Onset" sheetId="144" r:id="rId19"/>
    <sheet name="Home Dialysis" sheetId="265" r:id="rId20"/>
    <sheet name="Training" sheetId="266" r:id="rId21"/>
    <sheet name="Training &amp; Home Dialysis" sheetId="267" r:id="rId22"/>
    <sheet name="Bone &amp; Mineral Management" sheetId="156" r:id="rId23"/>
    <sheet name="Fracture" sheetId="268" r:id="rId24"/>
    <sheet name="Kidney Stones" sheetId="269" r:id="rId25"/>
    <sheet name="Peptic Ulcer" sheetId="270" r:id="rId26"/>
    <sheet name="Fluid Management" sheetId="163" r:id="rId27"/>
    <sheet name="CHF" sheetId="271" r:id="rId28"/>
    <sheet name="Fluid Overload" sheetId="272" r:id="rId29"/>
    <sheet name="Dehydration" sheetId="273" r:id="rId30"/>
    <sheet name="Fluid Management Data" sheetId="228" r:id="rId31"/>
    <sheet name="Addendum - Data" sheetId="254" r:id="rId32"/>
    <sheet name="Mortality Morbidity Data" sheetId="223" r:id="rId33"/>
    <sheet name="Anemia Management Data" sheetId="224" r:id="rId34"/>
    <sheet name="Cardio Events Data" sheetId="229" r:id="rId35"/>
    <sheet name="Vascular Access Data" sheetId="225" r:id="rId36"/>
    <sheet name="Home Dialysis &amp; Onset Data" sheetId="226" r:id="rId37"/>
    <sheet name="Bone &amp; Mineral Data" sheetId="227" r:id="rId38"/>
  </sheets>
  <definedNames>
    <definedName name="_xlnm._FilterDatabase" localSheetId="37" hidden="1">'Bone &amp; Mineral Data'!$B$4:$E$52</definedName>
    <definedName name="_xlnm.Print_Area" localSheetId="2">Introduction!$A$1:$R$41</definedName>
    <definedName name="_xlnm.Print_Area" localSheetId="3">Specifications!$A$1:$T$35</definedName>
  </definedNames>
  <calcPr calcId="152511"/>
</workbook>
</file>

<file path=xl/calcChain.xml><?xml version="1.0" encoding="utf-8"?>
<calcChain xmlns="http://schemas.openxmlformats.org/spreadsheetml/2006/main">
  <c r="A19" i="64" l="1"/>
  <c r="C6" i="50"/>
  <c r="C5" i="50"/>
  <c r="C3" i="50"/>
  <c r="C4" i="50" l="1"/>
  <c r="C2" i="49"/>
  <c r="C2" i="50" l="1"/>
  <c r="A18" i="64"/>
  <c r="A17" i="64"/>
  <c r="A16" i="64"/>
  <c r="A4" i="64" l="1"/>
  <c r="B2" i="64"/>
  <c r="B1" i="64"/>
  <c r="E4" i="49" l="1"/>
  <c r="A12" i="64"/>
  <c r="A11" i="64" s="1"/>
  <c r="A15" i="64"/>
  <c r="A8" i="64"/>
  <c r="A10" i="64"/>
  <c r="A9" i="64"/>
  <c r="A14" i="64"/>
  <c r="E4" i="50" l="1"/>
  <c r="B4" i="64"/>
</calcChain>
</file>

<file path=xl/sharedStrings.xml><?xml version="1.0" encoding="utf-8"?>
<sst xmlns="http://schemas.openxmlformats.org/spreadsheetml/2006/main" count="364" uniqueCount="328">
  <si>
    <t>Observation Period:</t>
  </si>
  <si>
    <t>Purpose</t>
  </si>
  <si>
    <t>Objective:</t>
  </si>
  <si>
    <t>Data Types:</t>
  </si>
  <si>
    <t>Dialysis Type:</t>
  </si>
  <si>
    <t>Upload Date:</t>
  </si>
  <si>
    <t>Worksheets</t>
  </si>
  <si>
    <t>Observation Period End Date:</t>
  </si>
  <si>
    <t>Process Date:</t>
  </si>
  <si>
    <t>Dialysis Treatment: 1 or more 72X claims in the Month</t>
  </si>
  <si>
    <t>File Name:</t>
  </si>
  <si>
    <t>Part A/B</t>
  </si>
  <si>
    <t>Enrollment</t>
  </si>
  <si>
    <t>to</t>
  </si>
  <si>
    <t>Observation Period End</t>
  </si>
  <si>
    <t>Population: ESRD Beneficiaries Participating in First Month of Training</t>
  </si>
  <si>
    <t xml:space="preserve">ESRD Prospective Payment System (ESRD PPS) </t>
  </si>
  <si>
    <t>While the ESRD PPS impacted utilization of certain ESRD-related</t>
  </si>
  <si>
    <t xml:space="preserve">services and procedures, no sustained changes in beneficiary </t>
  </si>
  <si>
    <t>It is important to note that mortality and morbidity rates generally display</t>
  </si>
  <si>
    <t xml:space="preserve">seasonal trends. The first quarter of each year typically has elevated rates </t>
  </si>
  <si>
    <t>Claims Processed Through:</t>
  </si>
  <si>
    <t>Beneficiary Enrollment Through:</t>
  </si>
  <si>
    <t>The first worksheet in each group is shaded red to mark the beginning of a new section.</t>
  </si>
  <si>
    <t xml:space="preserve">        General Mortality &amp; Morbidity</t>
  </si>
  <si>
    <t>The worksheets are organized into the following topic areas:</t>
  </si>
  <si>
    <t xml:space="preserve">        Anemia Management</t>
  </si>
  <si>
    <t xml:space="preserve">        Vascular Access</t>
  </si>
  <si>
    <t xml:space="preserve">        Bone &amp; Mineral Management</t>
  </si>
  <si>
    <t>Fluid Management</t>
  </si>
  <si>
    <t>Home Dialysis</t>
  </si>
  <si>
    <t xml:space="preserve">        Fluid Management</t>
  </si>
  <si>
    <t xml:space="preserve">That worksheet summarizes the key findings for the section; the remaining worksheets </t>
  </si>
  <si>
    <t>Study Population</t>
  </si>
  <si>
    <t>Outcome Definitions</t>
  </si>
  <si>
    <t>General Mortality &amp; Morbidity</t>
  </si>
  <si>
    <t>Death:</t>
  </si>
  <si>
    <t>As observed in the Medicare Enrollment Database</t>
  </si>
  <si>
    <t>Hospitalization:</t>
  </si>
  <si>
    <t>As indicated by the service date of Inpatient (IP) claim</t>
  </si>
  <si>
    <t>ED:</t>
  </si>
  <si>
    <t>As indicated by the service date of Outpatient (OP) claim with emergency room flag</t>
  </si>
  <si>
    <t>Skilled Nursing Facility (SNF):</t>
  </si>
  <si>
    <t>Anemia Management</t>
  </si>
  <si>
    <t>Transfusions:</t>
  </si>
  <si>
    <t>ESAs:</t>
  </si>
  <si>
    <t>Vascular Access</t>
  </si>
  <si>
    <t>Vascular Access Complication:</t>
  </si>
  <si>
    <t>Home Dialysis, Training, &amp; Onset</t>
  </si>
  <si>
    <t>Home Dialysis:</t>
  </si>
  <si>
    <t>Training:</t>
  </si>
  <si>
    <t>Bone &amp; Mineral Management</t>
  </si>
  <si>
    <t>Fracture:</t>
  </si>
  <si>
    <t>Kidney Stones:</t>
  </si>
  <si>
    <t>Peptic Ulcer:</t>
  </si>
  <si>
    <t>As indicated by the service date of Skilled Nursing (SN) claim</t>
  </si>
  <si>
    <t>Chronic Heart Failure (CHF):</t>
  </si>
  <si>
    <t>Fluid Overload</t>
  </si>
  <si>
    <t>Dehydration</t>
  </si>
  <si>
    <t xml:space="preserve">        Home Dialysis, Training, &amp; Onset</t>
  </si>
  <si>
    <t>Displays the percent of the ESRD population that died, by month</t>
  </si>
  <si>
    <t>Displays the percent of the ESRD population that was hospitalized, by month</t>
  </si>
  <si>
    <t>Displays the percent of the ESRD population that visited an emergency department, by month</t>
  </si>
  <si>
    <t>Death</t>
  </si>
  <si>
    <t>Hospitalization</t>
  </si>
  <si>
    <t>ED</t>
  </si>
  <si>
    <t>SNF</t>
  </si>
  <si>
    <t>Training</t>
  </si>
  <si>
    <t>Displays the percent of the ESRD population on home dialysis three months after beginning training, stratified by onset and non-onset, by month</t>
  </si>
  <si>
    <t>Displays the percent of the ESRD population treated with ESAs, by month</t>
  </si>
  <si>
    <t>ESRD</t>
  </si>
  <si>
    <t>Percent of Training ESRD Beneficiaries Participating in Home Dialysis after Three Months</t>
  </si>
  <si>
    <t>Percent of ESRD Beneficiaries Dialyzing at Home, by Month</t>
  </si>
  <si>
    <t>Percent of ESRD Beneficiaries Participating in Home Training, by Month</t>
  </si>
  <si>
    <t>Percent of ESRD Beneficiaries Experiencing Cardiovascular Events, by Month</t>
  </si>
  <si>
    <t>Percent of ESRD Beneficiaries Experiencing Vascular Access Complications, by Month</t>
  </si>
  <si>
    <t>Percent of ESRD Beneficiaries Experiencing Fracture, by Month</t>
  </si>
  <si>
    <t>Percent of ESRD Beneficiaries Experiencing Kidney Stones, by Month</t>
  </si>
  <si>
    <t>Percent of ESRD Beneficiaries Experiencing Peptic Ulcer, by Month</t>
  </si>
  <si>
    <t>Number of Newly-Bundled Laboratory Tests Provided to ESRD Beneficiaries, by Month</t>
  </si>
  <si>
    <t>Percent of ESRD Beneficiaries with Congestive Heart Failure Diagnosis, by Month</t>
  </si>
  <si>
    <t>Percent of ESRD Beneficiaries with Fluid Overload Diagnosis, by Month</t>
  </si>
  <si>
    <t>Percent of ESRD Beneficiaries with Dehydration Diagnosis, by Month</t>
  </si>
  <si>
    <t xml:space="preserve">as one overarching measure of ESRD beneficiary health status </t>
  </si>
  <si>
    <t>The monitoring program found a slight declining trend in monthly</t>
  </si>
  <si>
    <t>Percent of ESRD Beneficiaries Receiving a Transfusion, by Month</t>
  </si>
  <si>
    <t>Percent of ESRD Beneficiaries Receiving ESAs, by Month</t>
  </si>
  <si>
    <t xml:space="preserve">In the six months leading up to January 2011, there was a decrease </t>
  </si>
  <si>
    <t>population; the results are presented in the following section.</t>
  </si>
  <si>
    <t>Vascular access complications were monitored in the ESRD</t>
  </si>
  <si>
    <t xml:space="preserve">The percent of ESRD beneficiaries with vascular access </t>
  </si>
  <si>
    <t>Home Dialysis, Training, &amp; the Onset of Dialysis</t>
  </si>
  <si>
    <t>Data also revealed that beneficiaries in onset undergo home</t>
  </si>
  <si>
    <t xml:space="preserve">dialysis training and transition to home dialysis at rates that are </t>
  </si>
  <si>
    <t xml:space="preserve">Beneficiary outcomes related to bone and mineral metabolism, </t>
  </si>
  <si>
    <t xml:space="preserve">The impact of the ESRD PPS on the incidence of fluid management </t>
  </si>
  <si>
    <t>Original Medicare (Part A and Part B); Prescription Drug (Part D); Medicare Enrollment Data</t>
  </si>
  <si>
    <t>Onset Period:</t>
  </si>
  <si>
    <t>As indicated by the ICD-9 CM diagnosis code. For the list of codes, please refer to "Code_Library_ESRD_PPS_Public_Use.xlsx"</t>
  </si>
  <si>
    <t>As indicated by the procedure code or related condition code. For the list of codes, please refer to "Code_Library_ESRD_PPS_Public_Use.xlsx"</t>
  </si>
  <si>
    <t>As indicated by the related condition code "73".</t>
  </si>
  <si>
    <t>As indicated by the ICD-9 CM diagnosis code, limited to the first nine positions on the claim form. For the list of codes, please refer to "Code_Library_ESRD_PPS_Public_Use.xlsx"</t>
  </si>
  <si>
    <t>The four months following the most recent dialysis start date listed in the Medicare Enrollment Database</t>
  </si>
  <si>
    <t>Since the implementation of the ESRD PPS in January 2011, CMS has</t>
  </si>
  <si>
    <t xml:space="preserve">monitored outcomes for Original Medicare beneficiaries receiving </t>
  </si>
  <si>
    <t>outpatient maintenance dialysis. This workbook displays several key</t>
  </si>
  <si>
    <t>All persons who were enrolled in Medicare A/B FFS during the month of observation AND had 1 or more 'type 72x' claims in the month. If a beneficiary died in a given month and had no 72x claim, the beneficiary was in the population if he or she had a 72X claim in the prior month of observation. This workbook presents results for the adult ESRD population (beneficiaries 18 years and older).</t>
  </si>
  <si>
    <t>Hemoglobin Levels (Median)</t>
  </si>
  <si>
    <t>Hemoglobin Levels:</t>
  </si>
  <si>
    <t>Displays median hemoglobin levels for ESA-treated beneficiaries in the ESRD population, by month</t>
  </si>
  <si>
    <t>Transfusions</t>
  </si>
  <si>
    <t>Vascular Access Complication</t>
  </si>
  <si>
    <t>ESAs</t>
  </si>
  <si>
    <t>Finally, though anemia treatment patterns changed throughout the</t>
  </si>
  <si>
    <t>Training &amp; Home Dialysis</t>
  </si>
  <si>
    <t>Fracture</t>
  </si>
  <si>
    <t>Kidney Stones</t>
  </si>
  <si>
    <t>Peptic Ulcer</t>
  </si>
  <si>
    <t>CHF</t>
  </si>
  <si>
    <t>Median hemoglobin levels for the ESA-treated ESRD population</t>
  </si>
  <si>
    <t>Fluid Overload:</t>
  </si>
  <si>
    <t>Dehydration:</t>
  </si>
  <si>
    <t xml:space="preserve">     ESRD Population:</t>
  </si>
  <si>
    <t>As indicated by the relevant procedure code, national drug code, or ICD-9 CM diagnosis code. For the list of codes used to define each outcome, please refer to "Code_Library_ESRD_PPS_Public_Use.xlsx"</t>
  </si>
  <si>
    <t>in the percent of ESRD beneficiaries that received one or more ESAs.</t>
  </si>
  <si>
    <t>A second downward trend began in July 2011. Near the end of 2011,</t>
  </si>
  <si>
    <t>As indicated by the relevant ICD-9 CM diagnosis code, limited to the first and second positions on the claim form for AMI, and the first position for stroke and heart failure. For the list of codes used to define each outcome, please refer to "Code_Library_ESRD_PPS_Public_Use.xlsx"</t>
  </si>
  <si>
    <t xml:space="preserve">using diagnoses in the first diagnosis position on the claim form, </t>
  </si>
  <si>
    <t>while heart failure in the Fluid Management section was defined</t>
  </si>
  <si>
    <t>This section presents findings on ESA and blood transfusion utilization,</t>
  </si>
  <si>
    <t>median hemoglobin levels, and the incidence of cardiovascular</t>
  </si>
  <si>
    <t>The percent of the ESRD population that received blood transfusions</t>
  </si>
  <si>
    <t>increased in 2011. Transfusion rates fluctuated between 2.5% and</t>
  </si>
  <si>
    <t>using diagnoses in the first nine positions. Additionally, the diagnosis</t>
  </si>
  <si>
    <t>codes used to identify heart failure vary slightly between sections.</t>
  </si>
  <si>
    <t>Therefore, the resulting rates will differ.</t>
  </si>
  <si>
    <t>(ESRD) Prospective Payment System (PPS).</t>
  </si>
  <si>
    <t>Note: The vertical line on each chart marks the beginning of the End-Stage Renal Disease</t>
  </si>
  <si>
    <t xml:space="preserve">ESRD population. </t>
  </si>
  <si>
    <t>monitoring period, the cumulative percent of beneficiaries experiencing</t>
  </si>
  <si>
    <t>Stroke:</t>
  </si>
  <si>
    <t>Heart Failure</t>
  </si>
  <si>
    <t>AMI</t>
  </si>
  <si>
    <t>Heart Failure:</t>
  </si>
  <si>
    <t>AMI:</t>
  </si>
  <si>
    <t>Stroke</t>
  </si>
  <si>
    <t>of the ESRD PPS. In contrast, cumulative rates of acute myocardial</t>
  </si>
  <si>
    <t>Note: Unlike the other charts in this workbook, the "Stroke", "Heart</t>
  </si>
  <si>
    <t>Disease", and "AMI" worksheets display cumulative outcome rates.</t>
  </si>
  <si>
    <t>The monitoring program found no increase in adverse health</t>
  </si>
  <si>
    <t xml:space="preserve">General mortality and morbidity outcomes are presented in this section </t>
  </si>
  <si>
    <t>particular cohort is lower than the cohorts from past Januarys.</t>
  </si>
  <si>
    <t>General Mortality and Morbidity Data</t>
  </si>
  <si>
    <t>Month</t>
  </si>
  <si>
    <t>% Experiencing Outcome: Death</t>
  </si>
  <si>
    <t>% Experiencing Outcome: Hospitalization</t>
  </si>
  <si>
    <t>% Residing in Skilled Nursing Facilities</t>
  </si>
  <si>
    <t>Anemia Management Data</t>
  </si>
  <si>
    <t>Vascular Access Complications Data</t>
  </si>
  <si>
    <t>Home Dialysis and Onset Data</t>
  </si>
  <si>
    <t>% on Home Dialysis</t>
  </si>
  <si>
    <t>% of Non-Onset ESRD Population in Training</t>
  </si>
  <si>
    <t>% of Onset ESRD Population in Training</t>
  </si>
  <si>
    <t>Bone and Mineral Management Data</t>
  </si>
  <si>
    <t>% Experiencing Fracture</t>
  </si>
  <si>
    <t>% Experiencing Kidney Stones</t>
  </si>
  <si>
    <t>Fluid Management Data</t>
  </si>
  <si>
    <t>Median Hemoglobin Value for ESA-Treated Beneficiaries</t>
  </si>
  <si>
    <t>% with Blood Transfusion</t>
  </si>
  <si>
    <t>% using ESA</t>
  </si>
  <si>
    <t>Anemia Management Data -- Cumulative Cardiovascular Events</t>
  </si>
  <si>
    <t>Cumulative % Experiencing Outcome: Stroke</t>
  </si>
  <si>
    <t>Jan-07 Cohort</t>
  </si>
  <si>
    <t>Jan-08 Cohort</t>
  </si>
  <si>
    <t>Jan-09 Cohort</t>
  </si>
  <si>
    <t>Jan-10 Cohort</t>
  </si>
  <si>
    <t>Jan-11 Cohort</t>
  </si>
  <si>
    <t>Cumulative % Experiencing Outcome: Heart Failure</t>
  </si>
  <si>
    <t>Cumulative % Experiencing Outcome: AMI</t>
  </si>
  <si>
    <t>Months Since January of Cohort Year</t>
  </si>
  <si>
    <t>% Experiencing Vascular Access Complications</t>
  </si>
  <si>
    <t>% Experiencing Peptic Ulcer      (non-72x)</t>
  </si>
  <si>
    <t>% Experiencing Fluid Overload</t>
  </si>
  <si>
    <t>% Experiencing CHF</t>
  </si>
  <si>
    <t>% Experiencing Dehydration</t>
  </si>
  <si>
    <t>Home Training</t>
  </si>
  <si>
    <t>*ESRD Beneficiaries must be enrolled in current month and + 3 months.</t>
  </si>
  <si>
    <t>% of Non-Onset, Training Population on Home Dialysis after 3 months*</t>
  </si>
  <si>
    <t>% of Onset, Training Population on Home Dialysis after 3 months*</t>
  </si>
  <si>
    <t>at the end of the workbook as an addendum.</t>
  </si>
  <si>
    <t>drugs, biologicals, and related procedures. CMS also tracked general</t>
  </si>
  <si>
    <t>health outcomes such as mortality rates, hospitalizations, and</t>
  </si>
  <si>
    <t>and emergency department visits, as well as several ESRD-specific</t>
  </si>
  <si>
    <t>health concerns including cardiovascular morbidity, vascular access</t>
  </si>
  <si>
    <t>complications, bone and mineral management, and fluid management.</t>
  </si>
  <si>
    <t>seasons.</t>
  </si>
  <si>
    <t>of mortality and morbidity; however, the trends generally mirror past</t>
  </si>
  <si>
    <t>under the ESRD PPS. Beneficiary morbidity, here taken to mean the</t>
  </si>
  <si>
    <t>general health status of the beneficiary, was assessed by monitoring</t>
  </si>
  <si>
    <t>beneficiary hospitalizations, emergency department visits, and skilled</t>
  </si>
  <si>
    <t>nursing facility use.</t>
  </si>
  <si>
    <t xml:space="preserve">events (stroke, heart failure, and acute myocardial infarctions) in the </t>
  </si>
  <si>
    <t>Note: Heart failure on the "Heart Failure" worksheet was defined</t>
  </si>
  <si>
    <t>undergoing outpatient maintenance dialysis in January of</t>
  </si>
  <si>
    <t>cohort is higher than cohorts from past Januarys. The beneficiary</t>
  </si>
  <si>
    <t>cohorts were not adjusted for underlying differences in health</t>
  </si>
  <si>
    <t>status or treatment patterns.</t>
  </si>
  <si>
    <t>Similarly, upward trends are indicated if the line for a particular</t>
  </si>
  <si>
    <t>three months into the future.</t>
  </si>
  <si>
    <t>subsequent utilization of home dialysis among onset and</t>
  </si>
  <si>
    <t xml:space="preserve">Note: Unlike the other charts in this workbook, the "Training &amp; </t>
  </si>
  <si>
    <t>ulcers, are presented in this section.</t>
  </si>
  <si>
    <t>primarily the incidence of fractures, kidney stones, and peptic</t>
  </si>
  <si>
    <t>conditions related to bone and mineral management with the</t>
  </si>
  <si>
    <t>Note: Heart failure on the "CHF" worksheet was defined using</t>
  </si>
  <si>
    <t>diagnoses in the first nine positions on the claim form, while heart</t>
  </si>
  <si>
    <t>failure in the Anemia Management section was defined using</t>
  </si>
  <si>
    <t>Addendum: Data</t>
  </si>
  <si>
    <t>The data for the charts in this workbook are</t>
  </si>
  <si>
    <t>included in the following addendum.</t>
  </si>
  <si>
    <t xml:space="preserve">contain charts which display specific outcomes. The data for each chart are included </t>
  </si>
  <si>
    <t>As indicated on Medicare A/B FFS claims, including 'type 72x' claims, for ESA-treated beneficiaries in the ESRD population. In cases where hematocrit was reported instead of hemoglobin, the value was converted by dividing  the hematocrit by a conversion factor of 3.</t>
  </si>
  <si>
    <t>Displays the percent of the ESRD population that resided in a skilled nursing facility, by month</t>
  </si>
  <si>
    <t>Displays the percent of the ESRD population that received a blood transfusion, by month</t>
  </si>
  <si>
    <t>Displays the percent of the ESRD population that experienced vascular access complications, by month</t>
  </si>
  <si>
    <t>Displays the percent of the ESRD population that did dialysis at home, by month</t>
  </si>
  <si>
    <t>Displays the percent of the ESRD population that did home training, stratified by onset and non-onset, by month</t>
  </si>
  <si>
    <t>Displays the percent of the ESRD population that experienced a fracture, by month</t>
  </si>
  <si>
    <t>Displays the percent of the ESRD population that experienced kidney stones, by month</t>
  </si>
  <si>
    <t>Displays the percent of the ESRD population that experienced peptic ulcer, by month</t>
  </si>
  <si>
    <t>Displays the percent of the ESRD population that experienced congestive heart failure, by month</t>
  </si>
  <si>
    <t>Displays the percent of the ESRD population that experienced fluid overload, by month</t>
  </si>
  <si>
    <t>Displays the percent of the ESRD population that experienced dehydration, by month</t>
  </si>
  <si>
    <t>Beneficiary Hemoglobin Levels (gm/dL)</t>
  </si>
  <si>
    <t>Cumulative Percentage of ESRD Beneficiaries Experiencing Stroke</t>
  </si>
  <si>
    <t>Jan-12 Cohort</t>
  </si>
  <si>
    <t>Months Since</t>
  </si>
  <si>
    <t>Percent Experiencing Outcome</t>
  </si>
  <si>
    <t>Cumulative Percentage of ESRD Beneficiaries Experiencing Heart Failure</t>
  </si>
  <si>
    <t>Cumulative Percentage of ESRD Beneficiaries Experiencing AMI</t>
  </si>
  <si>
    <t xml:space="preserve">     To summarize beneficiary health outcomes and utilization rates among the</t>
  </si>
  <si>
    <t>Population: All ESA-Treated ESRD Beneficiaries</t>
  </si>
  <si>
    <t>Jan-13 Cohort</t>
  </si>
  <si>
    <t>As indicated by the relevant procedure code or ICD-9 CM diagnosis code. For the list of codes used to define each outcome, please refer to "Code_Library_ESRD_PPS_Public_Use.xlsx"</t>
  </si>
  <si>
    <r>
      <t>As indicated by the relevant ICD-9 CM diagnosis code (533)</t>
    </r>
    <r>
      <rPr>
        <i/>
        <sz val="10"/>
        <rFont val="Arial"/>
        <family val="2"/>
      </rPr>
      <t xml:space="preserve"> </t>
    </r>
    <r>
      <rPr>
        <sz val="10"/>
        <rFont val="Arial"/>
        <family val="2"/>
      </rPr>
      <t xml:space="preserve">on non-72x claims only. </t>
    </r>
  </si>
  <si>
    <t>Jan-14 Cohort</t>
  </si>
  <si>
    <t>trends from 2011 onward.</t>
  </si>
  <si>
    <t xml:space="preserve">From 2011 to date, CMS monitored usage rates for ESRD-related </t>
  </si>
  <si>
    <t>Specific key findings are summarized throughout the workbook,</t>
  </si>
  <si>
    <t>organized by topic.</t>
  </si>
  <si>
    <t>For each outcome, data is displayed monthly for the year prior</t>
  </si>
  <si>
    <t xml:space="preserve">to the implementation of the ESRD PPS and for each month from </t>
  </si>
  <si>
    <t xml:space="preserve">of historical trends from changes that could be related to the </t>
  </si>
  <si>
    <t>new payment system.</t>
  </si>
  <si>
    <t>Overview of 2011 - 2014 Claims-Based Monitoring Program</t>
  </si>
  <si>
    <t xml:space="preserve">health status were observed from January 2011 to March 2014. </t>
  </si>
  <si>
    <t>January 2011 to March 2014. The baseline year allows the separation</t>
  </si>
  <si>
    <t xml:space="preserve">Displays the cumulative percentage of the ESRD population who experienced stroke, heart failure, or AMI. Each worksheet follows eight cohorts comprised of beneficiaries undergoing outpatient maintenance dialysis in January of 2007-2014. For each cohort, the number of unique beneficiaries who experienced AMI, stroke or heart failure from the beginning of the observation period to the month of analysis was counted. This number was then divided by the number of beneficiaries in the cohort at the start of the observation period. </t>
  </si>
  <si>
    <t>Summary of outcomes for the ESRD Population in CY 2011 - CY 2014, Quarter 1 (Q1).</t>
  </si>
  <si>
    <t>Summary of outcomes for the ESRD Population in CY 2011 - CY 2014 Q1</t>
  </si>
  <si>
    <t xml:space="preserve">of ED rates, utilization rates of acute care settings also declined slightly </t>
  </si>
  <si>
    <t xml:space="preserve">approximately 84% of ESRD beneficiaries received at least one ESA per </t>
  </si>
  <si>
    <t>month, compared to 91.5% in July 2010. In 2012, the decline in ESA</t>
  </si>
  <si>
    <t>utilization continued, from 84.6% in January 2012 to 81.2% in December.</t>
  </si>
  <si>
    <t xml:space="preserve">3.0% in 2010, but increased to 3.3% in January 2011. </t>
  </si>
  <si>
    <t>Transfusion rates continued to climb, reaching 3.6% in late 2011</t>
  </si>
  <si>
    <t>declined from 2009 to mid-2012, with the sharpest declines occurring</t>
  </si>
  <si>
    <t xml:space="preserve">in 2011. Median hemoglobin levels averaged 11.4 gm/dL in 2010. After </t>
  </si>
  <si>
    <t xml:space="preserve">a steady decline, median levels from mid-2012 to date </t>
  </si>
  <si>
    <t>These declines were gradual and did not correspond with the implementation</t>
  </si>
  <si>
    <t xml:space="preserve">infarctions (AMI) in the 2011 cohort were initially higher than 2007-2010. </t>
  </si>
  <si>
    <t>slightly lower than rates in the 2007-2010 cohorts.</t>
  </si>
  <si>
    <t>ESA utilization rates have remained lowered near 81% through 2013</t>
  </si>
  <si>
    <t>and the first quarter of 2014.</t>
  </si>
  <si>
    <t xml:space="preserve">and early 2012 before declining to a monthly average of 3.1% in the </t>
  </si>
  <si>
    <t>last half of 2013 and 2014 Q1.</t>
  </si>
  <si>
    <t xml:space="preserve">have remained constant at around 10.5-10.6 gm/dL.  </t>
  </si>
  <si>
    <t xml:space="preserve">stroke and heart failure declined each year from 2007 through 2014 Q1. </t>
  </si>
  <si>
    <t xml:space="preserve">However, AMI rates in the 2012-2014 cohorts are consistent with or </t>
  </si>
  <si>
    <t>Each worksheet follows eight cohorts comprised of beneficiaries</t>
  </si>
  <si>
    <t>2007-2014. Downward trends are indicated if the line for a</t>
  </si>
  <si>
    <t>% Experiencing Outcome: ED</t>
  </si>
  <si>
    <t xml:space="preserve">complications averaged 15.4% in 2010. Rates have </t>
  </si>
  <si>
    <t>declined slightly in the following years. Average monthly rates</t>
  </si>
  <si>
    <t>health outcome corresponding with the implementation of the</t>
  </si>
  <si>
    <t xml:space="preserve">ESRD PPS. </t>
  </si>
  <si>
    <t>were 15.3% in 2011, 15.0% in 2012, 14.7% in 2013, and 14.3%</t>
  </si>
  <si>
    <t>in 2014 Q1. This suggests that there was no change in this</t>
  </si>
  <si>
    <t>This section presents data on the utilization of home dialysis.</t>
  </si>
  <si>
    <t xml:space="preserve">It also investigates rates of home dialysis training and the </t>
  </si>
  <si>
    <t>non-onset beneficiaries in the ESRD population. Onset is</t>
  </si>
  <si>
    <t>defined as the first four months of dialysis treatment.</t>
  </si>
  <si>
    <t xml:space="preserve">The percent of ESRD beneficiaries utilizing home dialysis </t>
  </si>
  <si>
    <t xml:space="preserve">steadily increased from a monthly average of 8.3% in 2010  </t>
  </si>
  <si>
    <t>higher than rates among the non-onset population.</t>
  </si>
  <si>
    <t xml:space="preserve">to 8.9% in 2011, 9.5% in 2012, 10.1% in 2013, and 10.3% </t>
  </si>
  <si>
    <t xml:space="preserve">in 2014 Q1. This trend started prior to 2011 and did not </t>
  </si>
  <si>
    <t>change with the implementation  of the ESRD PPS.</t>
  </si>
  <si>
    <t>Home Dialysis" worksheet displays data through December 2013</t>
  </si>
  <si>
    <t>rather than March 2014. This is because the analysis looks</t>
  </si>
  <si>
    <t>implementation of the ESRD PPS. The average monthly incidence</t>
  </si>
  <si>
    <t>of fractures was 2.1% in 2010 and remained at or below this level</t>
  </si>
  <si>
    <t>in 2011 and onward. The percent of ESRD beneficiaries with kidney</t>
  </si>
  <si>
    <t>stones has increased very slightly from 2010 to date, from a monthly</t>
  </si>
  <si>
    <t xml:space="preserve">average of 0.39% in 2010 to 0.44% in 2013 and 0.43% in 2014 Q1. </t>
  </si>
  <si>
    <t>for the entire monitoring period.</t>
  </si>
  <si>
    <t>diagnoses – specifically congestive heart failure (CHF), fluid overload, and</t>
  </si>
  <si>
    <t>dehydration – is discussed in this section.</t>
  </si>
  <si>
    <t>The percent of ESRD beneficiaries with CHF and dehydration diagnoses</t>
  </si>
  <si>
    <t>in 2011-2013 declined slightly or was consistent with historical</t>
  </si>
  <si>
    <t>trends. On average, 12.7% of ESRD beneficiaries had a diagnosis</t>
  </si>
  <si>
    <t>for CHF per month in 2010, compared to 12.6% in 2011, 12.3% in 2012,</t>
  </si>
  <si>
    <t>of ESRD beneficiaries with a dehydration diagnosis. This decline was a</t>
  </si>
  <si>
    <t>longer-term trend, dating back to the beginning of the monitoring period.</t>
  </si>
  <si>
    <t>Finally, the percent of ESRD beneficiaries with a diagnosis of fluid overload</t>
  </si>
  <si>
    <t xml:space="preserve">increased slightly in 2013. In an average month in 2010, 5.5% of </t>
  </si>
  <si>
    <t>ESRD beneficiaries had a fluid overload diagnosis, compared to 5.3% in 2011,</t>
  </si>
  <si>
    <t>diagnoses in the first position. Additionally, the diagnosis codes used to</t>
  </si>
  <si>
    <t>identify heart failure vary slightly between sections. Therefore, the resulting</t>
  </si>
  <si>
    <t>rates will differ.</t>
  </si>
  <si>
    <t>5.5% in 2012, 5.9% in 2013, and 6.3% in 2014 Q1.</t>
  </si>
  <si>
    <t>and 12.0% in 2013 and 2014 Q1. There was also a decline in the percent</t>
  </si>
  <si>
    <t xml:space="preserve">or were constant in 2011-2014 Q1 compared to 2010. In contrast, </t>
  </si>
  <si>
    <t xml:space="preserve">average monthly ED rates increased slightly in 2013, rising from 10.7% </t>
  </si>
  <si>
    <t>in 2012 to 10.9%.</t>
  </si>
  <si>
    <t>Finally, the incidence of peptic ulcers has remained between 0.02%-0.03%</t>
  </si>
  <si>
    <t xml:space="preserve">mortality rates from 2010 to 2014 Q1. With the exception </t>
  </si>
  <si>
    <t xml:space="preserve">     Original Medicare ESRD population (aged 18 years and older) from 2011 to 2014 Q1.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</si>
</sst>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409]mmm\-yy;@"/>
    <numFmt numFmtId="165" formatCode="[$-409]dd\-mmm\-yy;@"/>
    <numFmt numFmtId="166" formatCode="#,##0.0"/>
    <numFmt numFmtId="167" formatCode="[$-409]mmmm\ d\,\ yyyy;@"/>
    <numFmt numFmtId="168" formatCode="0.0%"/>
  </numFmts>
  <fonts count="52" x14ac:knownFonts="1">
    <font>
      <sz val="11"/>
      <color theme="1"/>
      <name val="Calibri"/>
      <family val="2"/>
      <scheme val="minor"/>
    </font>
    <font>
      <sz val="11"/>
      <color indexed="8"/>
      <name val="Calibri"/>
      <family val="2"/>
    </font>
    <font>
      <sz val="11"/>
      <color indexed="8"/>
      <name val="Calibri"/>
      <family val="2"/>
    </font>
    <font>
      <b/>
      <sz val="11"/>
      <color indexed="8"/>
      <name val="Calibri"/>
      <family val="2"/>
    </font>
    <font>
      <sz val="10"/>
      <name val="Arial"/>
      <family val="2"/>
    </font>
    <font>
      <sz val="10"/>
      <color indexed="8"/>
      <name val="Arial"/>
      <family val="2"/>
    </font>
    <font>
      <sz val="11"/>
      <color indexed="8"/>
      <name val="Calibri"/>
      <family val="2"/>
    </font>
    <font>
      <b/>
      <sz val="11"/>
      <name val="Calibri"/>
      <family val="2"/>
    </font>
    <font>
      <sz val="10"/>
      <name val="MS Sans Serif"/>
      <family val="2"/>
    </font>
    <font>
      <sz val="11"/>
      <color indexed="8"/>
      <name val="Calibri"/>
      <family val="2"/>
    </font>
    <font>
      <sz val="10"/>
      <color indexed="8"/>
      <name val="Calibri"/>
      <family val="2"/>
    </font>
    <font>
      <sz val="10"/>
      <color indexed="8"/>
      <name val="Calibri"/>
      <family val="2"/>
    </font>
    <font>
      <sz val="10"/>
      <name val="Calibri"/>
      <family val="2"/>
    </font>
    <font>
      <b/>
      <sz val="10"/>
      <name val="Arial"/>
      <family val="2"/>
    </font>
    <font>
      <b/>
      <sz val="10"/>
      <color indexed="8"/>
      <name val="Calibri"/>
      <family val="2"/>
    </font>
    <font>
      <sz val="10"/>
      <color indexed="8"/>
      <name val="Calibri"/>
      <family val="2"/>
    </font>
    <font>
      <sz val="11"/>
      <color indexed="8"/>
      <name val="Calibri"/>
      <family val="2"/>
    </font>
    <font>
      <sz val="11"/>
      <color indexed="8"/>
      <name val="Arial"/>
      <family val="2"/>
    </font>
    <font>
      <b/>
      <sz val="10"/>
      <color indexed="8"/>
      <name val="Arial"/>
      <family val="2"/>
    </font>
    <font>
      <i/>
      <sz val="10"/>
      <color indexed="8"/>
      <name val="Arial"/>
      <family val="2"/>
    </font>
    <font>
      <u/>
      <sz val="10"/>
      <name val="Arial"/>
      <family val="2"/>
    </font>
    <font>
      <i/>
      <sz val="10"/>
      <name val="Arial"/>
      <family val="2"/>
    </font>
    <font>
      <sz val="11"/>
      <color indexed="8"/>
      <name val="Calibri"/>
      <family val="2"/>
    </font>
    <font>
      <b/>
      <sz val="11"/>
      <color indexed="8"/>
      <name val="Arial"/>
      <family val="2"/>
    </font>
    <font>
      <sz val="11"/>
      <color indexed="8"/>
      <name val="Arial"/>
      <family val="2"/>
    </font>
    <font>
      <b/>
      <sz val="12"/>
      <color indexed="8"/>
      <name val="Arial"/>
      <family val="2"/>
    </font>
    <font>
      <sz val="10"/>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b/>
      <sz val="14"/>
      <color theme="1"/>
      <name val="Arial"/>
      <family val="2"/>
    </font>
    <font>
      <sz val="11"/>
      <color indexed="8"/>
      <name val="Calibri"/>
      <family val="2"/>
      <scheme val="minor"/>
    </font>
    <font>
      <b/>
      <sz val="11"/>
      <color indexed="8"/>
      <name val="Calibri"/>
      <family val="2"/>
      <scheme val="minor"/>
    </font>
    <font>
      <b/>
      <sz val="11"/>
      <color rgb="FF000000"/>
      <name val="Arial"/>
      <family val="2"/>
    </font>
    <font>
      <sz val="11"/>
      <color rgb="FF000000"/>
      <name val="Arial"/>
      <family val="2"/>
    </font>
    <font>
      <sz val="11"/>
      <color rgb="FF000000"/>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4" tint="0.79998168889431442"/>
        <bgColor indexed="9"/>
      </patternFill>
    </fill>
    <fill>
      <patternFill patternType="solid">
        <fgColor theme="0" tint="-0.249977111117893"/>
        <bgColor indexed="64"/>
      </patternFill>
    </fill>
    <fill>
      <patternFill patternType="solid">
        <fgColor rgb="FFFFFFFF"/>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6"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19" borderId="0" applyNumberFormat="0" applyBorder="0" applyAlignment="0" applyProtection="0"/>
    <xf numFmtId="0" fontId="29" fillId="8"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30" fillId="26" borderId="0" applyNumberFormat="0" applyBorder="0" applyAlignment="0" applyProtection="0"/>
    <xf numFmtId="0" fontId="31" fillId="27" borderId="13" applyNumberFormat="0" applyAlignment="0" applyProtection="0"/>
    <xf numFmtId="0" fontId="32" fillId="28" borderId="14" applyNumberFormat="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33" fillId="0" borderId="0" applyNumberFormat="0" applyFill="0" applyBorder="0" applyAlignment="0" applyProtection="0"/>
    <xf numFmtId="0" fontId="34" fillId="29" borderId="0" applyNumberFormat="0" applyBorder="0" applyAlignment="0" applyProtection="0"/>
    <xf numFmtId="0" fontId="35" fillId="0" borderId="15" applyNumberFormat="0" applyFill="0" applyAlignment="0" applyProtection="0"/>
    <xf numFmtId="0" fontId="36" fillId="0" borderId="16" applyNumberFormat="0" applyFill="0" applyAlignment="0" applyProtection="0"/>
    <xf numFmtId="0" fontId="37" fillId="0" borderId="17" applyNumberFormat="0" applyFill="0" applyAlignment="0" applyProtection="0"/>
    <xf numFmtId="0" fontId="37" fillId="0" borderId="0" applyNumberFormat="0" applyFill="0" applyBorder="0" applyAlignment="0" applyProtection="0"/>
    <xf numFmtId="0" fontId="38" fillId="30" borderId="13" applyNumberFormat="0" applyAlignment="0" applyProtection="0"/>
    <xf numFmtId="0" fontId="39" fillId="0" borderId="18" applyNumberFormat="0" applyFill="0" applyAlignment="0" applyProtection="0"/>
    <xf numFmtId="0" fontId="40" fillId="31" borderId="0" applyNumberFormat="0" applyBorder="0" applyAlignment="0" applyProtection="0"/>
    <xf numFmtId="0" fontId="4" fillId="0" borderId="0"/>
    <xf numFmtId="0" fontId="28" fillId="0" borderId="0"/>
    <xf numFmtId="0" fontId="4" fillId="0" borderId="0"/>
    <xf numFmtId="0" fontId="4" fillId="0" borderId="0"/>
    <xf numFmtId="0" fontId="8"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32" borderId="19" applyNumberFormat="0" applyFont="0" applyAlignment="0" applyProtection="0"/>
    <xf numFmtId="0" fontId="41" fillId="27" borderId="20" applyNumberFormat="0" applyAlignment="0" applyProtection="0"/>
    <xf numFmtId="9" fontId="6"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0" fontId="42" fillId="0" borderId="0" applyNumberFormat="0" applyFill="0" applyBorder="0" applyAlignment="0" applyProtection="0"/>
    <xf numFmtId="0" fontId="43" fillId="0" borderId="21" applyNumberFormat="0" applyFill="0" applyAlignment="0" applyProtection="0"/>
    <xf numFmtId="0" fontId="44" fillId="0" borderId="0" applyNumberFormat="0" applyFill="0" applyBorder="0" applyAlignment="0" applyProtection="0"/>
  </cellStyleXfs>
  <cellXfs count="157">
    <xf numFmtId="0" fontId="0" fillId="0" borderId="0" xfId="0"/>
    <xf numFmtId="0" fontId="28" fillId="0" borderId="0" xfId="47"/>
    <xf numFmtId="0" fontId="10" fillId="0" borderId="0" xfId="0" applyFont="1"/>
    <xf numFmtId="0" fontId="11" fillId="0" borderId="0" xfId="0" applyFont="1" applyAlignment="1">
      <alignment horizontal="left" readingOrder="1"/>
    </xf>
    <xf numFmtId="0" fontId="11" fillId="0" borderId="0" xfId="0" applyFont="1" applyAlignment="1">
      <alignment horizontal="center" readingOrder="1"/>
    </xf>
    <xf numFmtId="49" fontId="12" fillId="9" borderId="0" xfId="47" applyNumberFormat="1" applyFont="1" applyFill="1" applyBorder="1" applyAlignment="1">
      <alignment horizontal="left"/>
    </xf>
    <xf numFmtId="0" fontId="14" fillId="0" borderId="0" xfId="0" applyFont="1"/>
    <xf numFmtId="0" fontId="15" fillId="0" borderId="0" xfId="0" applyFont="1" applyAlignment="1">
      <alignment horizontal="left" readingOrder="1"/>
    </xf>
    <xf numFmtId="0" fontId="10" fillId="0" borderId="0" xfId="0" applyFont="1" applyAlignment="1">
      <alignment horizontal="left" readingOrder="1"/>
    </xf>
    <xf numFmtId="0" fontId="10" fillId="0" borderId="0" xfId="0" applyNumberFormat="1" applyFont="1"/>
    <xf numFmtId="0" fontId="14" fillId="0" borderId="0" xfId="0" applyFont="1" applyAlignment="1">
      <alignment wrapText="1"/>
    </xf>
    <xf numFmtId="0" fontId="28" fillId="9" borderId="0" xfId="47" applyFill="1"/>
    <xf numFmtId="0" fontId="4" fillId="9" borderId="0" xfId="0" applyFont="1" applyFill="1"/>
    <xf numFmtId="0" fontId="5" fillId="9" borderId="0" xfId="54" applyFont="1" applyFill="1"/>
    <xf numFmtId="0" fontId="2" fillId="9" borderId="0" xfId="47" applyFont="1" applyFill="1"/>
    <xf numFmtId="167" fontId="7" fillId="9" borderId="0" xfId="47" applyNumberFormat="1" applyFont="1" applyFill="1" applyAlignment="1">
      <alignment horizontal="left"/>
    </xf>
    <xf numFmtId="0" fontId="3" fillId="9" borderId="0" xfId="47" applyFont="1" applyFill="1" applyAlignment="1">
      <alignment horizontal="center"/>
    </xf>
    <xf numFmtId="15" fontId="7" fillId="9" borderId="0" xfId="47" applyNumberFormat="1" applyFont="1" applyFill="1" applyAlignment="1">
      <alignment vertical="center"/>
    </xf>
    <xf numFmtId="0" fontId="2" fillId="9" borderId="1" xfId="47" applyFont="1" applyFill="1" applyBorder="1"/>
    <xf numFmtId="0" fontId="5" fillId="9" borderId="0" xfId="0" applyFont="1" applyFill="1"/>
    <xf numFmtId="0" fontId="22" fillId="9" borderId="0" xfId="47" applyFont="1" applyFill="1"/>
    <xf numFmtId="0" fontId="0" fillId="9" borderId="0" xfId="0" applyFill="1"/>
    <xf numFmtId="0" fontId="9" fillId="9" borderId="0" xfId="0" applyFont="1" applyFill="1"/>
    <xf numFmtId="0" fontId="2" fillId="9" borderId="0" xfId="0" applyFont="1" applyFill="1" applyAlignment="1">
      <alignment wrapText="1"/>
    </xf>
    <xf numFmtId="0" fontId="1" fillId="0" borderId="0" xfId="47" applyFont="1"/>
    <xf numFmtId="0" fontId="1" fillId="0" borderId="0" xfId="0" applyFont="1"/>
    <xf numFmtId="0" fontId="23" fillId="9" borderId="0" xfId="0" applyFont="1" applyFill="1"/>
    <xf numFmtId="0" fontId="23" fillId="9" borderId="0" xfId="0" applyFont="1" applyFill="1" applyAlignment="1">
      <alignment horizontal="left"/>
    </xf>
    <xf numFmtId="0" fontId="24" fillId="9" borderId="0" xfId="0" applyFont="1" applyFill="1"/>
    <xf numFmtId="0" fontId="25" fillId="9" borderId="0" xfId="0" applyFont="1" applyFill="1" applyAlignment="1">
      <alignment horizontal="left"/>
    </xf>
    <xf numFmtId="49" fontId="7" fillId="9" borderId="0" xfId="47" applyNumberFormat="1" applyFont="1" applyFill="1" applyBorder="1" applyAlignment="1">
      <alignment horizontal="left"/>
    </xf>
    <xf numFmtId="0" fontId="18" fillId="9" borderId="0" xfId="47" applyFont="1" applyFill="1"/>
    <xf numFmtId="0" fontId="13" fillId="9" borderId="0" xfId="47" applyFont="1" applyFill="1"/>
    <xf numFmtId="15" fontId="13" fillId="9" borderId="0" xfId="47" applyNumberFormat="1" applyFont="1" applyFill="1" applyBorder="1" applyAlignment="1">
      <alignment horizontal="left"/>
    </xf>
    <xf numFmtId="167" fontId="13" fillId="9" borderId="0" xfId="47" applyNumberFormat="1" applyFont="1" applyFill="1" applyAlignment="1">
      <alignment horizontal="left"/>
    </xf>
    <xf numFmtId="165" fontId="13" fillId="9" borderId="0" xfId="47" applyNumberFormat="1" applyFont="1" applyFill="1" applyBorder="1" applyAlignment="1">
      <alignment horizontal="left"/>
    </xf>
    <xf numFmtId="15" fontId="13" fillId="9" borderId="0" xfId="47" applyNumberFormat="1" applyFont="1" applyFill="1"/>
    <xf numFmtId="15" fontId="13" fillId="9" borderId="0" xfId="47" applyNumberFormat="1" applyFont="1" applyFill="1" applyAlignment="1">
      <alignment vertical="center"/>
    </xf>
    <xf numFmtId="0" fontId="13" fillId="9" borderId="1" xfId="47" applyFont="1" applyFill="1" applyBorder="1"/>
    <xf numFmtId="17" fontId="13" fillId="9" borderId="1" xfId="47" applyNumberFormat="1" applyFont="1" applyFill="1" applyBorder="1"/>
    <xf numFmtId="17" fontId="13" fillId="9" borderId="0" xfId="47" applyNumberFormat="1" applyFont="1" applyFill="1"/>
    <xf numFmtId="0" fontId="4" fillId="0" borderId="0" xfId="47" applyFont="1" applyFill="1"/>
    <xf numFmtId="0" fontId="13" fillId="0" borderId="0" xfId="45" applyFont="1" applyFill="1" applyBorder="1" applyAlignment="1">
      <alignment horizontal="left" wrapText="1"/>
    </xf>
    <xf numFmtId="0" fontId="26" fillId="9" borderId="0" xfId="47" applyFont="1" applyFill="1"/>
    <xf numFmtId="0" fontId="5" fillId="9" borderId="0" xfId="47" applyFont="1" applyFill="1"/>
    <xf numFmtId="0" fontId="18" fillId="9" borderId="0" xfId="47" applyFont="1" applyFill="1" applyAlignment="1">
      <alignment horizontal="center"/>
    </xf>
    <xf numFmtId="49" fontId="13" fillId="9" borderId="0" xfId="47" applyNumberFormat="1" applyFont="1" applyFill="1" applyBorder="1" applyAlignment="1">
      <alignment horizontal="left"/>
    </xf>
    <xf numFmtId="0" fontId="5" fillId="9" borderId="1" xfId="47" applyFont="1" applyFill="1" applyBorder="1"/>
    <xf numFmtId="0" fontId="13" fillId="9" borderId="0" xfId="45" applyFont="1" applyFill="1" applyBorder="1" applyAlignment="1">
      <alignment horizontal="left" wrapText="1"/>
    </xf>
    <xf numFmtId="0" fontId="5" fillId="9" borderId="0" xfId="0" applyFont="1" applyFill="1" applyAlignment="1">
      <alignment wrapText="1"/>
    </xf>
    <xf numFmtId="0" fontId="26" fillId="9" borderId="0" xfId="0" applyFont="1" applyFill="1" applyAlignment="1">
      <alignment wrapText="1"/>
    </xf>
    <xf numFmtId="0" fontId="18" fillId="9" borderId="0" xfId="0" applyFont="1" applyFill="1"/>
    <xf numFmtId="0" fontId="5" fillId="0" borderId="0" xfId="47" applyFont="1"/>
    <xf numFmtId="0" fontId="5" fillId="0" borderId="0" xfId="0" applyFont="1"/>
    <xf numFmtId="0" fontId="20" fillId="0" borderId="0" xfId="45" applyFont="1" applyFill="1" applyBorder="1" applyAlignment="1">
      <alignment horizontal="left"/>
    </xf>
    <xf numFmtId="0" fontId="4" fillId="0" borderId="0" xfId="45" applyFont="1" applyFill="1" applyBorder="1" applyAlignment="1">
      <alignment horizontal="left"/>
    </xf>
    <xf numFmtId="0" fontId="4" fillId="9" borderId="0" xfId="45" applyFont="1" applyFill="1" applyBorder="1" applyAlignment="1">
      <alignment horizontal="left"/>
    </xf>
    <xf numFmtId="0" fontId="5" fillId="9" borderId="0" xfId="0" applyFont="1" applyFill="1" applyAlignment="1"/>
    <xf numFmtId="0" fontId="26" fillId="9" borderId="0" xfId="47" applyFont="1" applyFill="1" applyAlignment="1">
      <alignment horizontal="left" vertical="center"/>
    </xf>
    <xf numFmtId="0" fontId="13" fillId="0" borderId="0" xfId="45" applyFont="1" applyFill="1" applyBorder="1" applyAlignment="1">
      <alignment horizontal="left"/>
    </xf>
    <xf numFmtId="0" fontId="19" fillId="9" borderId="0" xfId="0" applyFont="1" applyFill="1" applyAlignment="1">
      <alignment vertical="center"/>
    </xf>
    <xf numFmtId="0" fontId="19" fillId="9" borderId="0" xfId="47" applyFont="1" applyFill="1" applyAlignment="1">
      <alignment vertical="center"/>
    </xf>
    <xf numFmtId="0" fontId="19" fillId="0" borderId="0" xfId="0" applyFont="1" applyAlignment="1">
      <alignment vertical="center"/>
    </xf>
    <xf numFmtId="0" fontId="19" fillId="9" borderId="0" xfId="0" applyFont="1" applyFill="1" applyAlignment="1">
      <alignment horizontal="left" vertical="center"/>
    </xf>
    <xf numFmtId="0" fontId="19" fillId="0" borderId="0" xfId="0" applyFont="1" applyAlignment="1">
      <alignment horizontal="left" vertical="center"/>
    </xf>
    <xf numFmtId="0" fontId="4" fillId="0" borderId="0" xfId="45" applyFont="1" applyFill="1" applyBorder="1" applyAlignment="1">
      <alignment horizontal="left" vertical="center"/>
    </xf>
    <xf numFmtId="0" fontId="27" fillId="9" borderId="0" xfId="0" applyFont="1" applyFill="1" applyAlignment="1">
      <alignment horizontal="left" vertical="top"/>
    </xf>
    <xf numFmtId="0" fontId="17" fillId="9" borderId="0" xfId="0" applyFont="1" applyFill="1"/>
    <xf numFmtId="0" fontId="17" fillId="0" borderId="0" xfId="0" applyFont="1"/>
    <xf numFmtId="3" fontId="27" fillId="0" borderId="0" xfId="0" applyNumberFormat="1" applyFont="1"/>
    <xf numFmtId="0" fontId="45" fillId="33" borderId="2" xfId="0" applyFont="1" applyFill="1" applyBorder="1" applyAlignment="1">
      <alignment horizontal="center" vertical="center" wrapText="1"/>
    </xf>
    <xf numFmtId="0" fontId="0" fillId="0" borderId="0" xfId="0" applyAlignment="1">
      <alignment horizontal="center" vertical="center"/>
    </xf>
    <xf numFmtId="164" fontId="0" fillId="0" borderId="3" xfId="0" applyNumberFormat="1" applyFill="1" applyBorder="1" applyAlignment="1">
      <alignment horizontal="center"/>
    </xf>
    <xf numFmtId="164" fontId="0" fillId="0" borderId="4" xfId="0" applyNumberFormat="1" applyFill="1" applyBorder="1" applyAlignment="1">
      <alignment horizontal="center"/>
    </xf>
    <xf numFmtId="164" fontId="0" fillId="0" borderId="5" xfId="0" applyNumberFormat="1" applyFill="1" applyBorder="1" applyAlignment="1">
      <alignment horizontal="center"/>
    </xf>
    <xf numFmtId="0" fontId="0" fillId="0" borderId="0" xfId="0" applyBorder="1"/>
    <xf numFmtId="0" fontId="46" fillId="0" borderId="0" xfId="0" applyFont="1" applyFill="1"/>
    <xf numFmtId="0" fontId="0" fillId="0" borderId="0" xfId="0" applyFill="1"/>
    <xf numFmtId="0" fontId="0" fillId="0" borderId="0" xfId="0" applyFill="1" applyAlignment="1">
      <alignment horizontal="center" vertical="center"/>
    </xf>
    <xf numFmtId="164" fontId="0" fillId="9" borderId="3" xfId="0" applyNumberFormat="1" applyFill="1" applyBorder="1" applyAlignment="1">
      <alignment horizontal="center"/>
    </xf>
    <xf numFmtId="164" fontId="0" fillId="9" borderId="5" xfId="0" applyNumberFormat="1" applyFill="1" applyBorder="1" applyAlignment="1">
      <alignment horizontal="center"/>
    </xf>
    <xf numFmtId="164" fontId="0" fillId="9" borderId="4" xfId="0" applyNumberFormat="1" applyFill="1" applyBorder="1" applyAlignment="1">
      <alignment horizontal="center"/>
    </xf>
    <xf numFmtId="0" fontId="27" fillId="0" borderId="0" xfId="0" applyFont="1" applyBorder="1"/>
    <xf numFmtId="166" fontId="47" fillId="0" borderId="5" xfId="0" applyNumberFormat="1" applyFont="1" applyFill="1" applyBorder="1" applyAlignment="1">
      <alignment horizontal="center"/>
    </xf>
    <xf numFmtId="166" fontId="47" fillId="0" borderId="3" xfId="0" applyNumberFormat="1" applyFont="1" applyFill="1" applyBorder="1" applyAlignment="1">
      <alignment horizontal="center"/>
    </xf>
    <xf numFmtId="166" fontId="47" fillId="0" borderId="4" xfId="0" applyNumberFormat="1" applyFont="1" applyFill="1" applyBorder="1" applyAlignment="1">
      <alignment horizontal="center"/>
    </xf>
    <xf numFmtId="168" fontId="0" fillId="0" borderId="6" xfId="0" applyNumberFormat="1" applyFill="1" applyBorder="1" applyAlignment="1">
      <alignment horizontal="center"/>
    </xf>
    <xf numFmtId="168" fontId="0" fillId="0" borderId="7" xfId="0" applyNumberFormat="1" applyFill="1" applyBorder="1" applyAlignment="1">
      <alignment horizontal="center"/>
    </xf>
    <xf numFmtId="168" fontId="0" fillId="0" borderId="8" xfId="0" applyNumberFormat="1" applyFill="1" applyBorder="1" applyAlignment="1">
      <alignment horizontal="center"/>
    </xf>
    <xf numFmtId="168" fontId="0" fillId="0" borderId="3" xfId="0" applyNumberFormat="1" applyFill="1" applyBorder="1" applyAlignment="1">
      <alignment horizontal="center"/>
    </xf>
    <xf numFmtId="168" fontId="0" fillId="0" borderId="4" xfId="0" applyNumberFormat="1" applyFill="1" applyBorder="1" applyAlignment="1">
      <alignment horizontal="center"/>
    </xf>
    <xf numFmtId="168" fontId="0" fillId="0" borderId="5" xfId="0" applyNumberFormat="1" applyFill="1" applyBorder="1" applyAlignment="1">
      <alignment horizontal="center"/>
    </xf>
    <xf numFmtId="0" fontId="48" fillId="34" borderId="2" xfId="0" applyFont="1" applyFill="1" applyBorder="1" applyAlignment="1">
      <alignment horizontal="center" vertical="center" wrapText="1"/>
    </xf>
    <xf numFmtId="10" fontId="0" fillId="0" borderId="3" xfId="0" applyNumberFormat="1" applyFill="1" applyBorder="1" applyAlignment="1">
      <alignment horizontal="center"/>
    </xf>
    <xf numFmtId="10" fontId="47" fillId="0" borderId="3" xfId="0" applyNumberFormat="1" applyFont="1" applyFill="1" applyBorder="1" applyAlignment="1">
      <alignment horizontal="center"/>
    </xf>
    <xf numFmtId="10" fontId="0" fillId="0" borderId="4" xfId="0" applyNumberFormat="1" applyFill="1" applyBorder="1" applyAlignment="1">
      <alignment horizontal="center"/>
    </xf>
    <xf numFmtId="10" fontId="47" fillId="0" borderId="4" xfId="0" applyNumberFormat="1" applyFont="1" applyFill="1" applyBorder="1" applyAlignment="1">
      <alignment horizontal="center"/>
    </xf>
    <xf numFmtId="10" fontId="0" fillId="0" borderId="5" xfId="0" applyNumberFormat="1" applyFill="1" applyBorder="1" applyAlignment="1">
      <alignment horizontal="center"/>
    </xf>
    <xf numFmtId="10" fontId="47" fillId="0" borderId="5" xfId="0" applyNumberFormat="1" applyFont="1" applyFill="1" applyBorder="1" applyAlignment="1">
      <alignment horizontal="center"/>
    </xf>
    <xf numFmtId="1" fontId="0" fillId="0" borderId="3" xfId="0" applyNumberFormat="1" applyFill="1" applyBorder="1" applyAlignment="1">
      <alignment horizontal="center"/>
    </xf>
    <xf numFmtId="1" fontId="0" fillId="0" borderId="4" xfId="0" applyNumberFormat="1" applyFill="1" applyBorder="1" applyAlignment="1">
      <alignment horizontal="center"/>
    </xf>
    <xf numFmtId="1" fontId="0" fillId="0" borderId="5" xfId="0" applyNumberFormat="1" applyFill="1" applyBorder="1" applyAlignment="1">
      <alignment horizontal="center"/>
    </xf>
    <xf numFmtId="10" fontId="0" fillId="0" borderId="9" xfId="0" applyNumberFormat="1" applyFill="1" applyBorder="1" applyAlignment="1">
      <alignment horizontal="center"/>
    </xf>
    <xf numFmtId="10" fontId="0" fillId="0" borderId="0" xfId="0" applyNumberFormat="1" applyFill="1" applyBorder="1" applyAlignment="1">
      <alignment horizontal="center"/>
    </xf>
    <xf numFmtId="10" fontId="0" fillId="0" borderId="1" xfId="0" applyNumberFormat="1" applyFill="1" applyBorder="1" applyAlignment="1">
      <alignment horizontal="center"/>
    </xf>
    <xf numFmtId="10" fontId="0" fillId="0" borderId="6" xfId="0" applyNumberFormat="1" applyFill="1" applyBorder="1" applyAlignment="1">
      <alignment horizontal="center"/>
    </xf>
    <xf numFmtId="10" fontId="0" fillId="0" borderId="7" xfId="0" applyNumberFormat="1" applyFill="1" applyBorder="1" applyAlignment="1">
      <alignment horizontal="center"/>
    </xf>
    <xf numFmtId="10" fontId="0" fillId="0" borderId="8" xfId="0" applyNumberFormat="1" applyFill="1" applyBorder="1" applyAlignment="1">
      <alignment horizontal="center"/>
    </xf>
    <xf numFmtId="168" fontId="0" fillId="0" borderId="0" xfId="0" applyNumberFormat="1"/>
    <xf numFmtId="11" fontId="0" fillId="0" borderId="0" xfId="0" applyNumberFormat="1"/>
    <xf numFmtId="0" fontId="45" fillId="33" borderId="4" xfId="0" applyFont="1" applyFill="1" applyBorder="1" applyAlignment="1">
      <alignment horizontal="center" vertical="center" wrapText="1"/>
    </xf>
    <xf numFmtId="17" fontId="0" fillId="0" borderId="5" xfId="0" applyNumberFormat="1" applyBorder="1" applyAlignment="1">
      <alignment horizontal="center"/>
    </xf>
    <xf numFmtId="17" fontId="0" fillId="0" borderId="3" xfId="0" applyNumberFormat="1" applyBorder="1" applyAlignment="1">
      <alignment horizontal="center"/>
    </xf>
    <xf numFmtId="17" fontId="0" fillId="0" borderId="4" xfId="0" applyNumberFormat="1" applyBorder="1" applyAlignment="1">
      <alignment horizontal="center"/>
    </xf>
    <xf numFmtId="0" fontId="48" fillId="33" borderId="4" xfId="0" applyFont="1" applyFill="1" applyBorder="1" applyAlignment="1">
      <alignment horizontal="center" vertical="center" wrapText="1"/>
    </xf>
    <xf numFmtId="10" fontId="0" fillId="0" borderId="10" xfId="0" applyNumberFormat="1" applyFill="1" applyBorder="1" applyAlignment="1">
      <alignment horizontal="center"/>
    </xf>
    <xf numFmtId="10" fontId="0" fillId="0" borderId="11" xfId="0" applyNumberFormat="1" applyFill="1" applyBorder="1" applyAlignment="1">
      <alignment horizontal="center"/>
    </xf>
    <xf numFmtId="10" fontId="0" fillId="0" borderId="12" xfId="0" applyNumberFormat="1" applyFill="1" applyBorder="1" applyAlignment="1">
      <alignment horizontal="center"/>
    </xf>
    <xf numFmtId="0" fontId="45" fillId="33" borderId="4" xfId="0" applyFont="1" applyFill="1" applyBorder="1" applyAlignment="1">
      <alignment horizontal="center" vertical="center" wrapText="1"/>
    </xf>
    <xf numFmtId="0" fontId="0" fillId="0" borderId="9" xfId="0" applyBorder="1"/>
    <xf numFmtId="0" fontId="0" fillId="0" borderId="0" xfId="0" applyFill="1" applyAlignment="1">
      <alignment horizontal="center"/>
    </xf>
    <xf numFmtId="0" fontId="0" fillId="35" borderId="5" xfId="0" applyFill="1" applyBorder="1"/>
    <xf numFmtId="0" fontId="0" fillId="35" borderId="3" xfId="0" applyFill="1" applyBorder="1"/>
    <xf numFmtId="0" fontId="0" fillId="35" borderId="4" xfId="0" applyFill="1" applyBorder="1"/>
    <xf numFmtId="10" fontId="47" fillId="0" borderId="6" xfId="0" applyNumberFormat="1" applyFont="1" applyFill="1" applyBorder="1" applyAlignment="1">
      <alignment horizontal="center"/>
    </xf>
    <xf numFmtId="10" fontId="47" fillId="0" borderId="7" xfId="0" applyNumberFormat="1" applyFont="1" applyFill="1" applyBorder="1" applyAlignment="1">
      <alignment horizontal="center"/>
    </xf>
    <xf numFmtId="0" fontId="0" fillId="35" borderId="8" xfId="0" applyFill="1" applyBorder="1"/>
    <xf numFmtId="0" fontId="0" fillId="35" borderId="6" xfId="0" applyFill="1" applyBorder="1"/>
    <xf numFmtId="0" fontId="0" fillId="35" borderId="7" xfId="0" applyFill="1" applyBorder="1"/>
    <xf numFmtId="164" fontId="0" fillId="9" borderId="8" xfId="0" applyNumberFormat="1" applyFill="1" applyBorder="1" applyAlignment="1">
      <alignment horizontal="center"/>
    </xf>
    <xf numFmtId="168" fontId="0" fillId="0" borderId="10" xfId="0" applyNumberFormat="1" applyFill="1" applyBorder="1" applyAlignment="1">
      <alignment horizontal="center"/>
    </xf>
    <xf numFmtId="164" fontId="0" fillId="9" borderId="6" xfId="0" applyNumberFormat="1" applyFill="1" applyBorder="1" applyAlignment="1">
      <alignment horizontal="center"/>
    </xf>
    <xf numFmtId="168" fontId="0" fillId="0" borderId="11" xfId="0" applyNumberFormat="1" applyFill="1" applyBorder="1" applyAlignment="1">
      <alignment horizontal="center"/>
    </xf>
    <xf numFmtId="164" fontId="0" fillId="9" borderId="7" xfId="0" applyNumberFormat="1" applyFill="1" applyBorder="1" applyAlignment="1">
      <alignment horizontal="center"/>
    </xf>
    <xf numFmtId="168" fontId="0" fillId="0" borderId="12" xfId="0" applyNumberFormat="1" applyFill="1" applyBorder="1" applyAlignment="1">
      <alignment horizontal="center"/>
    </xf>
    <xf numFmtId="168" fontId="0" fillId="35" borderId="12" xfId="0" applyNumberFormat="1" applyFill="1" applyBorder="1" applyAlignment="1">
      <alignment horizontal="center"/>
    </xf>
    <xf numFmtId="168" fontId="0" fillId="35" borderId="10" xfId="0" applyNumberFormat="1" applyFill="1" applyBorder="1" applyAlignment="1">
      <alignment horizontal="center"/>
    </xf>
    <xf numFmtId="168" fontId="0" fillId="35" borderId="11" xfId="0" applyNumberFormat="1" applyFill="1" applyBorder="1" applyAlignment="1">
      <alignment horizontal="center"/>
    </xf>
    <xf numFmtId="168" fontId="0" fillId="35" borderId="4" xfId="0" applyNumberFormat="1" applyFill="1" applyBorder="1" applyAlignment="1">
      <alignment horizontal="center"/>
    </xf>
    <xf numFmtId="168" fontId="0" fillId="35" borderId="3" xfId="0" applyNumberFormat="1" applyFill="1" applyBorder="1" applyAlignment="1">
      <alignment horizontal="center"/>
    </xf>
    <xf numFmtId="0" fontId="49" fillId="36" borderId="0" xfId="0" applyFont="1" applyFill="1"/>
    <xf numFmtId="0" fontId="50" fillId="36" borderId="0" xfId="0" applyFont="1" applyFill="1"/>
    <xf numFmtId="15" fontId="13" fillId="0" borderId="0" xfId="47" applyNumberFormat="1" applyFont="1" applyFill="1" applyBorder="1" applyAlignment="1">
      <alignment horizontal="left"/>
    </xf>
    <xf numFmtId="0" fontId="50" fillId="0" borderId="0" xfId="0" applyFont="1"/>
    <xf numFmtId="0" fontId="51" fillId="36" borderId="0" xfId="0" applyFont="1" applyFill="1"/>
    <xf numFmtId="0" fontId="4" fillId="0" borderId="0" xfId="45" applyFont="1" applyFill="1" applyBorder="1" applyAlignment="1">
      <alignment horizontal="left" wrapText="1"/>
    </xf>
    <xf numFmtId="0" fontId="13" fillId="0" borderId="0" xfId="45" applyFont="1" applyFill="1" applyBorder="1" applyAlignment="1">
      <alignment horizontal="left" wrapText="1"/>
    </xf>
    <xf numFmtId="0" fontId="4" fillId="0" borderId="0" xfId="47" applyFont="1" applyFill="1" applyAlignment="1">
      <alignment horizontal="left" wrapText="1"/>
    </xf>
    <xf numFmtId="0" fontId="5" fillId="9" borderId="0" xfId="47" applyFont="1" applyFill="1" applyAlignment="1">
      <alignment horizontal="left"/>
    </xf>
    <xf numFmtId="0" fontId="5" fillId="9" borderId="0" xfId="47" applyFont="1" applyFill="1" applyAlignment="1">
      <alignment horizontal="left" wrapText="1"/>
    </xf>
    <xf numFmtId="0" fontId="5" fillId="9" borderId="0" xfId="47" applyFont="1" applyFill="1" applyAlignment="1">
      <alignment horizontal="left" vertical="center" wrapText="1"/>
    </xf>
    <xf numFmtId="0" fontId="45" fillId="33" borderId="5" xfId="0" applyFont="1" applyFill="1" applyBorder="1" applyAlignment="1">
      <alignment horizontal="center" vertical="center" wrapText="1"/>
    </xf>
    <xf numFmtId="0" fontId="45" fillId="33" borderId="4" xfId="0" applyFont="1" applyFill="1" applyBorder="1" applyAlignment="1">
      <alignment horizontal="center" vertical="center" wrapText="1"/>
    </xf>
    <xf numFmtId="0" fontId="43" fillId="33" borderId="22" xfId="0" applyFont="1" applyFill="1" applyBorder="1" applyAlignment="1">
      <alignment horizontal="center" vertical="center"/>
    </xf>
    <xf numFmtId="0" fontId="43" fillId="33" borderId="23" xfId="0" applyFont="1" applyFill="1" applyBorder="1" applyAlignment="1">
      <alignment horizontal="center" vertical="center"/>
    </xf>
    <xf numFmtId="0" fontId="43" fillId="33" borderId="24" xfId="0" applyFont="1" applyFill="1" applyBorder="1" applyAlignment="1">
      <alignment horizontal="center" vertical="center"/>
    </xf>
    <xf numFmtId="0" fontId="45" fillId="33" borderId="2" xfId="0" applyFont="1" applyFill="1" applyBorder="1" applyAlignment="1">
      <alignment horizontal="center" vertical="center" wrapText="1"/>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rmal_Narcotic_Pusher_Metrics_MI_Preliminary_27Dec09" xfId="54"/>
    <cellStyle name="Note" xfId="55" builtinId="10" customBuiltin="1"/>
    <cellStyle name="Output" xfId="56" builtinId="21" customBuiltin="1"/>
    <cellStyle name="Percent 2" xfId="57"/>
    <cellStyle name="Percent 2 2" xfId="58"/>
    <cellStyle name="Percent 2 3" xfId="59"/>
    <cellStyle name="Percent 3" xfId="60"/>
    <cellStyle name="Percent 3 2" xfId="61"/>
    <cellStyle name="Percent 3 2 2" xfId="62"/>
    <cellStyle name="Percent 4" xfId="63"/>
    <cellStyle name="Percent 4 2" xfId="64"/>
    <cellStyle name="Percent 5" xfId="65"/>
    <cellStyle name="Title" xfId="66" builtinId="15" customBuiltin="1"/>
    <cellStyle name="Total" xfId="67" builtinId="25" customBuiltin="1"/>
    <cellStyle name="Warning Text" xfId="6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chartsheet" Target="chartsheets/sheet7.xml"/><Relationship Id="rId18" Type="http://schemas.openxmlformats.org/officeDocument/2006/relationships/chartsheet" Target="chartsheets/sheet11.xml"/><Relationship Id="rId26" Type="http://schemas.openxmlformats.org/officeDocument/2006/relationships/chartsheet" Target="chartsheets/sheet17.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hartsheet" Target="chartsheets/sheet13.xml"/><Relationship Id="rId34" Type="http://schemas.openxmlformats.org/officeDocument/2006/relationships/worksheet" Target="worksheets/sheet14.xml"/><Relationship Id="rId42"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chartsheet" Target="chartsheets/sheet16.xml"/><Relationship Id="rId33" Type="http://schemas.openxmlformats.org/officeDocument/2006/relationships/worksheet" Target="worksheets/sheet13.xml"/><Relationship Id="rId38"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chartsheet" Target="chartsheets/sheet10.xml"/><Relationship Id="rId20" Type="http://schemas.openxmlformats.org/officeDocument/2006/relationships/chartsheet" Target="chartsheets/sheet12.xml"/><Relationship Id="rId29" Type="http://schemas.openxmlformats.org/officeDocument/2006/relationships/chartsheet" Target="chartsheets/sheet1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chartsheet" Target="chartsheets/sheet5.xml"/><Relationship Id="rId24" Type="http://schemas.openxmlformats.org/officeDocument/2006/relationships/chartsheet" Target="chartsheets/sheet15.xml"/><Relationship Id="rId32" Type="http://schemas.openxmlformats.org/officeDocument/2006/relationships/worksheet" Target="worksheets/sheet12.xml"/><Relationship Id="rId37" Type="http://schemas.openxmlformats.org/officeDocument/2006/relationships/worksheet" Target="worksheets/sheet1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9.xml"/><Relationship Id="rId28" Type="http://schemas.openxmlformats.org/officeDocument/2006/relationships/chartsheet" Target="chartsheets/sheet18.xml"/><Relationship Id="rId36" Type="http://schemas.openxmlformats.org/officeDocument/2006/relationships/worksheet" Target="worksheets/sheet16.xml"/><Relationship Id="rId10" Type="http://schemas.openxmlformats.org/officeDocument/2006/relationships/worksheet" Target="worksheets/sheet6.xml"/><Relationship Id="rId19" Type="http://schemas.openxmlformats.org/officeDocument/2006/relationships/worksheet" Target="worksheets/sheet8.xml"/><Relationship Id="rId31" Type="http://schemas.openxmlformats.org/officeDocument/2006/relationships/worksheet" Target="worksheets/sheet1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chartsheet" Target="chartsheets/sheet8.xml"/><Relationship Id="rId22" Type="http://schemas.openxmlformats.org/officeDocument/2006/relationships/chartsheet" Target="chartsheets/sheet14.xml"/><Relationship Id="rId27" Type="http://schemas.openxmlformats.org/officeDocument/2006/relationships/worksheet" Target="worksheets/sheet10.xml"/><Relationship Id="rId30" Type="http://schemas.openxmlformats.org/officeDocument/2006/relationships/chartsheet" Target="chartsheets/sheet20.xml"/><Relationship Id="rId35" Type="http://schemas.openxmlformats.org/officeDocument/2006/relationships/worksheet" Target="worksheets/sheet15.xml"/><Relationship Id="rId43"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593"/>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Data'!$C$5:$C$55</c:f>
              <c:numCache>
                <c:formatCode>0.0%</c:formatCode>
                <c:ptCount val="51"/>
                <c:pt idx="0">
                  <c:v>1.88389024E-2</c:v>
                </c:pt>
                <c:pt idx="1">
                  <c:v>1.68689159E-2</c:v>
                </c:pt>
                <c:pt idx="2">
                  <c:v>1.8133021999999999E-2</c:v>
                </c:pt>
                <c:pt idx="3">
                  <c:v>1.67953024E-2</c:v>
                </c:pt>
                <c:pt idx="4">
                  <c:v>1.6850791399999999E-2</c:v>
                </c:pt>
                <c:pt idx="5">
                  <c:v>1.6140440400000001E-2</c:v>
                </c:pt>
                <c:pt idx="6">
                  <c:v>1.6301451799999998E-2</c:v>
                </c:pt>
                <c:pt idx="7">
                  <c:v>1.62604867E-2</c:v>
                </c:pt>
                <c:pt idx="8">
                  <c:v>1.58086305E-2</c:v>
                </c:pt>
                <c:pt idx="9">
                  <c:v>1.6697943699999999E-2</c:v>
                </c:pt>
                <c:pt idx="10">
                  <c:v>1.6557835E-2</c:v>
                </c:pt>
                <c:pt idx="11">
                  <c:v>1.7795827699999999E-2</c:v>
                </c:pt>
                <c:pt idx="12">
                  <c:v>1.8891948200000001E-2</c:v>
                </c:pt>
                <c:pt idx="13">
                  <c:v>1.6992790899999999E-2</c:v>
                </c:pt>
                <c:pt idx="14">
                  <c:v>1.77528424E-2</c:v>
                </c:pt>
                <c:pt idx="15">
                  <c:v>1.6325807899999999E-2</c:v>
                </c:pt>
                <c:pt idx="16">
                  <c:v>1.6507191399999999E-2</c:v>
                </c:pt>
                <c:pt idx="17">
                  <c:v>1.57685955E-2</c:v>
                </c:pt>
                <c:pt idx="18">
                  <c:v>1.56236276E-2</c:v>
                </c:pt>
                <c:pt idx="19">
                  <c:v>1.5654259699999999E-2</c:v>
                </c:pt>
                <c:pt idx="20">
                  <c:v>1.56381487E-2</c:v>
                </c:pt>
                <c:pt idx="21">
                  <c:v>1.5944516400000001E-2</c:v>
                </c:pt>
                <c:pt idx="22">
                  <c:v>1.55225928E-2</c:v>
                </c:pt>
                <c:pt idx="23">
                  <c:v>1.66667829E-2</c:v>
                </c:pt>
                <c:pt idx="24">
                  <c:v>1.6977245799999999E-2</c:v>
                </c:pt>
                <c:pt idx="25">
                  <c:v>1.6040943799999999E-2</c:v>
                </c:pt>
                <c:pt idx="26">
                  <c:v>1.68078243E-2</c:v>
                </c:pt>
                <c:pt idx="27">
                  <c:v>1.5875259400000001E-2</c:v>
                </c:pt>
                <c:pt idx="28">
                  <c:v>1.5280065799999999E-2</c:v>
                </c:pt>
                <c:pt idx="29">
                  <c:v>1.47999163E-2</c:v>
                </c:pt>
                <c:pt idx="30">
                  <c:v>1.5473385900000001E-2</c:v>
                </c:pt>
                <c:pt idx="31">
                  <c:v>1.5330768E-2</c:v>
                </c:pt>
                <c:pt idx="32">
                  <c:v>1.47358713E-2</c:v>
                </c:pt>
                <c:pt idx="33">
                  <c:v>1.5774816899999999E-2</c:v>
                </c:pt>
                <c:pt idx="34">
                  <c:v>1.5537628499999999E-2</c:v>
                </c:pt>
                <c:pt idx="35">
                  <c:v>1.69235171E-2</c:v>
                </c:pt>
                <c:pt idx="36">
                  <c:v>1.8894635100000001E-2</c:v>
                </c:pt>
                <c:pt idx="37">
                  <c:v>1.56967228E-2</c:v>
                </c:pt>
                <c:pt idx="38">
                  <c:v>1.6480571999999999E-2</c:v>
                </c:pt>
                <c:pt idx="39">
                  <c:v>1.56184415E-2</c:v>
                </c:pt>
                <c:pt idx="40">
                  <c:v>1.51785232E-2</c:v>
                </c:pt>
                <c:pt idx="41">
                  <c:v>1.4617180299999999E-2</c:v>
                </c:pt>
                <c:pt idx="42">
                  <c:v>1.48126283E-2</c:v>
                </c:pt>
                <c:pt idx="43">
                  <c:v>1.4708202300000001E-2</c:v>
                </c:pt>
                <c:pt idx="44">
                  <c:v>1.42560712E-2</c:v>
                </c:pt>
                <c:pt idx="45">
                  <c:v>1.50583794E-2</c:v>
                </c:pt>
                <c:pt idx="46">
                  <c:v>1.46155169E-2</c:v>
                </c:pt>
                <c:pt idx="47">
                  <c:v>1.5988548700000001E-2</c:v>
                </c:pt>
                <c:pt idx="48">
                  <c:v>1.7284946200000002E-2</c:v>
                </c:pt>
                <c:pt idx="49">
                  <c:v>1.51051152E-2</c:v>
                </c:pt>
                <c:pt idx="50">
                  <c:v>1.5892466300000001E-2</c:v>
                </c:pt>
              </c:numCache>
            </c:numRef>
          </c:val>
          <c:smooth val="0"/>
        </c:ser>
        <c:dLbls>
          <c:showLegendKey val="0"/>
          <c:showVal val="0"/>
          <c:showCatName val="0"/>
          <c:showSerName val="0"/>
          <c:showPercent val="0"/>
          <c:showBubbleSize val="0"/>
        </c:dLbls>
        <c:smooth val="0"/>
        <c:axId val="734404184"/>
        <c:axId val="734403792"/>
      </c:lineChart>
      <c:dateAx>
        <c:axId val="73440418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4403792"/>
        <c:crosses val="autoZero"/>
        <c:auto val="1"/>
        <c:lblOffset val="100"/>
        <c:baseTimeUnit val="months"/>
        <c:majorUnit val="2"/>
        <c:minorUnit val="1"/>
        <c:minorTimeUnit val="months"/>
      </c:dateAx>
      <c:valAx>
        <c:axId val="734403792"/>
        <c:scaling>
          <c:orientation val="minMax"/>
          <c:max val="0.05"/>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440418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715"/>
        </c:manualLayout>
      </c:layout>
      <c:lineChart>
        <c:grouping val="standard"/>
        <c:varyColors val="0"/>
        <c:ser>
          <c:idx val="5"/>
          <c:order val="0"/>
          <c:tx>
            <c:v>Jan-07</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Data'!$S$6:$S$89</c:f>
              <c:numCache>
                <c:formatCode>0.00%</c:formatCode>
                <c:ptCount val="84"/>
                <c:pt idx="0">
                  <c:v>5.3850167000000001E-3</c:v>
                </c:pt>
                <c:pt idx="1">
                  <c:v>9.7782663999999991E-3</c:v>
                </c:pt>
                <c:pt idx="2">
                  <c:v>1.3864824899999999E-2</c:v>
                </c:pt>
                <c:pt idx="3">
                  <c:v>1.78358765E-2</c:v>
                </c:pt>
                <c:pt idx="4">
                  <c:v>2.1396678999999998E-2</c:v>
                </c:pt>
                <c:pt idx="5">
                  <c:v>2.4826042499999999E-2</c:v>
                </c:pt>
                <c:pt idx="6">
                  <c:v>2.8319133900000001E-2</c:v>
                </c:pt>
                <c:pt idx="7">
                  <c:v>3.1541381399999999E-2</c:v>
                </c:pt>
                <c:pt idx="8">
                  <c:v>3.4425073799999997E-2</c:v>
                </c:pt>
                <c:pt idx="9">
                  <c:v>3.7245038199999997E-2</c:v>
                </c:pt>
                <c:pt idx="10">
                  <c:v>4.0124747600000003E-2</c:v>
                </c:pt>
                <c:pt idx="11">
                  <c:v>4.2944712000000003E-2</c:v>
                </c:pt>
                <c:pt idx="12">
                  <c:v>4.6027554399999997E-2</c:v>
                </c:pt>
                <c:pt idx="13">
                  <c:v>4.8986923799999998E-2</c:v>
                </c:pt>
                <c:pt idx="14">
                  <c:v>5.1794939200000001E-2</c:v>
                </c:pt>
                <c:pt idx="15">
                  <c:v>5.4156858500000002E-2</c:v>
                </c:pt>
                <c:pt idx="16">
                  <c:v>5.64431008E-2</c:v>
                </c:pt>
                <c:pt idx="17">
                  <c:v>5.8641717199999999E-2</c:v>
                </c:pt>
                <c:pt idx="18">
                  <c:v>6.0736775399999998E-2</c:v>
                </c:pt>
                <c:pt idx="19">
                  <c:v>6.2716326700000005E-2</c:v>
                </c:pt>
                <c:pt idx="20">
                  <c:v>6.4835282999999994E-2</c:v>
                </c:pt>
                <c:pt idx="21">
                  <c:v>6.6850681300000006E-2</c:v>
                </c:pt>
                <c:pt idx="22">
                  <c:v>6.8786419599999996E-2</c:v>
                </c:pt>
                <c:pt idx="23">
                  <c:v>7.08615628E-2</c:v>
                </c:pt>
                <c:pt idx="24">
                  <c:v>7.2857046100000003E-2</c:v>
                </c:pt>
                <c:pt idx="25">
                  <c:v>7.4589651399999998E-2</c:v>
                </c:pt>
                <c:pt idx="26">
                  <c:v>7.6481576600000004E-2</c:v>
                </c:pt>
                <c:pt idx="27">
                  <c:v>7.8134521900000004E-2</c:v>
                </c:pt>
                <c:pt idx="28">
                  <c:v>7.9743654100000005E-2</c:v>
                </c:pt>
                <c:pt idx="29">
                  <c:v>8.1412531299999993E-2</c:v>
                </c:pt>
                <c:pt idx="30">
                  <c:v>8.3137170600000004E-2</c:v>
                </c:pt>
                <c:pt idx="31">
                  <c:v>8.4638761800000004E-2</c:v>
                </c:pt>
                <c:pt idx="32">
                  <c:v>8.6204081000000002E-2</c:v>
                </c:pt>
                <c:pt idx="33">
                  <c:v>8.7725587199999996E-2</c:v>
                </c:pt>
                <c:pt idx="34">
                  <c:v>8.9203280400000001E-2</c:v>
                </c:pt>
                <c:pt idx="35">
                  <c:v>9.08243616E-2</c:v>
                </c:pt>
                <c:pt idx="36">
                  <c:v>9.24414598E-2</c:v>
                </c:pt>
                <c:pt idx="37">
                  <c:v>9.3899238100000004E-2</c:v>
                </c:pt>
                <c:pt idx="38">
                  <c:v>9.5313203200000002E-2</c:v>
                </c:pt>
                <c:pt idx="39">
                  <c:v>9.6651491399999998E-2</c:v>
                </c:pt>
                <c:pt idx="40">
                  <c:v>9.8073422600000001E-2</c:v>
                </c:pt>
                <c:pt idx="41">
                  <c:v>9.9300186799999995E-2</c:v>
                </c:pt>
                <c:pt idx="42">
                  <c:v>0.100439325</c:v>
                </c:pt>
                <c:pt idx="43">
                  <c:v>0.1015187181</c:v>
                </c:pt>
                <c:pt idx="44">
                  <c:v>0.1026618393</c:v>
                </c:pt>
                <c:pt idx="45">
                  <c:v>0.1041634305</c:v>
                </c:pt>
                <c:pt idx="46">
                  <c:v>0.10556942969999999</c:v>
                </c:pt>
                <c:pt idx="47">
                  <c:v>0.1069873779</c:v>
                </c:pt>
                <c:pt idx="48">
                  <c:v>0.1084690541</c:v>
                </c:pt>
                <c:pt idx="49">
                  <c:v>0.1096081922</c:v>
                </c:pt>
                <c:pt idx="50">
                  <c:v>0.1108389394</c:v>
                </c:pt>
                <c:pt idx="51">
                  <c:v>0.11190638360000001</c:v>
                </c:pt>
                <c:pt idx="52">
                  <c:v>0.1128423887</c:v>
                </c:pt>
                <c:pt idx="53">
                  <c:v>0.1138062748</c:v>
                </c:pt>
                <c:pt idx="54">
                  <c:v>0.1146108409</c:v>
                </c:pt>
                <c:pt idx="55">
                  <c:v>0.1156065911</c:v>
                </c:pt>
                <c:pt idx="56">
                  <c:v>0.1164390382</c:v>
                </c:pt>
                <c:pt idx="57">
                  <c:v>0.1173113153</c:v>
                </c:pt>
                <c:pt idx="58">
                  <c:v>0.1181198644</c:v>
                </c:pt>
                <c:pt idx="59">
                  <c:v>0.11899612449999999</c:v>
                </c:pt>
                <c:pt idx="60">
                  <c:v>0.11990026569999999</c:v>
                </c:pt>
                <c:pt idx="61">
                  <c:v>0.1207287298</c:v>
                </c:pt>
                <c:pt idx="62">
                  <c:v>0.1215412619</c:v>
                </c:pt>
                <c:pt idx="63">
                  <c:v>0.12221040599999999</c:v>
                </c:pt>
                <c:pt idx="64">
                  <c:v>0.1228636181</c:v>
                </c:pt>
                <c:pt idx="65">
                  <c:v>0.1234252212</c:v>
                </c:pt>
                <c:pt idx="66">
                  <c:v>0.1240386032</c:v>
                </c:pt>
                <c:pt idx="67">
                  <c:v>0.12463605329999999</c:v>
                </c:pt>
                <c:pt idx="68">
                  <c:v>0.1252574014</c:v>
                </c:pt>
                <c:pt idx="69">
                  <c:v>0.1258867155</c:v>
                </c:pt>
                <c:pt idx="70">
                  <c:v>0.12652001260000001</c:v>
                </c:pt>
                <c:pt idx="71">
                  <c:v>0.12719313970000001</c:v>
                </c:pt>
                <c:pt idx="72">
                  <c:v>0.12791406280000001</c:v>
                </c:pt>
                <c:pt idx="73">
                  <c:v>0.12848761489999999</c:v>
                </c:pt>
                <c:pt idx="74">
                  <c:v>0.12910099689999999</c:v>
                </c:pt>
                <c:pt idx="75">
                  <c:v>0.12967853200000001</c:v>
                </c:pt>
                <c:pt idx="76">
                  <c:v>0.13027598209999999</c:v>
                </c:pt>
                <c:pt idx="77">
                  <c:v>0.1308136872</c:v>
                </c:pt>
                <c:pt idx="78">
                  <c:v>0.13125580019999999</c:v>
                </c:pt>
                <c:pt idx="79">
                  <c:v>0.1318094373</c:v>
                </c:pt>
                <c:pt idx="80">
                  <c:v>0.13225553340000001</c:v>
                </c:pt>
                <c:pt idx="81">
                  <c:v>0.13279323849999999</c:v>
                </c:pt>
                <c:pt idx="82">
                  <c:v>0.1332313685</c:v>
                </c:pt>
                <c:pt idx="83">
                  <c:v>0.13376907360000001</c:v>
                </c:pt>
              </c:numCache>
            </c:numRef>
          </c:val>
          <c:smooth val="0"/>
        </c:ser>
        <c:ser>
          <c:idx val="2"/>
          <c:order val="1"/>
          <c:tx>
            <c:v>Jan-08</c:v>
          </c:tx>
          <c:spPr>
            <a:ln w="28575">
              <a:solidFill>
                <a:schemeClr val="tx2"/>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Data'!$T$6:$T$77</c:f>
              <c:numCache>
                <c:formatCode>0.00%</c:formatCode>
                <c:ptCount val="72"/>
                <c:pt idx="0">
                  <c:v>5.1699742E-3</c:v>
                </c:pt>
                <c:pt idx="1">
                  <c:v>9.5756230999999997E-3</c:v>
                </c:pt>
                <c:pt idx="2">
                  <c:v>1.37382558E-2</c:v>
                </c:pt>
                <c:pt idx="3">
                  <c:v>1.7305106899999999E-2</c:v>
                </c:pt>
                <c:pt idx="4">
                  <c:v>2.0664218200000001E-2</c:v>
                </c:pt>
                <c:pt idx="5">
                  <c:v>2.3788152600000001E-2</c:v>
                </c:pt>
                <c:pt idx="6">
                  <c:v>2.6959122299999999E-2</c:v>
                </c:pt>
                <c:pt idx="7">
                  <c:v>2.9726371599999999E-2</c:v>
                </c:pt>
                <c:pt idx="8">
                  <c:v>3.2603370100000001E-2</c:v>
                </c:pt>
                <c:pt idx="9">
                  <c:v>3.5452931299999997E-2</c:v>
                </c:pt>
                <c:pt idx="10">
                  <c:v>3.8130029400000001E-2</c:v>
                </c:pt>
                <c:pt idx="11">
                  <c:v>4.10501437E-2</c:v>
                </c:pt>
                <c:pt idx="12">
                  <c:v>4.3821312500000001E-2</c:v>
                </c:pt>
                <c:pt idx="13">
                  <c:v>4.6361223999999999E-2</c:v>
                </c:pt>
                <c:pt idx="14">
                  <c:v>4.8877617800000002E-2</c:v>
                </c:pt>
                <c:pt idx="15">
                  <c:v>5.1205870000000001E-2</c:v>
                </c:pt>
                <c:pt idx="16">
                  <c:v>5.3345980600000002E-2</c:v>
                </c:pt>
                <c:pt idx="17">
                  <c:v>5.56428759E-2</c:v>
                </c:pt>
                <c:pt idx="18">
                  <c:v>5.7924092699999999E-2</c:v>
                </c:pt>
                <c:pt idx="19">
                  <c:v>6.0079881799999998E-2</c:v>
                </c:pt>
                <c:pt idx="20">
                  <c:v>6.2290545500000002E-2</c:v>
                </c:pt>
                <c:pt idx="21">
                  <c:v>6.4383620700000005E-2</c:v>
                </c:pt>
                <c:pt idx="22">
                  <c:v>6.6363027000000005E-2</c:v>
                </c:pt>
                <c:pt idx="23">
                  <c:v>6.8640324200000005E-2</c:v>
                </c:pt>
                <c:pt idx="24">
                  <c:v>7.0823550599999993E-2</c:v>
                </c:pt>
                <c:pt idx="25">
                  <c:v>7.2787278499999997E-2</c:v>
                </c:pt>
                <c:pt idx="26">
                  <c:v>7.4805881000000005E-2</c:v>
                </c:pt>
                <c:pt idx="27">
                  <c:v>7.6628502700000004E-2</c:v>
                </c:pt>
                <c:pt idx="28">
                  <c:v>7.8592230499999999E-2</c:v>
                </c:pt>
                <c:pt idx="29">
                  <c:v>8.0207112499999997E-2</c:v>
                </c:pt>
                <c:pt idx="30">
                  <c:v>8.1755361100000007E-2</c:v>
                </c:pt>
                <c:pt idx="31">
                  <c:v>8.3358484199999999E-2</c:v>
                </c:pt>
                <c:pt idx="32">
                  <c:v>8.4898893500000003E-2</c:v>
                </c:pt>
                <c:pt idx="33">
                  <c:v>8.6944933299999999E-2</c:v>
                </c:pt>
                <c:pt idx="34">
                  <c:v>8.8838108099999993E-2</c:v>
                </c:pt>
                <c:pt idx="35">
                  <c:v>9.0778318199999999E-2</c:v>
                </c:pt>
                <c:pt idx="36">
                  <c:v>9.2796920699999993E-2</c:v>
                </c:pt>
                <c:pt idx="37">
                  <c:v>9.4458838099999998E-2</c:v>
                </c:pt>
                <c:pt idx="38">
                  <c:v>9.6061961299999998E-2</c:v>
                </c:pt>
                <c:pt idx="39">
                  <c:v>9.7480862500000001E-2</c:v>
                </c:pt>
                <c:pt idx="40">
                  <c:v>9.8731220100000003E-2</c:v>
                </c:pt>
                <c:pt idx="41">
                  <c:v>0.1000090151</c:v>
                </c:pt>
                <c:pt idx="42">
                  <c:v>0.10112218620000001</c:v>
                </c:pt>
                <c:pt idx="43">
                  <c:v>0.1023686243</c:v>
                </c:pt>
                <c:pt idx="44">
                  <c:v>0.10348571500000001</c:v>
                </c:pt>
                <c:pt idx="45">
                  <c:v>0.10461456450000001</c:v>
                </c:pt>
                <c:pt idx="46">
                  <c:v>0.10566894139999999</c:v>
                </c:pt>
                <c:pt idx="47">
                  <c:v>0.1068252282</c:v>
                </c:pt>
                <c:pt idx="48">
                  <c:v>0.1080481486</c:v>
                </c:pt>
                <c:pt idx="49">
                  <c:v>0.1091103646</c:v>
                </c:pt>
                <c:pt idx="50">
                  <c:v>0.1101960984</c:v>
                </c:pt>
                <c:pt idx="51">
                  <c:v>0.1110819317</c:v>
                </c:pt>
                <c:pt idx="52">
                  <c:v>0.111948167</c:v>
                </c:pt>
                <c:pt idx="53">
                  <c:v>0.1127360099</c:v>
                </c:pt>
                <c:pt idx="54">
                  <c:v>0.1135003351</c:v>
                </c:pt>
                <c:pt idx="55">
                  <c:v>0.1143391331</c:v>
                </c:pt>
                <c:pt idx="56">
                  <c:v>0.11515833289999999</c:v>
                </c:pt>
                <c:pt idx="57">
                  <c:v>0.11600497009999999</c:v>
                </c:pt>
                <c:pt idx="58">
                  <c:v>0.11688296419999999</c:v>
                </c:pt>
                <c:pt idx="59">
                  <c:v>0.1178158329</c:v>
                </c:pt>
                <c:pt idx="60">
                  <c:v>0.11875262120000001</c:v>
                </c:pt>
                <c:pt idx="61">
                  <c:v>0.11951302680000001</c:v>
                </c:pt>
                <c:pt idx="62">
                  <c:v>0.120308709</c:v>
                </c:pt>
                <c:pt idx="63">
                  <c:v>0.1211318285</c:v>
                </c:pt>
                <c:pt idx="64">
                  <c:v>0.12187263600000001</c:v>
                </c:pt>
                <c:pt idx="65">
                  <c:v>0.12253897079999999</c:v>
                </c:pt>
                <c:pt idx="66">
                  <c:v>0.1231112348</c:v>
                </c:pt>
                <c:pt idx="67">
                  <c:v>0.1237893285</c:v>
                </c:pt>
                <c:pt idx="68">
                  <c:v>0.12439294939999999</c:v>
                </c:pt>
                <c:pt idx="69">
                  <c:v>0.1250788823</c:v>
                </c:pt>
                <c:pt idx="70">
                  <c:v>0.1256864228</c:v>
                </c:pt>
                <c:pt idx="71">
                  <c:v>0.12639979300000001</c:v>
                </c:pt>
              </c:numCache>
            </c:numRef>
          </c:val>
          <c:smooth val="0"/>
        </c:ser>
        <c:ser>
          <c:idx val="0"/>
          <c:order val="2"/>
          <c:tx>
            <c:v>Jan-09</c:v>
          </c:tx>
          <c:spPr>
            <a:ln>
              <a:solidFill>
                <a:schemeClr val="accent5"/>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Data'!$U$6:$U$65</c:f>
              <c:numCache>
                <c:formatCode>0.00%</c:formatCode>
                <c:ptCount val="60"/>
                <c:pt idx="0">
                  <c:v>4.6883701999999999E-3</c:v>
                </c:pt>
                <c:pt idx="1">
                  <c:v>8.6366723000000003E-3</c:v>
                </c:pt>
                <c:pt idx="2">
                  <c:v>1.2531567299999999E-2</c:v>
                </c:pt>
                <c:pt idx="3">
                  <c:v>1.5968688200000001E-2</c:v>
                </c:pt>
                <c:pt idx="4">
                  <c:v>1.9249402999999998E-2</c:v>
                </c:pt>
                <c:pt idx="5">
                  <c:v>2.24576368E-2</c:v>
                </c:pt>
                <c:pt idx="6">
                  <c:v>2.5616278400000001E-2</c:v>
                </c:pt>
                <c:pt idx="7">
                  <c:v>2.8698624400000001E-2</c:v>
                </c:pt>
                <c:pt idx="8">
                  <c:v>3.1765711199999998E-2</c:v>
                </c:pt>
                <c:pt idx="9">
                  <c:v>3.4798464899999999E-2</c:v>
                </c:pt>
                <c:pt idx="10">
                  <c:v>3.7651923800000001E-2</c:v>
                </c:pt>
                <c:pt idx="11">
                  <c:v>4.0787676699999997E-2</c:v>
                </c:pt>
                <c:pt idx="12">
                  <c:v>4.3759393899999999E-2</c:v>
                </c:pt>
                <c:pt idx="13">
                  <c:v>4.64182988E-2</c:v>
                </c:pt>
                <c:pt idx="14">
                  <c:v>4.9164943699999998E-2</c:v>
                </c:pt>
                <c:pt idx="15">
                  <c:v>5.16521832E-2</c:v>
                </c:pt>
                <c:pt idx="16">
                  <c:v>5.4181385399999997E-2</c:v>
                </c:pt>
                <c:pt idx="17">
                  <c:v>5.6416849099999999E-2</c:v>
                </c:pt>
                <c:pt idx="18">
                  <c:v>5.84692032E-2</c:v>
                </c:pt>
                <c:pt idx="19">
                  <c:v>6.0662704400000003E-2</c:v>
                </c:pt>
                <c:pt idx="20">
                  <c:v>6.2783724599999993E-2</c:v>
                </c:pt>
                <c:pt idx="21">
                  <c:v>6.5450258999999997E-2</c:v>
                </c:pt>
                <c:pt idx="22">
                  <c:v>6.8006164699999996E-2</c:v>
                </c:pt>
                <c:pt idx="23">
                  <c:v>7.0600218199999995E-2</c:v>
                </c:pt>
                <c:pt idx="24">
                  <c:v>7.3358307499999997E-2</c:v>
                </c:pt>
                <c:pt idx="25">
                  <c:v>7.5605215599999998E-2</c:v>
                </c:pt>
                <c:pt idx="26">
                  <c:v>7.7688088000000002E-2</c:v>
                </c:pt>
                <c:pt idx="27">
                  <c:v>7.9542073300000002E-2</c:v>
                </c:pt>
                <c:pt idx="28">
                  <c:v>8.1243467200000002E-2</c:v>
                </c:pt>
                <c:pt idx="29">
                  <c:v>8.2944861100000003E-2</c:v>
                </c:pt>
                <c:pt idx="30">
                  <c:v>8.44211827E-2</c:v>
                </c:pt>
                <c:pt idx="31">
                  <c:v>8.6076799199999998E-2</c:v>
                </c:pt>
                <c:pt idx="32">
                  <c:v>8.7556935700000005E-2</c:v>
                </c:pt>
                <c:pt idx="33">
                  <c:v>8.9109552999999994E-2</c:v>
                </c:pt>
                <c:pt idx="34">
                  <c:v>9.0517208500000002E-2</c:v>
                </c:pt>
                <c:pt idx="35">
                  <c:v>9.2127047599999998E-2</c:v>
                </c:pt>
                <c:pt idx="36">
                  <c:v>9.3713998000000007E-2</c:v>
                </c:pt>
                <c:pt idx="37">
                  <c:v>9.5152171800000004E-2</c:v>
                </c:pt>
                <c:pt idx="38">
                  <c:v>9.6620863799999998E-2</c:v>
                </c:pt>
                <c:pt idx="39">
                  <c:v>9.7902631399999995E-2</c:v>
                </c:pt>
                <c:pt idx="40">
                  <c:v>9.9043251999999998E-2</c:v>
                </c:pt>
                <c:pt idx="41">
                  <c:v>0.1002105761</c:v>
                </c:pt>
                <c:pt idx="42">
                  <c:v>0.10132830800000001</c:v>
                </c:pt>
                <c:pt idx="43">
                  <c:v>0.10246892859999999</c:v>
                </c:pt>
                <c:pt idx="44">
                  <c:v>0.1035675865</c:v>
                </c:pt>
                <c:pt idx="45">
                  <c:v>0.104639541</c:v>
                </c:pt>
                <c:pt idx="46">
                  <c:v>0.1058183094</c:v>
                </c:pt>
                <c:pt idx="47">
                  <c:v>0.1071229658</c:v>
                </c:pt>
                <c:pt idx="48">
                  <c:v>0.1083742151</c:v>
                </c:pt>
                <c:pt idx="49">
                  <c:v>0.1094805026</c:v>
                </c:pt>
                <c:pt idx="50">
                  <c:v>0.11047616139999999</c:v>
                </c:pt>
                <c:pt idx="51">
                  <c:v>0.1114870793</c:v>
                </c:pt>
                <c:pt idx="52">
                  <c:v>0.1124102572</c:v>
                </c:pt>
                <c:pt idx="53">
                  <c:v>0.1133029168</c:v>
                </c:pt>
                <c:pt idx="54">
                  <c:v>0.1140811328</c:v>
                </c:pt>
                <c:pt idx="55">
                  <c:v>0.1149394594</c:v>
                </c:pt>
                <c:pt idx="56">
                  <c:v>0.1157024163</c:v>
                </c:pt>
                <c:pt idx="57">
                  <c:v>0.116556928</c:v>
                </c:pt>
                <c:pt idx="58">
                  <c:v>0.1173809215</c:v>
                </c:pt>
                <c:pt idx="59">
                  <c:v>0.1183155437</c:v>
                </c:pt>
              </c:numCache>
            </c:numRef>
          </c:val>
          <c:smooth val="0"/>
        </c:ser>
        <c:ser>
          <c:idx val="1"/>
          <c:order val="3"/>
          <c:tx>
            <c:v>Jan-10</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Data'!$V$6:$V$53</c:f>
              <c:numCache>
                <c:formatCode>0.00%</c:formatCode>
                <c:ptCount val="48"/>
                <c:pt idx="0">
                  <c:v>4.8178782999999999E-3</c:v>
                </c:pt>
                <c:pt idx="1">
                  <c:v>8.8851585000000004E-3</c:v>
                </c:pt>
                <c:pt idx="2">
                  <c:v>1.3059667E-2</c:v>
                </c:pt>
                <c:pt idx="3">
                  <c:v>1.6587108199999999E-2</c:v>
                </c:pt>
                <c:pt idx="4">
                  <c:v>2.0170012300000002E-2</c:v>
                </c:pt>
                <c:pt idx="5">
                  <c:v>2.3379466200000001E-2</c:v>
                </c:pt>
                <c:pt idx="6">
                  <c:v>2.6448413899999999E-2</c:v>
                </c:pt>
                <c:pt idx="7">
                  <c:v>2.9476688899999999E-2</c:v>
                </c:pt>
                <c:pt idx="8">
                  <c:v>3.2471686200000002E-2</c:v>
                </c:pt>
                <c:pt idx="9">
                  <c:v>3.6220979E-2</c:v>
                </c:pt>
                <c:pt idx="10">
                  <c:v>3.9811278200000001E-2</c:v>
                </c:pt>
                <c:pt idx="11">
                  <c:v>4.3401577400000002E-2</c:v>
                </c:pt>
                <c:pt idx="12">
                  <c:v>4.7187845499999999E-2</c:v>
                </c:pt>
                <c:pt idx="13">
                  <c:v>5.0223515500000003E-2</c:v>
                </c:pt>
                <c:pt idx="14">
                  <c:v>5.3004056200000003E-2</c:v>
                </c:pt>
                <c:pt idx="15">
                  <c:v>5.5599720499999998E-2</c:v>
                </c:pt>
                <c:pt idx="16">
                  <c:v>5.7940255400000001E-2</c:v>
                </c:pt>
                <c:pt idx="17">
                  <c:v>6.0177259499999997E-2</c:v>
                </c:pt>
                <c:pt idx="18">
                  <c:v>6.2203504499999999E-2</c:v>
                </c:pt>
                <c:pt idx="19">
                  <c:v>6.4481181400000004E-2</c:v>
                </c:pt>
                <c:pt idx="20">
                  <c:v>6.6570284499999993E-2</c:v>
                </c:pt>
                <c:pt idx="21">
                  <c:v>6.8707455299999998E-2</c:v>
                </c:pt>
                <c:pt idx="22">
                  <c:v>7.0718910300000007E-2</c:v>
                </c:pt>
                <c:pt idx="23">
                  <c:v>7.2878266299999994E-2</c:v>
                </c:pt>
                <c:pt idx="24">
                  <c:v>7.5030227300000002E-2</c:v>
                </c:pt>
                <c:pt idx="25">
                  <c:v>7.6949244E-2</c:v>
                </c:pt>
                <c:pt idx="26">
                  <c:v>7.8823890499999993E-2</c:v>
                </c:pt>
                <c:pt idx="27">
                  <c:v>8.0606098700000003E-2</c:v>
                </c:pt>
                <c:pt idx="28">
                  <c:v>8.2251498399999998E-2</c:v>
                </c:pt>
                <c:pt idx="29">
                  <c:v>8.38266451E-2</c:v>
                </c:pt>
                <c:pt idx="30">
                  <c:v>8.5375909099999994E-2</c:v>
                </c:pt>
                <c:pt idx="31">
                  <c:v>8.6932568200000004E-2</c:v>
                </c:pt>
                <c:pt idx="32">
                  <c:v>8.8441159399999997E-2</c:v>
                </c:pt>
                <c:pt idx="33">
                  <c:v>8.9916472900000002E-2</c:v>
                </c:pt>
                <c:pt idx="34">
                  <c:v>9.1432459100000002E-2</c:v>
                </c:pt>
                <c:pt idx="35">
                  <c:v>9.3137019299999999E-2</c:v>
                </c:pt>
                <c:pt idx="36">
                  <c:v>9.4848974500000002E-2</c:v>
                </c:pt>
                <c:pt idx="37">
                  <c:v>9.6287312700000002E-2</c:v>
                </c:pt>
                <c:pt idx="38">
                  <c:v>9.76849781E-2</c:v>
                </c:pt>
                <c:pt idx="39">
                  <c:v>9.9012390399999997E-2</c:v>
                </c:pt>
                <c:pt idx="40">
                  <c:v>0.1002954324</c:v>
                </c:pt>
                <c:pt idx="41">
                  <c:v>0.10144906099999999</c:v>
                </c:pt>
                <c:pt idx="42">
                  <c:v>0.1025324366</c:v>
                </c:pt>
                <c:pt idx="43">
                  <c:v>0.1036564849</c:v>
                </c:pt>
                <c:pt idx="44">
                  <c:v>0.1047250703</c:v>
                </c:pt>
                <c:pt idx="45">
                  <c:v>0.1058676063</c:v>
                </c:pt>
                <c:pt idx="46">
                  <c:v>0.1069287967</c:v>
                </c:pt>
                <c:pt idx="47">
                  <c:v>0.1081711659</c:v>
                </c:pt>
              </c:numCache>
            </c:numRef>
          </c:val>
          <c:smooth val="0"/>
        </c:ser>
        <c:ser>
          <c:idx val="3"/>
          <c:order val="4"/>
          <c:tx>
            <c:v>Jan-11</c:v>
          </c:tx>
          <c:spPr>
            <a:ln>
              <a:solidFill>
                <a:schemeClr val="accent3"/>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Data'!$W$6:$W$41</c:f>
              <c:numCache>
                <c:formatCode>0.00%</c:formatCode>
                <c:ptCount val="36"/>
                <c:pt idx="0">
                  <c:v>6.2842388000000004E-3</c:v>
                </c:pt>
                <c:pt idx="1">
                  <c:v>1.09528361E-2</c:v>
                </c:pt>
                <c:pt idx="2">
                  <c:v>1.5136384399999999E-2</c:v>
                </c:pt>
                <c:pt idx="3">
                  <c:v>1.8866982399999999E-2</c:v>
                </c:pt>
                <c:pt idx="4">
                  <c:v>2.2308690900000001E-2</c:v>
                </c:pt>
                <c:pt idx="5">
                  <c:v>2.5586338699999999E-2</c:v>
                </c:pt>
                <c:pt idx="6">
                  <c:v>2.8371804399999999E-2</c:v>
                </c:pt>
                <c:pt idx="7">
                  <c:v>3.1592387600000001E-2</c:v>
                </c:pt>
                <c:pt idx="8">
                  <c:v>3.4545480500000003E-2</c:v>
                </c:pt>
                <c:pt idx="9">
                  <c:v>3.7509273000000003E-2</c:v>
                </c:pt>
                <c:pt idx="10">
                  <c:v>4.0294738599999998E-2</c:v>
                </c:pt>
                <c:pt idx="11">
                  <c:v>4.3262097700000002E-2</c:v>
                </c:pt>
                <c:pt idx="12">
                  <c:v>4.6243722899999999E-2</c:v>
                </c:pt>
                <c:pt idx="13">
                  <c:v>4.8907926300000001E-2</c:v>
                </c:pt>
                <c:pt idx="14">
                  <c:v>5.1368837000000001E-2</c:v>
                </c:pt>
                <c:pt idx="15">
                  <c:v>5.3740584299999998E-2</c:v>
                </c:pt>
                <c:pt idx="16">
                  <c:v>5.6005335500000003E-2</c:v>
                </c:pt>
                <c:pt idx="17">
                  <c:v>5.8023995699999997E-2</c:v>
                </c:pt>
                <c:pt idx="18">
                  <c:v>6.0231682299999999E-2</c:v>
                </c:pt>
                <c:pt idx="19">
                  <c:v>6.2307407000000002E-2</c:v>
                </c:pt>
                <c:pt idx="20">
                  <c:v>6.43973979E-2</c:v>
                </c:pt>
                <c:pt idx="21">
                  <c:v>6.6387525700000005E-2</c:v>
                </c:pt>
                <c:pt idx="22">
                  <c:v>6.8456117299999994E-2</c:v>
                </c:pt>
                <c:pt idx="23">
                  <c:v>7.0795765799999993E-2</c:v>
                </c:pt>
                <c:pt idx="24">
                  <c:v>7.3056950499999995E-2</c:v>
                </c:pt>
                <c:pt idx="25">
                  <c:v>7.5014979499999995E-2</c:v>
                </c:pt>
                <c:pt idx="26">
                  <c:v>7.6955175799999997E-2</c:v>
                </c:pt>
                <c:pt idx="27">
                  <c:v>7.8759843600000004E-2</c:v>
                </c:pt>
                <c:pt idx="28">
                  <c:v>8.0450382299999998E-2</c:v>
                </c:pt>
                <c:pt idx="29">
                  <c:v>8.1916229199999996E-2</c:v>
                </c:pt>
                <c:pt idx="30">
                  <c:v>8.3364243300000002E-2</c:v>
                </c:pt>
                <c:pt idx="31">
                  <c:v>8.4901420899999996E-2</c:v>
                </c:pt>
                <c:pt idx="32">
                  <c:v>8.6342301999999996E-2</c:v>
                </c:pt>
                <c:pt idx="33">
                  <c:v>8.7925844599999997E-2</c:v>
                </c:pt>
                <c:pt idx="34">
                  <c:v>8.9334626799999997E-2</c:v>
                </c:pt>
                <c:pt idx="35">
                  <c:v>9.1000199700000006E-2</c:v>
                </c:pt>
              </c:numCache>
            </c:numRef>
          </c:val>
          <c:smooth val="0"/>
        </c:ser>
        <c:ser>
          <c:idx val="4"/>
          <c:order val="5"/>
          <c:tx>
            <c:v>Jan-12</c:v>
          </c:tx>
          <c:spPr>
            <a:ln>
              <a:solidFill>
                <a:schemeClr val="accent4"/>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Data'!$X$6:$X$29</c:f>
              <c:numCache>
                <c:formatCode>0.00%</c:formatCode>
                <c:ptCount val="24"/>
                <c:pt idx="0">
                  <c:v>4.8095261000000002E-3</c:v>
                </c:pt>
                <c:pt idx="1">
                  <c:v>8.7278854999999992E-3</c:v>
                </c:pt>
                <c:pt idx="2">
                  <c:v>1.2556088E-2</c:v>
                </c:pt>
                <c:pt idx="3">
                  <c:v>1.6210911800000002E-2</c:v>
                </c:pt>
                <c:pt idx="4">
                  <c:v>1.9480834700000001E-2</c:v>
                </c:pt>
                <c:pt idx="5">
                  <c:v>2.2490689599999999E-2</c:v>
                </c:pt>
                <c:pt idx="6">
                  <c:v>2.55490905E-2</c:v>
                </c:pt>
                <c:pt idx="7">
                  <c:v>2.84722559E-2</c:v>
                </c:pt>
                <c:pt idx="8">
                  <c:v>3.1346875400000002E-2</c:v>
                </c:pt>
                <c:pt idx="9">
                  <c:v>3.4138272999999997E-2</c:v>
                </c:pt>
                <c:pt idx="10">
                  <c:v>3.70267627E-2</c:v>
                </c:pt>
                <c:pt idx="11">
                  <c:v>4.0227334199999999E-2</c:v>
                </c:pt>
                <c:pt idx="12">
                  <c:v>4.3341216299999999E-2</c:v>
                </c:pt>
                <c:pt idx="13">
                  <c:v>4.5928027000000003E-2</c:v>
                </c:pt>
                <c:pt idx="14">
                  <c:v>4.8559916199999997E-2</c:v>
                </c:pt>
                <c:pt idx="15">
                  <c:v>5.0987218500000001E-2</c:v>
                </c:pt>
                <c:pt idx="16">
                  <c:v>5.3313961100000001E-2</c:v>
                </c:pt>
                <c:pt idx="17">
                  <c:v>5.53216869E-2</c:v>
                </c:pt>
                <c:pt idx="18">
                  <c:v>5.7377958700000002E-2</c:v>
                </c:pt>
                <c:pt idx="19">
                  <c:v>5.9351008699999999E-2</c:v>
                </c:pt>
                <c:pt idx="20">
                  <c:v>6.1362201999999998E-2</c:v>
                </c:pt>
                <c:pt idx="21">
                  <c:v>6.3428876600000003E-2</c:v>
                </c:pt>
                <c:pt idx="22">
                  <c:v>6.5342977799999993E-2</c:v>
                </c:pt>
                <c:pt idx="23">
                  <c:v>6.7510212E-2</c:v>
                </c:pt>
              </c:numCache>
            </c:numRef>
          </c:val>
          <c:smooth val="0"/>
        </c:ser>
        <c:ser>
          <c:idx val="6"/>
          <c:order val="6"/>
          <c:tx>
            <c:v>Jan-13</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Data'!$Y$6:$Y$17</c:f>
              <c:numCache>
                <c:formatCode>0.00%</c:formatCode>
                <c:ptCount val="12"/>
                <c:pt idx="0">
                  <c:v>5.2223566000000003E-3</c:v>
                </c:pt>
                <c:pt idx="1">
                  <c:v>9.0155079000000006E-3</c:v>
                </c:pt>
                <c:pt idx="2">
                  <c:v>1.28933278E-2</c:v>
                </c:pt>
                <c:pt idx="3">
                  <c:v>1.6442633700000001E-2</c:v>
                </c:pt>
                <c:pt idx="4">
                  <c:v>1.9683745999999998E-2</c:v>
                </c:pt>
                <c:pt idx="5">
                  <c:v>2.2589570900000001E-2</c:v>
                </c:pt>
                <c:pt idx="6">
                  <c:v>2.55394234E-2</c:v>
                </c:pt>
                <c:pt idx="7">
                  <c:v>2.83470327E-2</c:v>
                </c:pt>
                <c:pt idx="8">
                  <c:v>3.0998851899999999E-2</c:v>
                </c:pt>
                <c:pt idx="9">
                  <c:v>3.38132347E-2</c:v>
                </c:pt>
                <c:pt idx="10">
                  <c:v>3.6424413000000003E-2</c:v>
                </c:pt>
                <c:pt idx="11">
                  <c:v>3.93641053E-2</c:v>
                </c:pt>
              </c:numCache>
            </c:numRef>
          </c:val>
          <c:smooth val="0"/>
        </c:ser>
        <c:ser>
          <c:idx val="7"/>
          <c:order val="7"/>
          <c:tx>
            <c:v>Jan-14</c:v>
          </c:tx>
          <c:marker>
            <c:symbol val="none"/>
          </c:marker>
          <c:val>
            <c:numRef>
              <c:f>'Cardio Events Data'!$Z$6:$Z$8</c:f>
              <c:numCache>
                <c:formatCode>0.00%</c:formatCode>
                <c:ptCount val="3"/>
                <c:pt idx="0">
                  <c:v>4.9159946000000001E-3</c:v>
                </c:pt>
                <c:pt idx="1">
                  <c:v>8.6491934999999992E-3</c:v>
                </c:pt>
                <c:pt idx="2">
                  <c:v>1.22211022E-2</c:v>
                </c:pt>
              </c:numCache>
            </c:numRef>
          </c:val>
          <c:smooth val="0"/>
        </c:ser>
        <c:dLbls>
          <c:showLegendKey val="0"/>
          <c:showVal val="0"/>
          <c:showCatName val="0"/>
          <c:showSerName val="0"/>
          <c:showPercent val="0"/>
          <c:showBubbleSize val="0"/>
        </c:dLbls>
        <c:smooth val="0"/>
        <c:axId val="735590400"/>
        <c:axId val="735590792"/>
      </c:lineChart>
      <c:dateAx>
        <c:axId val="735590400"/>
        <c:scaling>
          <c:orientation val="minMax"/>
        </c:scaling>
        <c:delete val="0"/>
        <c:axPos val="b"/>
        <c:title>
          <c:tx>
            <c:strRef>
              <c:f>chart_names!$C$35</c:f>
              <c:strCache>
                <c:ptCount val="1"/>
                <c:pt idx="0">
                  <c:v>Months Since</c:v>
                </c:pt>
              </c:strCache>
            </c:strRef>
          </c:tx>
          <c:layout>
            <c:manualLayout>
              <c:xMode val="edge"/>
              <c:yMode val="edge"/>
              <c:x val="0.46780614132445586"/>
              <c:y val="0.89976858075667221"/>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5590792"/>
        <c:crosses val="autoZero"/>
        <c:auto val="1"/>
        <c:lblOffset val="100"/>
        <c:baseTimeUnit val="days"/>
        <c:minorUnit val="1"/>
        <c:minorTimeUnit val="months"/>
      </c:dateAx>
      <c:valAx>
        <c:axId val="735590792"/>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0400"/>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93"/>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'Vascular Access Data'!$C$5:$C$55</c:f>
              <c:numCache>
                <c:formatCode>0.0%</c:formatCode>
                <c:ptCount val="51"/>
                <c:pt idx="0">
                  <c:v>0.15154316309999999</c:v>
                </c:pt>
                <c:pt idx="1">
                  <c:v>0.14375990869999999</c:v>
                </c:pt>
                <c:pt idx="2">
                  <c:v>0.16157811259999999</c:v>
                </c:pt>
                <c:pt idx="3">
                  <c:v>0.15431531209999999</c:v>
                </c:pt>
                <c:pt idx="4">
                  <c:v>0.15033054739999999</c:v>
                </c:pt>
                <c:pt idx="5">
                  <c:v>0.1593554032</c:v>
                </c:pt>
                <c:pt idx="6">
                  <c:v>0.15666721040000001</c:v>
                </c:pt>
                <c:pt idx="7">
                  <c:v>0.15951729510000001</c:v>
                </c:pt>
                <c:pt idx="8">
                  <c:v>0.15807543960000001</c:v>
                </c:pt>
                <c:pt idx="9">
                  <c:v>0.15276557430000001</c:v>
                </c:pt>
                <c:pt idx="10">
                  <c:v>0.1501262978</c:v>
                </c:pt>
                <c:pt idx="11">
                  <c:v>0.14929884290000001</c:v>
                </c:pt>
                <c:pt idx="12">
                  <c:v>0.15207715129999999</c:v>
                </c:pt>
                <c:pt idx="13">
                  <c:v>0.1456974482</c:v>
                </c:pt>
                <c:pt idx="14">
                  <c:v>0.16369899909999999</c:v>
                </c:pt>
                <c:pt idx="15">
                  <c:v>0.15083842410000001</c:v>
                </c:pt>
                <c:pt idx="16">
                  <c:v>0.1543404723</c:v>
                </c:pt>
                <c:pt idx="17">
                  <c:v>0.15656718950000001</c:v>
                </c:pt>
                <c:pt idx="18">
                  <c:v>0.1495399339</c:v>
                </c:pt>
                <c:pt idx="19">
                  <c:v>0.16136441739999999</c:v>
                </c:pt>
                <c:pt idx="20">
                  <c:v>0.1541234222</c:v>
                </c:pt>
                <c:pt idx="21">
                  <c:v>0.14969350940000001</c:v>
                </c:pt>
                <c:pt idx="22">
                  <c:v>0.14734215840000001</c:v>
                </c:pt>
                <c:pt idx="23">
                  <c:v>0.14820809409999999</c:v>
                </c:pt>
                <c:pt idx="24">
                  <c:v>0.15615529189999999</c:v>
                </c:pt>
                <c:pt idx="25">
                  <c:v>0.14758501039999999</c:v>
                </c:pt>
                <c:pt idx="26">
                  <c:v>0.15249167720000001</c:v>
                </c:pt>
                <c:pt idx="27">
                  <c:v>0.14627302</c:v>
                </c:pt>
                <c:pt idx="28">
                  <c:v>0.15503953279999999</c:v>
                </c:pt>
                <c:pt idx="29">
                  <c:v>0.14802318840000001</c:v>
                </c:pt>
                <c:pt idx="30">
                  <c:v>0.15102598249999999</c:v>
                </c:pt>
                <c:pt idx="31">
                  <c:v>0.1598984772</c:v>
                </c:pt>
                <c:pt idx="32">
                  <c:v>0.1428634865</c:v>
                </c:pt>
                <c:pt idx="33">
                  <c:v>0.15578824660000001</c:v>
                </c:pt>
                <c:pt idx="34">
                  <c:v>0.1435039961</c:v>
                </c:pt>
                <c:pt idx="35">
                  <c:v>0.13697556850000001</c:v>
                </c:pt>
                <c:pt idx="36">
                  <c:v>0.15712113359999999</c:v>
                </c:pt>
                <c:pt idx="37">
                  <c:v>0.14228791730000001</c:v>
                </c:pt>
                <c:pt idx="38">
                  <c:v>0.14555746999999999</c:v>
                </c:pt>
                <c:pt idx="39">
                  <c:v>0.15119152390000001</c:v>
                </c:pt>
                <c:pt idx="40">
                  <c:v>0.1509344785</c:v>
                </c:pt>
                <c:pt idx="41">
                  <c:v>0.14123643869999999</c:v>
                </c:pt>
                <c:pt idx="42">
                  <c:v>0.1522990434</c:v>
                </c:pt>
                <c:pt idx="43">
                  <c:v>0.1508547338</c:v>
                </c:pt>
                <c:pt idx="44">
                  <c:v>0.14301808999999999</c:v>
                </c:pt>
                <c:pt idx="45">
                  <c:v>0.15626049689999999</c:v>
                </c:pt>
                <c:pt idx="46">
                  <c:v>0.13518678940000001</c:v>
                </c:pt>
                <c:pt idx="47">
                  <c:v>0.13728343209999999</c:v>
                </c:pt>
                <c:pt idx="48">
                  <c:v>0.1482157258</c:v>
                </c:pt>
                <c:pt idx="49">
                  <c:v>0.1374009299</c:v>
                </c:pt>
                <c:pt idx="50">
                  <c:v>0.14299135090000001</c:v>
                </c:pt>
              </c:numCache>
            </c:numRef>
          </c:val>
          <c:smooth val="0"/>
        </c:ser>
        <c:dLbls>
          <c:showLegendKey val="0"/>
          <c:showVal val="0"/>
          <c:showCatName val="0"/>
          <c:showSerName val="0"/>
          <c:showPercent val="0"/>
          <c:showBubbleSize val="0"/>
        </c:dLbls>
        <c:smooth val="0"/>
        <c:axId val="735591184"/>
        <c:axId val="735591576"/>
      </c:lineChart>
      <c:dateAx>
        <c:axId val="73559118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5591576"/>
        <c:crosses val="autoZero"/>
        <c:auto val="1"/>
        <c:lblOffset val="100"/>
        <c:baseTimeUnit val="months"/>
        <c:majorUnit val="2"/>
        <c:minorUnit val="1"/>
        <c:minorTimeUnit val="months"/>
      </c:dateAx>
      <c:valAx>
        <c:axId val="735591576"/>
        <c:scaling>
          <c:orientation val="minMax"/>
          <c:max val="0.30000000000000032"/>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118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04"/>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'Home Dialysis &amp; Onset Data'!$C$6:$C$56</c:f>
              <c:numCache>
                <c:formatCode>0.0%</c:formatCode>
                <c:ptCount val="51"/>
                <c:pt idx="0">
                  <c:v>8.09684564E-2</c:v>
                </c:pt>
                <c:pt idx="1">
                  <c:v>8.0755211800000004E-2</c:v>
                </c:pt>
                <c:pt idx="2">
                  <c:v>8.1299380300000001E-2</c:v>
                </c:pt>
                <c:pt idx="3">
                  <c:v>8.17310334E-2</c:v>
                </c:pt>
                <c:pt idx="4">
                  <c:v>8.2170905200000005E-2</c:v>
                </c:pt>
                <c:pt idx="5">
                  <c:v>8.2138690400000006E-2</c:v>
                </c:pt>
                <c:pt idx="6">
                  <c:v>8.2576622599999996E-2</c:v>
                </c:pt>
                <c:pt idx="7">
                  <c:v>8.3136132200000004E-2</c:v>
                </c:pt>
                <c:pt idx="8">
                  <c:v>8.3693388600000002E-2</c:v>
                </c:pt>
                <c:pt idx="9">
                  <c:v>8.4476842400000002E-2</c:v>
                </c:pt>
                <c:pt idx="10">
                  <c:v>8.4885103399999995E-2</c:v>
                </c:pt>
                <c:pt idx="11">
                  <c:v>8.55923767E-2</c:v>
                </c:pt>
                <c:pt idx="12">
                  <c:v>8.6377967400000005E-2</c:v>
                </c:pt>
                <c:pt idx="13">
                  <c:v>8.6004548599999994E-2</c:v>
                </c:pt>
                <c:pt idx="14">
                  <c:v>8.6630610499999997E-2</c:v>
                </c:pt>
                <c:pt idx="15">
                  <c:v>8.7320053100000003E-2</c:v>
                </c:pt>
                <c:pt idx="16">
                  <c:v>8.8014789299999993E-2</c:v>
                </c:pt>
                <c:pt idx="17">
                  <c:v>8.8703643600000007E-2</c:v>
                </c:pt>
                <c:pt idx="18">
                  <c:v>8.9652289100000004E-2</c:v>
                </c:pt>
                <c:pt idx="19">
                  <c:v>8.9906789799999998E-2</c:v>
                </c:pt>
                <c:pt idx="20">
                  <c:v>9.0504908800000006E-2</c:v>
                </c:pt>
                <c:pt idx="21">
                  <c:v>9.0980419600000001E-2</c:v>
                </c:pt>
                <c:pt idx="22">
                  <c:v>9.14769208E-2</c:v>
                </c:pt>
                <c:pt idx="23">
                  <c:v>9.1921947300000001E-2</c:v>
                </c:pt>
                <c:pt idx="24">
                  <c:v>9.2140395200000003E-2</c:v>
                </c:pt>
                <c:pt idx="25">
                  <c:v>9.2654406699999997E-2</c:v>
                </c:pt>
                <c:pt idx="26">
                  <c:v>9.3498697699999994E-2</c:v>
                </c:pt>
                <c:pt idx="27">
                  <c:v>9.4020836100000005E-2</c:v>
                </c:pt>
                <c:pt idx="28">
                  <c:v>9.4517678899999999E-2</c:v>
                </c:pt>
                <c:pt idx="29">
                  <c:v>9.5087402599999996E-2</c:v>
                </c:pt>
                <c:pt idx="30">
                  <c:v>9.5701457899999995E-2</c:v>
                </c:pt>
                <c:pt idx="31">
                  <c:v>9.6139675800000005E-2</c:v>
                </c:pt>
                <c:pt idx="32">
                  <c:v>9.6838653499999996E-2</c:v>
                </c:pt>
                <c:pt idx="33">
                  <c:v>9.7368932300000002E-2</c:v>
                </c:pt>
                <c:pt idx="34">
                  <c:v>9.8865279200000003E-2</c:v>
                </c:pt>
                <c:pt idx="35">
                  <c:v>9.8073280700000001E-2</c:v>
                </c:pt>
                <c:pt idx="36">
                  <c:v>9.9417819000000004E-2</c:v>
                </c:pt>
                <c:pt idx="37">
                  <c:v>0.1008666714</c:v>
                </c:pt>
                <c:pt idx="38">
                  <c:v>9.9246350499999997E-2</c:v>
                </c:pt>
                <c:pt idx="39">
                  <c:v>9.9224832400000004E-2</c:v>
                </c:pt>
                <c:pt idx="40">
                  <c:v>9.9774482799999994E-2</c:v>
                </c:pt>
                <c:pt idx="41">
                  <c:v>0.100582933</c:v>
                </c:pt>
                <c:pt idx="42">
                  <c:v>0.10086071570000001</c:v>
                </c:pt>
                <c:pt idx="43">
                  <c:v>0.10157789270000001</c:v>
                </c:pt>
                <c:pt idx="44">
                  <c:v>0.10205248409999999</c:v>
                </c:pt>
                <c:pt idx="45">
                  <c:v>0.1024493799</c:v>
                </c:pt>
                <c:pt idx="46">
                  <c:v>0.1028378237</c:v>
                </c:pt>
                <c:pt idx="47">
                  <c:v>0.1029364104</c:v>
                </c:pt>
                <c:pt idx="48">
                  <c:v>0.10331317199999999</c:v>
                </c:pt>
                <c:pt idx="49">
                  <c:v>0.10296167420000001</c:v>
                </c:pt>
                <c:pt idx="50">
                  <c:v>0.1033265597</c:v>
                </c:pt>
              </c:numCache>
            </c:numRef>
          </c:val>
          <c:smooth val="0"/>
        </c:ser>
        <c:dLbls>
          <c:showLegendKey val="0"/>
          <c:showVal val="0"/>
          <c:showCatName val="0"/>
          <c:showSerName val="0"/>
          <c:showPercent val="0"/>
          <c:showBubbleSize val="0"/>
        </c:dLbls>
        <c:smooth val="0"/>
        <c:axId val="735592360"/>
        <c:axId val="735592752"/>
      </c:lineChart>
      <c:dateAx>
        <c:axId val="73559236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5592752"/>
        <c:crosses val="autoZero"/>
        <c:auto val="1"/>
        <c:lblOffset val="100"/>
        <c:baseTimeUnit val="months"/>
        <c:majorUnit val="2"/>
        <c:minorUnit val="1"/>
        <c:minorTimeUnit val="months"/>
      </c:dateAx>
      <c:valAx>
        <c:axId val="735592752"/>
        <c:scaling>
          <c:orientation val="minMax"/>
          <c:max val="0.15000000000000002"/>
          <c:min val="0"/>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2360"/>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470177965559186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strRef>
              <c:f>'Home Dialysis &amp; Onset Data'!$D$5</c:f>
              <c:strCache>
                <c:ptCount val="1"/>
                <c:pt idx="0">
                  <c:v>% of Non-Onset ESRD Population in Training</c:v>
                </c:pt>
              </c:strCache>
            </c:strRef>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'Home Dialysis &amp; Onset Data'!$D$6:$D$56</c:f>
              <c:numCache>
                <c:formatCode>0.0%</c:formatCode>
                <c:ptCount val="51"/>
                <c:pt idx="0">
                  <c:v>3.6843346999999999E-3</c:v>
                </c:pt>
                <c:pt idx="1">
                  <c:v>3.6286783999999999E-3</c:v>
                </c:pt>
                <c:pt idx="2">
                  <c:v>4.5756191999999996E-3</c:v>
                </c:pt>
                <c:pt idx="3">
                  <c:v>4.3354691000000002E-3</c:v>
                </c:pt>
                <c:pt idx="4">
                  <c:v>4.0500162999999997E-3</c:v>
                </c:pt>
                <c:pt idx="5">
                  <c:v>4.6230469000000003E-3</c:v>
                </c:pt>
                <c:pt idx="6">
                  <c:v>4.7307076E-3</c:v>
                </c:pt>
                <c:pt idx="7">
                  <c:v>5.0924200999999999E-3</c:v>
                </c:pt>
                <c:pt idx="8">
                  <c:v>5.0981713999999996E-3</c:v>
                </c:pt>
                <c:pt idx="9">
                  <c:v>5.3197380000000001E-3</c:v>
                </c:pt>
                <c:pt idx="10">
                  <c:v>5.7115368E-3</c:v>
                </c:pt>
                <c:pt idx="11">
                  <c:v>5.2548628000000002E-3</c:v>
                </c:pt>
                <c:pt idx="12">
                  <c:v>5.0703991000000002E-3</c:v>
                </c:pt>
                <c:pt idx="13">
                  <c:v>5.3550013000000004E-3</c:v>
                </c:pt>
                <c:pt idx="14">
                  <c:v>5.9621841999999998E-3</c:v>
                </c:pt>
                <c:pt idx="15">
                  <c:v>5.2129793999999997E-3</c:v>
                </c:pt>
                <c:pt idx="16">
                  <c:v>4.9221165000000004E-3</c:v>
                </c:pt>
                <c:pt idx="17">
                  <c:v>4.8813746999999998E-3</c:v>
                </c:pt>
                <c:pt idx="18">
                  <c:v>4.4482762000000002E-3</c:v>
                </c:pt>
                <c:pt idx="19">
                  <c:v>4.9117915999999998E-3</c:v>
                </c:pt>
                <c:pt idx="20">
                  <c:v>4.6153048999999996E-3</c:v>
                </c:pt>
                <c:pt idx="21">
                  <c:v>4.7015981E-3</c:v>
                </c:pt>
                <c:pt idx="22">
                  <c:v>4.9046764000000003E-3</c:v>
                </c:pt>
                <c:pt idx="23">
                  <c:v>5.3888201000000004E-3</c:v>
                </c:pt>
                <c:pt idx="24">
                  <c:v>4.7032063999999998E-3</c:v>
                </c:pt>
                <c:pt idx="25">
                  <c:v>4.6188697999999997E-3</c:v>
                </c:pt>
                <c:pt idx="26">
                  <c:v>4.8799595999999999E-3</c:v>
                </c:pt>
                <c:pt idx="27">
                  <c:v>4.6856996999999996E-3</c:v>
                </c:pt>
                <c:pt idx="28">
                  <c:v>4.9781885000000003E-3</c:v>
                </c:pt>
                <c:pt idx="29">
                  <c:v>4.5011171000000003E-3</c:v>
                </c:pt>
                <c:pt idx="30">
                  <c:v>4.2677942000000002E-3</c:v>
                </c:pt>
                <c:pt idx="31">
                  <c:v>4.5649452E-3</c:v>
                </c:pt>
                <c:pt idx="32">
                  <c:v>3.8974241000000001E-3</c:v>
                </c:pt>
                <c:pt idx="33">
                  <c:v>4.6639615999999997E-3</c:v>
                </c:pt>
                <c:pt idx="34">
                  <c:v>4.3042172999999996E-3</c:v>
                </c:pt>
                <c:pt idx="35">
                  <c:v>3.5554503E-3</c:v>
                </c:pt>
                <c:pt idx="36">
                  <c:v>4.2838431000000003E-3</c:v>
                </c:pt>
                <c:pt idx="37">
                  <c:v>4.0497904999999999E-3</c:v>
                </c:pt>
                <c:pt idx="38">
                  <c:v>4.2287013999999998E-3</c:v>
                </c:pt>
                <c:pt idx="39">
                  <c:v>4.4323634000000001E-3</c:v>
                </c:pt>
                <c:pt idx="40">
                  <c:v>4.5845189999999996E-3</c:v>
                </c:pt>
                <c:pt idx="41">
                  <c:v>3.8971133999999999E-3</c:v>
                </c:pt>
                <c:pt idx="42">
                  <c:v>4.2700695000000002E-3</c:v>
                </c:pt>
                <c:pt idx="43">
                  <c:v>4.2782185999999996E-3</c:v>
                </c:pt>
                <c:pt idx="44">
                  <c:v>4.3307642999999996E-3</c:v>
                </c:pt>
                <c:pt idx="45">
                  <c:v>4.7494523E-3</c:v>
                </c:pt>
                <c:pt idx="46">
                  <c:v>4.0397884E-3</c:v>
                </c:pt>
                <c:pt idx="47">
                  <c:v>3.7870997000000002E-3</c:v>
                </c:pt>
                <c:pt idx="48">
                  <c:v>3.8472826999999999E-3</c:v>
                </c:pt>
                <c:pt idx="49">
                  <c:v>3.9857241E-3</c:v>
                </c:pt>
                <c:pt idx="50">
                  <c:v>4.4691499999999999E-3</c:v>
                </c:pt>
              </c:numCache>
            </c:numRef>
          </c:val>
          <c:smooth val="0"/>
        </c:ser>
        <c:ser>
          <c:idx val="1"/>
          <c:order val="2"/>
          <c:tx>
            <c:strRef>
              <c:f>'Home Dialysis &amp; Onset Data'!$E$5</c:f>
              <c:strCache>
                <c:ptCount val="1"/>
                <c:pt idx="0">
                  <c:v>% of Onset ESRD Population in Training</c:v>
                </c:pt>
              </c:strCache>
            </c:strRef>
          </c:tx>
          <c:spPr>
            <a:ln w="38100">
              <a:solidFill>
                <a:schemeClr val="accent1"/>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'Home Dialysis &amp; Onset Data'!$E$6:$E$56</c:f>
              <c:numCache>
                <c:formatCode>0.0%</c:formatCode>
                <c:ptCount val="51"/>
                <c:pt idx="0">
                  <c:v>3.42818176E-2</c:v>
                </c:pt>
                <c:pt idx="1">
                  <c:v>3.6026957200000001E-2</c:v>
                </c:pt>
                <c:pt idx="2">
                  <c:v>4.1613091800000002E-2</c:v>
                </c:pt>
                <c:pt idx="3">
                  <c:v>4.1114212599999998E-2</c:v>
                </c:pt>
                <c:pt idx="4">
                  <c:v>3.9515691800000002E-2</c:v>
                </c:pt>
                <c:pt idx="5">
                  <c:v>4.1069100400000003E-2</c:v>
                </c:pt>
                <c:pt idx="6">
                  <c:v>4.14359485E-2</c:v>
                </c:pt>
                <c:pt idx="7">
                  <c:v>4.51857565E-2</c:v>
                </c:pt>
                <c:pt idx="8">
                  <c:v>4.5675154599999997E-2</c:v>
                </c:pt>
                <c:pt idx="9">
                  <c:v>4.4811641499999999E-2</c:v>
                </c:pt>
                <c:pt idx="10">
                  <c:v>4.3645699599999997E-2</c:v>
                </c:pt>
                <c:pt idx="11">
                  <c:v>4.1609150099999999E-2</c:v>
                </c:pt>
                <c:pt idx="12">
                  <c:v>3.8186898499999997E-2</c:v>
                </c:pt>
                <c:pt idx="13">
                  <c:v>3.8066353099999999E-2</c:v>
                </c:pt>
                <c:pt idx="14">
                  <c:v>4.7998572500000003E-2</c:v>
                </c:pt>
                <c:pt idx="15">
                  <c:v>4.4152887600000003E-2</c:v>
                </c:pt>
                <c:pt idx="16">
                  <c:v>4.6407826399999998E-2</c:v>
                </c:pt>
                <c:pt idx="17">
                  <c:v>4.81267134E-2</c:v>
                </c:pt>
                <c:pt idx="18">
                  <c:v>4.6332046299999999E-2</c:v>
                </c:pt>
                <c:pt idx="19">
                  <c:v>4.9016425400000001E-2</c:v>
                </c:pt>
                <c:pt idx="20">
                  <c:v>4.7695177200000001E-2</c:v>
                </c:pt>
                <c:pt idx="21">
                  <c:v>4.9351707299999999E-2</c:v>
                </c:pt>
                <c:pt idx="22">
                  <c:v>4.9150849199999999E-2</c:v>
                </c:pt>
                <c:pt idx="23">
                  <c:v>4.4832126399999998E-2</c:v>
                </c:pt>
                <c:pt idx="24">
                  <c:v>4.6311527300000002E-2</c:v>
                </c:pt>
                <c:pt idx="25">
                  <c:v>5.0255698000000001E-2</c:v>
                </c:pt>
                <c:pt idx="26">
                  <c:v>5.0278326399999997E-2</c:v>
                </c:pt>
                <c:pt idx="27">
                  <c:v>5.2789262400000002E-2</c:v>
                </c:pt>
                <c:pt idx="28">
                  <c:v>5.2888725999999997E-2</c:v>
                </c:pt>
                <c:pt idx="29">
                  <c:v>4.8980606699999998E-2</c:v>
                </c:pt>
                <c:pt idx="30">
                  <c:v>5.0627092999999998E-2</c:v>
                </c:pt>
                <c:pt idx="31">
                  <c:v>5.6377079500000003E-2</c:v>
                </c:pt>
                <c:pt idx="32">
                  <c:v>5.1371293300000002E-2</c:v>
                </c:pt>
                <c:pt idx="33">
                  <c:v>5.7899767900000003E-2</c:v>
                </c:pt>
                <c:pt idx="34">
                  <c:v>5.5555555600000001E-2</c:v>
                </c:pt>
                <c:pt idx="35">
                  <c:v>4.4035336199999997E-2</c:v>
                </c:pt>
                <c:pt idx="36">
                  <c:v>5.2186533700000003E-2</c:v>
                </c:pt>
                <c:pt idx="37">
                  <c:v>5.1676604500000001E-2</c:v>
                </c:pt>
                <c:pt idx="38">
                  <c:v>5.3922486399999997E-2</c:v>
                </c:pt>
                <c:pt idx="39">
                  <c:v>5.4341263100000002E-2</c:v>
                </c:pt>
                <c:pt idx="40">
                  <c:v>5.9064146300000002E-2</c:v>
                </c:pt>
                <c:pt idx="41">
                  <c:v>5.44213427E-2</c:v>
                </c:pt>
                <c:pt idx="42">
                  <c:v>5.4482890499999999E-2</c:v>
                </c:pt>
                <c:pt idx="43">
                  <c:v>5.9002715099999999E-2</c:v>
                </c:pt>
                <c:pt idx="44">
                  <c:v>5.6602471199999997E-2</c:v>
                </c:pt>
                <c:pt idx="45">
                  <c:v>5.8120586600000003E-2</c:v>
                </c:pt>
                <c:pt idx="46">
                  <c:v>5.3115071100000001E-2</c:v>
                </c:pt>
                <c:pt idx="47">
                  <c:v>5.0204196600000001E-2</c:v>
                </c:pt>
                <c:pt idx="48">
                  <c:v>5.1340944399999998E-2</c:v>
                </c:pt>
                <c:pt idx="49">
                  <c:v>4.9167552199999999E-2</c:v>
                </c:pt>
                <c:pt idx="50">
                  <c:v>4.90337468E-2</c:v>
                </c:pt>
              </c:numCache>
            </c:numRef>
          </c:val>
          <c:smooth val="0"/>
        </c:ser>
        <c:dLbls>
          <c:showLegendKey val="0"/>
          <c:showVal val="0"/>
          <c:showCatName val="0"/>
          <c:showSerName val="0"/>
          <c:showPercent val="0"/>
          <c:showBubbleSize val="0"/>
        </c:dLbls>
        <c:smooth val="0"/>
        <c:axId val="735593536"/>
        <c:axId val="735593928"/>
      </c:lineChart>
      <c:dateAx>
        <c:axId val="73559353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5593928"/>
        <c:crosses val="autoZero"/>
        <c:auto val="1"/>
        <c:lblOffset val="100"/>
        <c:baseTimeUnit val="months"/>
        <c:majorUnit val="2"/>
        <c:minorUnit val="1"/>
        <c:minorTimeUnit val="months"/>
      </c:dateAx>
      <c:valAx>
        <c:axId val="735593928"/>
        <c:scaling>
          <c:orientation val="minMax"/>
          <c:max val="6.0000000000000032E-2"/>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3536"/>
        <c:crosses val="autoZero"/>
        <c:crossBetween val="midCat"/>
      </c:valAx>
      <c:spPr>
        <a:ln w="12700" cap="sq">
          <a:noFill/>
          <a:bevel/>
        </a:ln>
      </c:spPr>
    </c:plotArea>
    <c:legend>
      <c:legendPos val="b"/>
      <c:legendEntry>
        <c:idx val="0"/>
        <c:delete val="1"/>
      </c:legendEntry>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470177965559186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Data'!$B$5:$B$52</c:f>
              <c:numCache>
                <c:formatCode>[$-409]mmm\-yy;@</c:formatCode>
                <c:ptCount val="48"/>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 Home, +3 months, Non-onset</c:v>
          </c:tx>
          <c:spPr>
            <a:ln w="38100">
              <a:solidFill>
                <a:srgbClr val="FF00FF"/>
              </a:solidFill>
            </a:ln>
          </c:spPr>
          <c:marker>
            <c:symbol val="none"/>
          </c:marker>
          <c:cat>
            <c:numRef>
              <c:f>'Mortality Morbidity Data'!$B$5:$B$52</c:f>
              <c:numCache>
                <c:formatCode>[$-409]mmm\-yy;@</c:formatCode>
                <c:ptCount val="48"/>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numCache>
            </c:numRef>
          </c:cat>
          <c:val>
            <c:numRef>
              <c:f>'Home Dialysis &amp; Onset Data'!$F$6:$F$53</c:f>
              <c:numCache>
                <c:formatCode>0.0%</c:formatCode>
                <c:ptCount val="48"/>
                <c:pt idx="0">
                  <c:v>0.85812356980000004</c:v>
                </c:pt>
                <c:pt idx="1">
                  <c:v>0.86019736840000005</c:v>
                </c:pt>
                <c:pt idx="2">
                  <c:v>0.85391766270000002</c:v>
                </c:pt>
                <c:pt idx="3">
                  <c:v>0.85603715170000005</c:v>
                </c:pt>
                <c:pt idx="4">
                  <c:v>0.86181818180000003</c:v>
                </c:pt>
                <c:pt idx="5">
                  <c:v>0.85672514619999995</c:v>
                </c:pt>
                <c:pt idx="6">
                  <c:v>0.87284144429999999</c:v>
                </c:pt>
                <c:pt idx="7">
                  <c:v>0.86016949149999999</c:v>
                </c:pt>
                <c:pt idx="8">
                  <c:v>0.86806596700000005</c:v>
                </c:pt>
                <c:pt idx="9">
                  <c:v>0.87283236990000002</c:v>
                </c:pt>
                <c:pt idx="10">
                  <c:v>0.86340852130000001</c:v>
                </c:pt>
                <c:pt idx="11">
                  <c:v>0.88835725679999999</c:v>
                </c:pt>
                <c:pt idx="12">
                  <c:v>0.88125894130000004</c:v>
                </c:pt>
                <c:pt idx="13">
                  <c:v>0.89670014350000005</c:v>
                </c:pt>
                <c:pt idx="14">
                  <c:v>0.89709762530000003</c:v>
                </c:pt>
                <c:pt idx="15">
                  <c:v>0.89274447950000002</c:v>
                </c:pt>
                <c:pt idx="16">
                  <c:v>0.88235294119999996</c:v>
                </c:pt>
                <c:pt idx="17">
                  <c:v>0.87275985659999999</c:v>
                </c:pt>
                <c:pt idx="18">
                  <c:v>0.86226415089999997</c:v>
                </c:pt>
                <c:pt idx="19">
                  <c:v>0.86443661969999996</c:v>
                </c:pt>
                <c:pt idx="20">
                  <c:v>0.83561643839999999</c:v>
                </c:pt>
                <c:pt idx="21">
                  <c:v>0.85496183209999999</c:v>
                </c:pt>
                <c:pt idx="22">
                  <c:v>0.83457249069999995</c:v>
                </c:pt>
                <c:pt idx="23">
                  <c:v>0.88279773159999997</c:v>
                </c:pt>
                <c:pt idx="24">
                  <c:v>0.86233269599999995</c:v>
                </c:pt>
                <c:pt idx="25">
                  <c:v>0.85601577910000004</c:v>
                </c:pt>
                <c:pt idx="26">
                  <c:v>0.83536585370000005</c:v>
                </c:pt>
                <c:pt idx="27">
                  <c:v>0.86585365849999996</c:v>
                </c:pt>
                <c:pt idx="28">
                  <c:v>0.82026768640000003</c:v>
                </c:pt>
                <c:pt idx="29">
                  <c:v>0.83975659229999999</c:v>
                </c:pt>
                <c:pt idx="30">
                  <c:v>0.84716157209999998</c:v>
                </c:pt>
                <c:pt idx="31">
                  <c:v>0.84979423870000004</c:v>
                </c:pt>
                <c:pt idx="32">
                  <c:v>0.85441527449999999</c:v>
                </c:pt>
                <c:pt idx="33">
                  <c:v>0.81142857140000002</c:v>
                </c:pt>
                <c:pt idx="34">
                  <c:v>0.8486238532</c:v>
                </c:pt>
                <c:pt idx="35">
                  <c:v>0.83625730990000002</c:v>
                </c:pt>
                <c:pt idx="36">
                  <c:v>0.83507306889999999</c:v>
                </c:pt>
                <c:pt idx="37">
                  <c:v>0.87373737370000004</c:v>
                </c:pt>
                <c:pt idx="38">
                  <c:v>0.82765957450000005</c:v>
                </c:pt>
                <c:pt idx="39">
                  <c:v>0.81115879830000004</c:v>
                </c:pt>
                <c:pt idx="40">
                  <c:v>0.86373626370000001</c:v>
                </c:pt>
                <c:pt idx="41">
                  <c:v>0.81060606059999996</c:v>
                </c:pt>
                <c:pt idx="42">
                  <c:v>0.85138004249999999</c:v>
                </c:pt>
                <c:pt idx="43">
                  <c:v>0.84632034629999997</c:v>
                </c:pt>
                <c:pt idx="44">
                  <c:v>0.83544303799999997</c:v>
                </c:pt>
                <c:pt idx="45">
                  <c:v>0.8309572301</c:v>
                </c:pt>
                <c:pt idx="46">
                  <c:v>0.81606217619999999</c:v>
                </c:pt>
                <c:pt idx="47">
                  <c:v>0.8608490566</c:v>
                </c:pt>
              </c:numCache>
            </c:numRef>
          </c:val>
          <c:smooth val="0"/>
        </c:ser>
        <c:ser>
          <c:idx val="1"/>
          <c:order val="2"/>
          <c:tx>
            <c:v>% Home, +3 months, Onset</c:v>
          </c:tx>
          <c:spPr>
            <a:ln w="38100">
              <a:solidFill>
                <a:schemeClr val="accent1"/>
              </a:solidFill>
            </a:ln>
          </c:spPr>
          <c:marker>
            <c:symbol val="none"/>
          </c:marker>
          <c:cat>
            <c:numRef>
              <c:f>'Mortality Morbidity Data'!$B$5:$B$52</c:f>
              <c:numCache>
                <c:formatCode>[$-409]mmm\-yy;@</c:formatCode>
                <c:ptCount val="48"/>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numCache>
            </c:numRef>
          </c:cat>
          <c:val>
            <c:numRef>
              <c:f>'Home Dialysis &amp; Onset Data'!$G$6:$G$53</c:f>
              <c:numCache>
                <c:formatCode>0.0%</c:formatCode>
                <c:ptCount val="48"/>
                <c:pt idx="0">
                  <c:v>0.8778625954</c:v>
                </c:pt>
                <c:pt idx="1">
                  <c:v>0.91891891889999999</c:v>
                </c:pt>
                <c:pt idx="2">
                  <c:v>0.91235955059999996</c:v>
                </c:pt>
                <c:pt idx="3">
                  <c:v>0.9012658228</c:v>
                </c:pt>
                <c:pt idx="4">
                  <c:v>0.91483516480000004</c:v>
                </c:pt>
                <c:pt idx="5">
                  <c:v>0.88785046729999995</c:v>
                </c:pt>
                <c:pt idx="6">
                  <c:v>0.91420118340000001</c:v>
                </c:pt>
                <c:pt idx="7">
                  <c:v>0.90291262139999995</c:v>
                </c:pt>
                <c:pt idx="8">
                  <c:v>0.90270270269999997</c:v>
                </c:pt>
                <c:pt idx="9">
                  <c:v>0.88538681949999998</c:v>
                </c:pt>
                <c:pt idx="10">
                  <c:v>0.89893617020000005</c:v>
                </c:pt>
                <c:pt idx="11">
                  <c:v>0.91411042939999998</c:v>
                </c:pt>
                <c:pt idx="12">
                  <c:v>0.87397260269999999</c:v>
                </c:pt>
                <c:pt idx="13">
                  <c:v>0.91847826089999995</c:v>
                </c:pt>
                <c:pt idx="14">
                  <c:v>0.89852008459999999</c:v>
                </c:pt>
                <c:pt idx="15">
                  <c:v>0.90176322419999999</c:v>
                </c:pt>
                <c:pt idx="16">
                  <c:v>0.92424242420000002</c:v>
                </c:pt>
                <c:pt idx="17">
                  <c:v>0.91162790699999996</c:v>
                </c:pt>
                <c:pt idx="18">
                  <c:v>0.87780548629999999</c:v>
                </c:pt>
                <c:pt idx="19">
                  <c:v>0.90566037740000005</c:v>
                </c:pt>
                <c:pt idx="20">
                  <c:v>0.9033942559</c:v>
                </c:pt>
                <c:pt idx="21">
                  <c:v>0.90596330280000004</c:v>
                </c:pt>
                <c:pt idx="22">
                  <c:v>0.93216080400000001</c:v>
                </c:pt>
                <c:pt idx="23">
                  <c:v>0.91111111109999998</c:v>
                </c:pt>
                <c:pt idx="24">
                  <c:v>0.8955555556</c:v>
                </c:pt>
                <c:pt idx="25">
                  <c:v>0.91004184099999996</c:v>
                </c:pt>
                <c:pt idx="26">
                  <c:v>0.93363844389999995</c:v>
                </c:pt>
                <c:pt idx="27">
                  <c:v>0.90140845069999997</c:v>
                </c:pt>
                <c:pt idx="28">
                  <c:v>0.92016806719999999</c:v>
                </c:pt>
                <c:pt idx="29">
                  <c:v>0.88489208630000005</c:v>
                </c:pt>
                <c:pt idx="30">
                  <c:v>0.92147805999999999</c:v>
                </c:pt>
                <c:pt idx="31">
                  <c:v>0.88773388769999995</c:v>
                </c:pt>
                <c:pt idx="32">
                  <c:v>0.91387559809999996</c:v>
                </c:pt>
                <c:pt idx="33">
                  <c:v>0.9030927835</c:v>
                </c:pt>
                <c:pt idx="34">
                  <c:v>0.91629955949999997</c:v>
                </c:pt>
                <c:pt idx="35">
                  <c:v>0.92514970060000001</c:v>
                </c:pt>
                <c:pt idx="36">
                  <c:v>0.89357429720000003</c:v>
                </c:pt>
                <c:pt idx="37">
                  <c:v>0.91144708419999998</c:v>
                </c:pt>
                <c:pt idx="38">
                  <c:v>0.89270386270000002</c:v>
                </c:pt>
                <c:pt idx="39">
                  <c:v>0.91573033709999996</c:v>
                </c:pt>
                <c:pt idx="40">
                  <c:v>0.89940828399999995</c:v>
                </c:pt>
                <c:pt idx="41">
                  <c:v>0.91919191919999998</c:v>
                </c:pt>
                <c:pt idx="42">
                  <c:v>0.92697768759999999</c:v>
                </c:pt>
                <c:pt idx="43">
                  <c:v>0.9230769231</c:v>
                </c:pt>
                <c:pt idx="44">
                  <c:v>0.92682926830000001</c:v>
                </c:pt>
                <c:pt idx="45">
                  <c:v>0.89230769229999995</c:v>
                </c:pt>
                <c:pt idx="46">
                  <c:v>0.89408867000000003</c:v>
                </c:pt>
                <c:pt idx="47">
                  <c:v>0.9</c:v>
                </c:pt>
              </c:numCache>
            </c:numRef>
          </c:val>
          <c:smooth val="0"/>
        </c:ser>
        <c:dLbls>
          <c:showLegendKey val="0"/>
          <c:showVal val="0"/>
          <c:showCatName val="0"/>
          <c:showSerName val="0"/>
          <c:showPercent val="0"/>
          <c:showBubbleSize val="0"/>
        </c:dLbls>
        <c:smooth val="0"/>
        <c:axId val="735596672"/>
        <c:axId val="735597064"/>
      </c:lineChart>
      <c:dateAx>
        <c:axId val="73559667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5597064"/>
        <c:crosses val="autoZero"/>
        <c:auto val="1"/>
        <c:lblOffset val="100"/>
        <c:baseTimeUnit val="months"/>
        <c:majorUnit val="2"/>
        <c:minorUnit val="1"/>
        <c:minorTimeUnit val="months"/>
      </c:dateAx>
      <c:valAx>
        <c:axId val="735597064"/>
        <c:scaling>
          <c:orientation val="minMax"/>
          <c:max val="1"/>
          <c:min val="0.2"/>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6672"/>
        <c:crosses val="autoZero"/>
        <c:crossBetween val="midCat"/>
      </c:valAx>
      <c:spPr>
        <a:ln w="12700" cap="sq">
          <a:noFill/>
          <a:bevel/>
        </a:ln>
      </c:spPr>
    </c:plotArea>
    <c:legend>
      <c:legendPos val="b"/>
      <c:legendEntry>
        <c:idx val="0"/>
        <c:delete val="1"/>
      </c:legendEntry>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15"/>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'Bone &amp; Mineral Data'!$C$5:$C$55</c:f>
              <c:numCache>
                <c:formatCode>0.0%</c:formatCode>
                <c:ptCount val="51"/>
                <c:pt idx="0">
                  <c:v>2.1345825999999998E-2</c:v>
                </c:pt>
                <c:pt idx="1">
                  <c:v>2.0028596400000001E-2</c:v>
                </c:pt>
                <c:pt idx="2">
                  <c:v>2.1198637199999999E-2</c:v>
                </c:pt>
                <c:pt idx="3">
                  <c:v>2.10701373E-2</c:v>
                </c:pt>
                <c:pt idx="4">
                  <c:v>2.0585666400000001E-2</c:v>
                </c:pt>
                <c:pt idx="5">
                  <c:v>2.0821788000000001E-2</c:v>
                </c:pt>
                <c:pt idx="6">
                  <c:v>2.05644065E-2</c:v>
                </c:pt>
                <c:pt idx="7">
                  <c:v>2.1080287699999999E-2</c:v>
                </c:pt>
                <c:pt idx="8">
                  <c:v>2.0303134600000002E-2</c:v>
                </c:pt>
                <c:pt idx="9">
                  <c:v>1.99847412E-2</c:v>
                </c:pt>
                <c:pt idx="10">
                  <c:v>2.0052253700000001E-2</c:v>
                </c:pt>
                <c:pt idx="11">
                  <c:v>2.0749776399999999E-2</c:v>
                </c:pt>
                <c:pt idx="12">
                  <c:v>2.1470554699999998E-2</c:v>
                </c:pt>
                <c:pt idx="13">
                  <c:v>2.00072949E-2</c:v>
                </c:pt>
                <c:pt idx="14">
                  <c:v>2.18215714E-2</c:v>
                </c:pt>
                <c:pt idx="15">
                  <c:v>2.06250553E-2</c:v>
                </c:pt>
                <c:pt idx="16">
                  <c:v>2.1173035699999999E-2</c:v>
                </c:pt>
                <c:pt idx="17">
                  <c:v>2.0875390000000001E-2</c:v>
                </c:pt>
                <c:pt idx="18">
                  <c:v>2.0696827099999999E-2</c:v>
                </c:pt>
                <c:pt idx="19">
                  <c:v>2.14930461E-2</c:v>
                </c:pt>
                <c:pt idx="20">
                  <c:v>2.0410238399999999E-2</c:v>
                </c:pt>
                <c:pt idx="21">
                  <c:v>2.0081263799999999E-2</c:v>
                </c:pt>
                <c:pt idx="22">
                  <c:v>1.99141288E-2</c:v>
                </c:pt>
                <c:pt idx="23">
                  <c:v>2.0155017099999999E-2</c:v>
                </c:pt>
                <c:pt idx="24">
                  <c:v>2.1436546899999999E-2</c:v>
                </c:pt>
                <c:pt idx="25">
                  <c:v>2.02428869E-2</c:v>
                </c:pt>
                <c:pt idx="26">
                  <c:v>2.08821348E-2</c:v>
                </c:pt>
                <c:pt idx="27">
                  <c:v>2.0150030699999998E-2</c:v>
                </c:pt>
                <c:pt idx="28">
                  <c:v>2.15117739E-2</c:v>
                </c:pt>
                <c:pt idx="29">
                  <c:v>2.0391072E-2</c:v>
                </c:pt>
                <c:pt idx="30">
                  <c:v>2.0615247999999999E-2</c:v>
                </c:pt>
                <c:pt idx="31">
                  <c:v>2.08435675E-2</c:v>
                </c:pt>
                <c:pt idx="32">
                  <c:v>1.9709313199999998E-2</c:v>
                </c:pt>
                <c:pt idx="33">
                  <c:v>2.07410892E-2</c:v>
                </c:pt>
                <c:pt idx="34">
                  <c:v>1.96837238E-2</c:v>
                </c:pt>
                <c:pt idx="35">
                  <c:v>1.9342135699999999E-2</c:v>
                </c:pt>
                <c:pt idx="36">
                  <c:v>2.1133271700000001E-2</c:v>
                </c:pt>
                <c:pt idx="37">
                  <c:v>1.9551998599999999E-2</c:v>
                </c:pt>
                <c:pt idx="38">
                  <c:v>1.9767189500000001E-2</c:v>
                </c:pt>
                <c:pt idx="39">
                  <c:v>2.0279601899999999E-2</c:v>
                </c:pt>
                <c:pt idx="40">
                  <c:v>2.07016691E-2</c:v>
                </c:pt>
                <c:pt idx="41">
                  <c:v>1.9690856600000001E-2</c:v>
                </c:pt>
                <c:pt idx="42">
                  <c:v>2.09342421E-2</c:v>
                </c:pt>
                <c:pt idx="43">
                  <c:v>2.0310208100000001E-2</c:v>
                </c:pt>
                <c:pt idx="44">
                  <c:v>1.9966570999999999E-2</c:v>
                </c:pt>
                <c:pt idx="45">
                  <c:v>2.0580568899999999E-2</c:v>
                </c:pt>
                <c:pt idx="46">
                  <c:v>1.8849162900000001E-2</c:v>
                </c:pt>
                <c:pt idx="47">
                  <c:v>1.9884407100000001E-2</c:v>
                </c:pt>
                <c:pt idx="48">
                  <c:v>2.12331989E-2</c:v>
                </c:pt>
                <c:pt idx="49">
                  <c:v>1.9208660200000002E-2</c:v>
                </c:pt>
                <c:pt idx="50">
                  <c:v>2.0075769199999999E-2</c:v>
                </c:pt>
              </c:numCache>
            </c:numRef>
          </c:val>
          <c:smooth val="0"/>
        </c:ser>
        <c:dLbls>
          <c:showLegendKey val="0"/>
          <c:showVal val="0"/>
          <c:showCatName val="0"/>
          <c:showSerName val="0"/>
          <c:showPercent val="0"/>
          <c:showBubbleSize val="0"/>
        </c:dLbls>
        <c:smooth val="0"/>
        <c:axId val="735597848"/>
        <c:axId val="737685544"/>
      </c:lineChart>
      <c:dateAx>
        <c:axId val="73559784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85544"/>
        <c:crosses val="autoZero"/>
        <c:auto val="1"/>
        <c:lblOffset val="100"/>
        <c:baseTimeUnit val="months"/>
        <c:majorUnit val="2"/>
        <c:minorUnit val="1"/>
        <c:minorTimeUnit val="months"/>
      </c:dateAx>
      <c:valAx>
        <c:axId val="737685544"/>
        <c:scaling>
          <c:orientation val="minMax"/>
          <c:max val="0.05"/>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5597848"/>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26"/>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'Bone &amp; Mineral Data'!$D$5:$D$55</c:f>
              <c:numCache>
                <c:formatCode>0.00%</c:formatCode>
                <c:ptCount val="51"/>
                <c:pt idx="0">
                  <c:v>3.7751755000000001E-3</c:v>
                </c:pt>
                <c:pt idx="1">
                  <c:v>3.4560163999999998E-3</c:v>
                </c:pt>
                <c:pt idx="2">
                  <c:v>3.9137075000000004E-3</c:v>
                </c:pt>
                <c:pt idx="3">
                  <c:v>3.9231774999999997E-3</c:v>
                </c:pt>
                <c:pt idx="4">
                  <c:v>3.8481638000000002E-3</c:v>
                </c:pt>
                <c:pt idx="5">
                  <c:v>3.9776869999999997E-3</c:v>
                </c:pt>
                <c:pt idx="6">
                  <c:v>4.0599568999999999E-3</c:v>
                </c:pt>
                <c:pt idx="7">
                  <c:v>4.0986427999999998E-3</c:v>
                </c:pt>
                <c:pt idx="8">
                  <c:v>3.9838473000000001E-3</c:v>
                </c:pt>
                <c:pt idx="9">
                  <c:v>4.0714345000000002E-3</c:v>
                </c:pt>
                <c:pt idx="10">
                  <c:v>3.7293071999999999E-3</c:v>
                </c:pt>
                <c:pt idx="11">
                  <c:v>3.8484289E-3</c:v>
                </c:pt>
                <c:pt idx="12">
                  <c:v>4.1122175000000002E-3</c:v>
                </c:pt>
                <c:pt idx="13">
                  <c:v>3.8619979000000001E-3</c:v>
                </c:pt>
                <c:pt idx="14">
                  <c:v>4.5542828E-3</c:v>
                </c:pt>
                <c:pt idx="15">
                  <c:v>4.2248783000000002E-3</c:v>
                </c:pt>
                <c:pt idx="16">
                  <c:v>4.2734892000000002E-3</c:v>
                </c:pt>
                <c:pt idx="17">
                  <c:v>4.2456626000000001E-3</c:v>
                </c:pt>
                <c:pt idx="18">
                  <c:v>3.9594846999999999E-3</c:v>
                </c:pt>
                <c:pt idx="19">
                  <c:v>4.1379987999999998E-3</c:v>
                </c:pt>
                <c:pt idx="20">
                  <c:v>4.2215988999999999E-3</c:v>
                </c:pt>
                <c:pt idx="21">
                  <c:v>4.2103050999999997E-3</c:v>
                </c:pt>
                <c:pt idx="22">
                  <c:v>4.0136190000000004E-3</c:v>
                </c:pt>
                <c:pt idx="23">
                  <c:v>3.9626339999999996E-3</c:v>
                </c:pt>
                <c:pt idx="24">
                  <c:v>4.2859222999999998E-3</c:v>
                </c:pt>
                <c:pt idx="25">
                  <c:v>4.2366412000000003E-3</c:v>
                </c:pt>
                <c:pt idx="26">
                  <c:v>4.3641004999999998E-3</c:v>
                </c:pt>
                <c:pt idx="27">
                  <c:v>4.3230348000000002E-3</c:v>
                </c:pt>
                <c:pt idx="28">
                  <c:v>4.6153158000000003E-3</c:v>
                </c:pt>
                <c:pt idx="29">
                  <c:v>4.0500698000000002E-3</c:v>
                </c:pt>
                <c:pt idx="30">
                  <c:v>4.4965687000000001E-3</c:v>
                </c:pt>
                <c:pt idx="31">
                  <c:v>4.4689155000000001E-3</c:v>
                </c:pt>
                <c:pt idx="32">
                  <c:v>4.013595E-3</c:v>
                </c:pt>
                <c:pt idx="33">
                  <c:v>4.6288248000000004E-3</c:v>
                </c:pt>
                <c:pt idx="34">
                  <c:v>4.3063473E-3</c:v>
                </c:pt>
                <c:pt idx="35">
                  <c:v>4.1729686999999998E-3</c:v>
                </c:pt>
                <c:pt idx="36">
                  <c:v>4.4569528000000004E-3</c:v>
                </c:pt>
                <c:pt idx="37">
                  <c:v>3.9743707999999999E-3</c:v>
                </c:pt>
                <c:pt idx="38">
                  <c:v>4.5517446999999997E-3</c:v>
                </c:pt>
                <c:pt idx="39">
                  <c:v>4.5731501000000003E-3</c:v>
                </c:pt>
                <c:pt idx="40">
                  <c:v>4.3415438000000001E-3</c:v>
                </c:pt>
                <c:pt idx="41">
                  <c:v>4.3888649E-3</c:v>
                </c:pt>
                <c:pt idx="42">
                  <c:v>4.7161583999999999E-3</c:v>
                </c:pt>
                <c:pt idx="43">
                  <c:v>4.6252630999999997E-3</c:v>
                </c:pt>
                <c:pt idx="44">
                  <c:v>4.4089901999999999E-3</c:v>
                </c:pt>
                <c:pt idx="45">
                  <c:v>4.7160305000000001E-3</c:v>
                </c:pt>
                <c:pt idx="46">
                  <c:v>3.9943236999999999E-3</c:v>
                </c:pt>
                <c:pt idx="47">
                  <c:v>3.9194900999999999E-3</c:v>
                </c:pt>
                <c:pt idx="48">
                  <c:v>4.4724461999999998E-3</c:v>
                </c:pt>
                <c:pt idx="49">
                  <c:v>4.0492831999999999E-3</c:v>
                </c:pt>
                <c:pt idx="50">
                  <c:v>4.3739171999999998E-3</c:v>
                </c:pt>
              </c:numCache>
            </c:numRef>
          </c:val>
          <c:smooth val="0"/>
        </c:ser>
        <c:dLbls>
          <c:showLegendKey val="0"/>
          <c:showVal val="0"/>
          <c:showCatName val="0"/>
          <c:showSerName val="0"/>
          <c:showPercent val="0"/>
          <c:showBubbleSize val="0"/>
        </c:dLbls>
        <c:smooth val="0"/>
        <c:axId val="737686720"/>
        <c:axId val="737687112"/>
      </c:lineChart>
      <c:dateAx>
        <c:axId val="73768672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87112"/>
        <c:crosses val="autoZero"/>
        <c:auto val="1"/>
        <c:lblOffset val="100"/>
        <c:baseTimeUnit val="months"/>
        <c:majorUnit val="2"/>
        <c:minorUnit val="1"/>
        <c:minorTimeUnit val="months"/>
      </c:dateAx>
      <c:valAx>
        <c:axId val="737687112"/>
        <c:scaling>
          <c:orientation val="minMax"/>
          <c:max val="1.0000000000000005E-2"/>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686720"/>
        <c:crosses val="autoZero"/>
        <c:crossBetween val="midCat"/>
        <c:majorUnit val="1.0000000000000026E-3"/>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49"/>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'Bone &amp; Mineral Data'!$E$5:$E$55</c:f>
              <c:numCache>
                <c:formatCode>0.00%</c:formatCode>
                <c:ptCount val="51"/>
                <c:pt idx="0">
                  <c:v>2.403393E-4</c:v>
                </c:pt>
                <c:pt idx="1">
                  <c:v>2.44477E-4</c:v>
                </c:pt>
                <c:pt idx="2">
                  <c:v>2.8636880000000001E-4</c:v>
                </c:pt>
                <c:pt idx="3">
                  <c:v>2.7106919999999999E-4</c:v>
                </c:pt>
                <c:pt idx="4">
                  <c:v>1.900328E-4</c:v>
                </c:pt>
                <c:pt idx="5">
                  <c:v>2.296923E-4</c:v>
                </c:pt>
                <c:pt idx="6">
                  <c:v>2.3199749999999999E-4</c:v>
                </c:pt>
                <c:pt idx="7">
                  <c:v>2.1381070000000001E-4</c:v>
                </c:pt>
                <c:pt idx="8">
                  <c:v>1.774623E-4</c:v>
                </c:pt>
                <c:pt idx="9">
                  <c:v>2.7480380000000001E-4</c:v>
                </c:pt>
                <c:pt idx="10">
                  <c:v>2.0236550000000001E-4</c:v>
                </c:pt>
                <c:pt idx="11">
                  <c:v>1.911591E-4</c:v>
                </c:pt>
                <c:pt idx="12">
                  <c:v>2.353915E-4</c:v>
                </c:pt>
                <c:pt idx="13">
                  <c:v>2.0382770000000001E-4</c:v>
                </c:pt>
                <c:pt idx="14">
                  <c:v>3.1543279999999999E-4</c:v>
                </c:pt>
                <c:pt idx="15">
                  <c:v>2.3019030000000001E-4</c:v>
                </c:pt>
                <c:pt idx="16">
                  <c:v>1.9441019999999999E-4</c:v>
                </c:pt>
                <c:pt idx="17">
                  <c:v>2.4351679999999999E-4</c:v>
                </c:pt>
                <c:pt idx="18">
                  <c:v>2.248509E-4</c:v>
                </c:pt>
                <c:pt idx="19">
                  <c:v>2.9456939999999998E-4</c:v>
                </c:pt>
                <c:pt idx="20">
                  <c:v>2.1739129999999999E-4</c:v>
                </c:pt>
                <c:pt idx="21">
                  <c:v>1.786402E-4</c:v>
                </c:pt>
                <c:pt idx="22">
                  <c:v>2.204516E-4</c:v>
                </c:pt>
                <c:pt idx="23">
                  <c:v>2.1975879999999999E-4</c:v>
                </c:pt>
                <c:pt idx="24">
                  <c:v>2.0805450000000001E-4</c:v>
                </c:pt>
                <c:pt idx="25">
                  <c:v>3.0534349999999997E-4</c:v>
                </c:pt>
                <c:pt idx="26">
                  <c:v>2.3804180000000001E-4</c:v>
                </c:pt>
                <c:pt idx="27">
                  <c:v>2.413177E-4</c:v>
                </c:pt>
                <c:pt idx="28">
                  <c:v>2.235436E-4</c:v>
                </c:pt>
                <c:pt idx="29">
                  <c:v>2.3339389999999999E-4</c:v>
                </c:pt>
                <c:pt idx="30">
                  <c:v>2.3216910000000001E-4</c:v>
                </c:pt>
                <c:pt idx="31">
                  <c:v>2.4561979999999998E-4</c:v>
                </c:pt>
                <c:pt idx="32">
                  <c:v>1.7420709999999999E-4</c:v>
                </c:pt>
                <c:pt idx="33">
                  <c:v>2.4882490000000001E-4</c:v>
                </c:pt>
                <c:pt idx="34">
                  <c:v>1.7389050000000001E-4</c:v>
                </c:pt>
                <c:pt idx="35">
                  <c:v>1.669187E-4</c:v>
                </c:pt>
                <c:pt idx="36">
                  <c:v>2.2691169999999999E-4</c:v>
                </c:pt>
                <c:pt idx="37">
                  <c:v>2.0416290000000001E-4</c:v>
                </c:pt>
                <c:pt idx="38">
                  <c:v>2.5777390000000002E-4</c:v>
                </c:pt>
                <c:pt idx="39">
                  <c:v>2.4710580000000002E-4</c:v>
                </c:pt>
                <c:pt idx="40">
                  <c:v>2.194404E-4</c:v>
                </c:pt>
                <c:pt idx="41">
                  <c:v>2.428888E-4</c:v>
                </c:pt>
                <c:pt idx="42">
                  <c:v>2.4821890000000001E-4</c:v>
                </c:pt>
                <c:pt idx="43">
                  <c:v>2.4502479999999999E-4</c:v>
                </c:pt>
                <c:pt idx="44">
                  <c:v>1.849691E-4</c:v>
                </c:pt>
                <c:pt idx="45">
                  <c:v>2.6871970000000002E-4</c:v>
                </c:pt>
                <c:pt idx="46">
                  <c:v>2.190979E-4</c:v>
                </c:pt>
                <c:pt idx="47">
                  <c:v>1.7892590000000001E-4</c:v>
                </c:pt>
                <c:pt idx="48">
                  <c:v>2.2177420000000001E-4</c:v>
                </c:pt>
                <c:pt idx="49">
                  <c:v>1.9669889999999999E-4</c:v>
                </c:pt>
                <c:pt idx="50">
                  <c:v>1.6338370000000001E-4</c:v>
                </c:pt>
              </c:numCache>
            </c:numRef>
          </c:val>
          <c:smooth val="0"/>
        </c:ser>
        <c:dLbls>
          <c:showLegendKey val="0"/>
          <c:showVal val="0"/>
          <c:showCatName val="0"/>
          <c:showSerName val="0"/>
          <c:showPercent val="0"/>
          <c:showBubbleSize val="0"/>
        </c:dLbls>
        <c:smooth val="0"/>
        <c:axId val="737687504"/>
        <c:axId val="737687896"/>
      </c:lineChart>
      <c:dateAx>
        <c:axId val="73768750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87896"/>
        <c:crosses val="autoZero"/>
        <c:auto val="1"/>
        <c:lblOffset val="100"/>
        <c:baseTimeUnit val="months"/>
        <c:majorUnit val="2"/>
        <c:minorUnit val="1"/>
        <c:minorTimeUnit val="months"/>
      </c:dateAx>
      <c:valAx>
        <c:axId val="737687896"/>
        <c:scaling>
          <c:orientation val="minMax"/>
          <c:max val="2.5000000000000053E-3"/>
          <c:min val="0"/>
        </c:scaling>
        <c:delete val="0"/>
        <c:axPos val="l"/>
        <c:majorGridlines>
          <c:spPr>
            <a:ln>
              <a:solidFill>
                <a:schemeClr val="bg1">
                  <a:lumMod val="85000"/>
                </a:schemeClr>
              </a:solidFill>
              <a:prstDash val="sysDash"/>
            </a:ln>
          </c:spPr>
        </c:majorGridlines>
        <c:numFmt formatCode="0.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68750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71"/>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'Fluid Management Data'!$C$5:$C$55</c:f>
              <c:numCache>
                <c:formatCode>0.0%</c:formatCode>
                <c:ptCount val="51"/>
                <c:pt idx="0">
                  <c:v>0.13035633069999999</c:v>
                </c:pt>
                <c:pt idx="1">
                  <c:v>0.12595383090000001</c:v>
                </c:pt>
                <c:pt idx="2">
                  <c:v>0.13623079860000001</c:v>
                </c:pt>
                <c:pt idx="3">
                  <c:v>0.12976523209999999</c:v>
                </c:pt>
                <c:pt idx="4">
                  <c:v>0.12679937290000001</c:v>
                </c:pt>
                <c:pt idx="5">
                  <c:v>0.12768703510000001</c:v>
                </c:pt>
                <c:pt idx="6">
                  <c:v>0.12546716690000001</c:v>
                </c:pt>
                <c:pt idx="7">
                  <c:v>0.1261700701</c:v>
                </c:pt>
                <c:pt idx="8">
                  <c:v>0.1239157597</c:v>
                </c:pt>
                <c:pt idx="9">
                  <c:v>0.1251152549</c:v>
                </c:pt>
                <c:pt idx="10">
                  <c:v>0.12407173859999999</c:v>
                </c:pt>
                <c:pt idx="11">
                  <c:v>0.1285598869</c:v>
                </c:pt>
                <c:pt idx="12">
                  <c:v>0.13499343759999999</c:v>
                </c:pt>
                <c:pt idx="13">
                  <c:v>0.12746023570000001</c:v>
                </c:pt>
                <c:pt idx="14">
                  <c:v>0.13515055710000001</c:v>
                </c:pt>
                <c:pt idx="15">
                  <c:v>0.12649490930000001</c:v>
                </c:pt>
                <c:pt idx="16">
                  <c:v>0.1283637379</c:v>
                </c:pt>
                <c:pt idx="17">
                  <c:v>0.1248782416</c:v>
                </c:pt>
                <c:pt idx="18">
                  <c:v>0.1207730657</c:v>
                </c:pt>
                <c:pt idx="19">
                  <c:v>0.1248027437</c:v>
                </c:pt>
                <c:pt idx="20">
                  <c:v>0.1219810659</c:v>
                </c:pt>
                <c:pt idx="21">
                  <c:v>0.1223020071</c:v>
                </c:pt>
                <c:pt idx="22">
                  <c:v>0.12191324000000001</c:v>
                </c:pt>
                <c:pt idx="23">
                  <c:v>0.12232539639999999</c:v>
                </c:pt>
                <c:pt idx="24">
                  <c:v>0.1296491508</c:v>
                </c:pt>
                <c:pt idx="25">
                  <c:v>0.1257078418</c:v>
                </c:pt>
                <c:pt idx="26">
                  <c:v>0.1287185414</c:v>
                </c:pt>
                <c:pt idx="27">
                  <c:v>0.12493363759999999</c:v>
                </c:pt>
                <c:pt idx="28">
                  <c:v>0.1260373283</c:v>
                </c:pt>
                <c:pt idx="29">
                  <c:v>0.12086026229999999</c:v>
                </c:pt>
                <c:pt idx="30">
                  <c:v>0.1213322408</c:v>
                </c:pt>
                <c:pt idx="31">
                  <c:v>0.1224687517</c:v>
                </c:pt>
                <c:pt idx="32">
                  <c:v>0.1167050947</c:v>
                </c:pt>
                <c:pt idx="33">
                  <c:v>0.1231751421</c:v>
                </c:pt>
                <c:pt idx="34">
                  <c:v>0.1184535337</c:v>
                </c:pt>
                <c:pt idx="35">
                  <c:v>0.11787870120000001</c:v>
                </c:pt>
                <c:pt idx="36">
                  <c:v>0.13237420790000001</c:v>
                </c:pt>
                <c:pt idx="37">
                  <c:v>0.1200477741</c:v>
                </c:pt>
                <c:pt idx="38">
                  <c:v>0.1233414283</c:v>
                </c:pt>
                <c:pt idx="39">
                  <c:v>0.124842597</c:v>
                </c:pt>
                <c:pt idx="40">
                  <c:v>0.1220696267</c:v>
                </c:pt>
                <c:pt idx="41">
                  <c:v>0.1166574459</c:v>
                </c:pt>
                <c:pt idx="42">
                  <c:v>0.1195073191</c:v>
                </c:pt>
                <c:pt idx="43">
                  <c:v>0.1179207127</c:v>
                </c:pt>
                <c:pt idx="44">
                  <c:v>0.11462701829999999</c:v>
                </c:pt>
                <c:pt idx="45">
                  <c:v>0.1214579387</c:v>
                </c:pt>
                <c:pt idx="46">
                  <c:v>0.11198937539999999</c:v>
                </c:pt>
                <c:pt idx="47">
                  <c:v>0.1166461858</c:v>
                </c:pt>
                <c:pt idx="48">
                  <c:v>0.12580645160000001</c:v>
                </c:pt>
                <c:pt idx="49">
                  <c:v>0.1150823931</c:v>
                </c:pt>
                <c:pt idx="50">
                  <c:v>0.12002913680000001</c:v>
                </c:pt>
              </c:numCache>
            </c:numRef>
          </c:val>
          <c:smooth val="0"/>
        </c:ser>
        <c:dLbls>
          <c:showLegendKey val="0"/>
          <c:showVal val="0"/>
          <c:showCatName val="0"/>
          <c:showSerName val="0"/>
          <c:showPercent val="0"/>
          <c:showBubbleSize val="0"/>
        </c:dLbls>
        <c:smooth val="0"/>
        <c:axId val="737688680"/>
        <c:axId val="737689072"/>
      </c:lineChart>
      <c:dateAx>
        <c:axId val="73768868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89072"/>
        <c:crosses val="autoZero"/>
        <c:auto val="1"/>
        <c:lblOffset val="100"/>
        <c:baseTimeUnit val="months"/>
        <c:majorUnit val="2"/>
        <c:minorUnit val="1"/>
        <c:minorTimeUnit val="months"/>
      </c:dateAx>
      <c:valAx>
        <c:axId val="737689072"/>
        <c:scaling>
          <c:orientation val="minMax"/>
          <c:max val="0.25"/>
          <c:min val="0"/>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688680"/>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8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'Fluid Management Data'!$D$5:$D$55</c:f>
              <c:numCache>
                <c:formatCode>0.0%</c:formatCode>
                <c:ptCount val="51"/>
                <c:pt idx="0">
                  <c:v>5.6997385800000001E-2</c:v>
                </c:pt>
                <c:pt idx="1">
                  <c:v>5.4514675999999998E-2</c:v>
                </c:pt>
                <c:pt idx="2">
                  <c:v>5.8459629300000003E-2</c:v>
                </c:pt>
                <c:pt idx="3">
                  <c:v>5.7210258100000001E-2</c:v>
                </c:pt>
                <c:pt idx="4">
                  <c:v>5.3209178599999997E-2</c:v>
                </c:pt>
                <c:pt idx="5">
                  <c:v>5.6748578100000002E-2</c:v>
                </c:pt>
                <c:pt idx="6">
                  <c:v>5.4127924899999999E-2</c:v>
                </c:pt>
                <c:pt idx="7">
                  <c:v>5.2985196300000002E-2</c:v>
                </c:pt>
                <c:pt idx="8">
                  <c:v>5.5639860200000002E-2</c:v>
                </c:pt>
                <c:pt idx="9">
                  <c:v>4.82461374E-2</c:v>
                </c:pt>
                <c:pt idx="10">
                  <c:v>5.2195846400000002E-2</c:v>
                </c:pt>
                <c:pt idx="11">
                  <c:v>5.4094410900000001E-2</c:v>
                </c:pt>
                <c:pt idx="12">
                  <c:v>5.4050873100000001E-2</c:v>
                </c:pt>
                <c:pt idx="13">
                  <c:v>5.1153593099999999E-2</c:v>
                </c:pt>
                <c:pt idx="14">
                  <c:v>5.3779523099999997E-2</c:v>
                </c:pt>
                <c:pt idx="15">
                  <c:v>5.3496237299999999E-2</c:v>
                </c:pt>
                <c:pt idx="16">
                  <c:v>5.1165223900000001E-2</c:v>
                </c:pt>
                <c:pt idx="17">
                  <c:v>5.2860793099999998E-2</c:v>
                </c:pt>
                <c:pt idx="18">
                  <c:v>4.8462406E-2</c:v>
                </c:pt>
                <c:pt idx="19">
                  <c:v>5.1591726800000001E-2</c:v>
                </c:pt>
                <c:pt idx="20">
                  <c:v>5.31065919E-2</c:v>
                </c:pt>
                <c:pt idx="21">
                  <c:v>5.1690076699999997E-2</c:v>
                </c:pt>
                <c:pt idx="22">
                  <c:v>5.5858239099999998E-2</c:v>
                </c:pt>
                <c:pt idx="23">
                  <c:v>5.4430406200000003E-2</c:v>
                </c:pt>
                <c:pt idx="24">
                  <c:v>5.5796744600000003E-2</c:v>
                </c:pt>
                <c:pt idx="25">
                  <c:v>5.5631505900000003E-2</c:v>
                </c:pt>
                <c:pt idx="26">
                  <c:v>5.7147292699999998E-2</c:v>
                </c:pt>
                <c:pt idx="27">
                  <c:v>5.4234436699999999E-2</c:v>
                </c:pt>
                <c:pt idx="28">
                  <c:v>5.4950459299999997E-2</c:v>
                </c:pt>
                <c:pt idx="29">
                  <c:v>5.4404794200000002E-2</c:v>
                </c:pt>
                <c:pt idx="30">
                  <c:v>5.2200484800000002E-2</c:v>
                </c:pt>
                <c:pt idx="31">
                  <c:v>5.3633808200000001E-2</c:v>
                </c:pt>
                <c:pt idx="32">
                  <c:v>5.2948711400000001E-2</c:v>
                </c:pt>
                <c:pt idx="33">
                  <c:v>5.6820699500000002E-2</c:v>
                </c:pt>
                <c:pt idx="34">
                  <c:v>5.8427211499999999E-2</c:v>
                </c:pt>
                <c:pt idx="35">
                  <c:v>5.59450326E-2</c:v>
                </c:pt>
                <c:pt idx="36">
                  <c:v>5.9166387299999998E-2</c:v>
                </c:pt>
                <c:pt idx="37">
                  <c:v>5.6590547900000003E-2</c:v>
                </c:pt>
                <c:pt idx="38">
                  <c:v>5.7514109700000003E-2</c:v>
                </c:pt>
                <c:pt idx="39">
                  <c:v>6.1041906399999998E-2</c:v>
                </c:pt>
                <c:pt idx="40">
                  <c:v>5.9691162999999998E-2</c:v>
                </c:pt>
                <c:pt idx="41">
                  <c:v>5.6383926199999997E-2</c:v>
                </c:pt>
                <c:pt idx="42">
                  <c:v>5.8234157600000003E-2</c:v>
                </c:pt>
                <c:pt idx="43">
                  <c:v>5.8352829000000002E-2</c:v>
                </c:pt>
                <c:pt idx="44">
                  <c:v>5.6657709700000003E-2</c:v>
                </c:pt>
                <c:pt idx="45">
                  <c:v>5.8624558299999997E-2</c:v>
                </c:pt>
                <c:pt idx="46">
                  <c:v>5.8556448099999998E-2</c:v>
                </c:pt>
                <c:pt idx="47">
                  <c:v>6.1901611000000002E-2</c:v>
                </c:pt>
                <c:pt idx="48">
                  <c:v>6.4455645199999995E-2</c:v>
                </c:pt>
                <c:pt idx="49">
                  <c:v>6.2224663999999999E-2</c:v>
                </c:pt>
                <c:pt idx="50">
                  <c:v>6.1336954999999999E-2</c:v>
                </c:pt>
              </c:numCache>
            </c:numRef>
          </c:val>
          <c:smooth val="0"/>
        </c:ser>
        <c:dLbls>
          <c:showLegendKey val="0"/>
          <c:showVal val="0"/>
          <c:showCatName val="0"/>
          <c:showSerName val="0"/>
          <c:showPercent val="0"/>
          <c:showBubbleSize val="0"/>
        </c:dLbls>
        <c:smooth val="0"/>
        <c:axId val="737689856"/>
        <c:axId val="737690248"/>
      </c:lineChart>
      <c:dateAx>
        <c:axId val="73768985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90248"/>
        <c:crosses val="autoZero"/>
        <c:auto val="1"/>
        <c:lblOffset val="100"/>
        <c:baseTimeUnit val="months"/>
        <c:majorUnit val="2"/>
        <c:minorUnit val="1"/>
        <c:minorTimeUnit val="months"/>
      </c:dateAx>
      <c:valAx>
        <c:axId val="737690248"/>
        <c:scaling>
          <c:orientation val="minMax"/>
          <c:max val="0.1"/>
          <c:min val="0"/>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689856"/>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04"/>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Data'!$D$5:$D$55</c:f>
              <c:numCache>
                <c:formatCode>0.0%</c:formatCode>
                <c:ptCount val="51"/>
                <c:pt idx="0">
                  <c:v>0.14929876389999999</c:v>
                </c:pt>
                <c:pt idx="1">
                  <c:v>0.14063356599999999</c:v>
                </c:pt>
                <c:pt idx="2">
                  <c:v>0.15196272799999999</c:v>
                </c:pt>
                <c:pt idx="3">
                  <c:v>0.14300366680000001</c:v>
                </c:pt>
                <c:pt idx="4">
                  <c:v>0.14392425</c:v>
                </c:pt>
                <c:pt idx="5">
                  <c:v>0.1407029313</c:v>
                </c:pt>
                <c:pt idx="6">
                  <c:v>0.1413916227</c:v>
                </c:pt>
                <c:pt idx="7">
                  <c:v>0.14261537630000001</c:v>
                </c:pt>
                <c:pt idx="8">
                  <c:v>0.1389457291</c:v>
                </c:pt>
                <c:pt idx="9">
                  <c:v>0.13934358059999999</c:v>
                </c:pt>
                <c:pt idx="10">
                  <c:v>0.13812530040000001</c:v>
                </c:pt>
                <c:pt idx="11">
                  <c:v>0.14304830190000001</c:v>
                </c:pt>
                <c:pt idx="12">
                  <c:v>0.15108922050000001</c:v>
                </c:pt>
                <c:pt idx="13">
                  <c:v>0.1383989873</c:v>
                </c:pt>
                <c:pt idx="14">
                  <c:v>0.1470058692</c:v>
                </c:pt>
                <c:pt idx="15">
                  <c:v>0.1389853918</c:v>
                </c:pt>
                <c:pt idx="16">
                  <c:v>0.1423754096</c:v>
                </c:pt>
                <c:pt idx="17">
                  <c:v>0.13735759559999999</c:v>
                </c:pt>
                <c:pt idx="18">
                  <c:v>0.13487192279999999</c:v>
                </c:pt>
                <c:pt idx="19">
                  <c:v>0.14108121000000001</c:v>
                </c:pt>
                <c:pt idx="20">
                  <c:v>0.13667601679999999</c:v>
                </c:pt>
                <c:pt idx="21">
                  <c:v>0.13758100109999999</c:v>
                </c:pt>
                <c:pt idx="22">
                  <c:v>0.13539578059999999</c:v>
                </c:pt>
                <c:pt idx="23">
                  <c:v>0.1364771625</c:v>
                </c:pt>
                <c:pt idx="24">
                  <c:v>0.1452601721</c:v>
                </c:pt>
                <c:pt idx="25">
                  <c:v>0.1366238723</c:v>
                </c:pt>
                <c:pt idx="26">
                  <c:v>0.14024459659999999</c:v>
                </c:pt>
                <c:pt idx="27">
                  <c:v>0.1329626233</c:v>
                </c:pt>
                <c:pt idx="28">
                  <c:v>0.13526795999999999</c:v>
                </c:pt>
                <c:pt idx="29">
                  <c:v>0.1304397072</c:v>
                </c:pt>
                <c:pt idx="30">
                  <c:v>0.13251391309999999</c:v>
                </c:pt>
                <c:pt idx="31">
                  <c:v>0.13320779429999999</c:v>
                </c:pt>
                <c:pt idx="32">
                  <c:v>0.12678178000000001</c:v>
                </c:pt>
                <c:pt idx="33">
                  <c:v>0.13448474499999999</c:v>
                </c:pt>
                <c:pt idx="34">
                  <c:v>0.1297155015</c:v>
                </c:pt>
                <c:pt idx="35">
                  <c:v>0.13394037249999999</c:v>
                </c:pt>
                <c:pt idx="36">
                  <c:v>0.14615147540000001</c:v>
                </c:pt>
                <c:pt idx="37">
                  <c:v>0.1275167328</c:v>
                </c:pt>
                <c:pt idx="38">
                  <c:v>0.1336286428</c:v>
                </c:pt>
                <c:pt idx="39">
                  <c:v>0.1321542211</c:v>
                </c:pt>
                <c:pt idx="40">
                  <c:v>0.12996272889999999</c:v>
                </c:pt>
                <c:pt idx="41">
                  <c:v>0.12324243</c:v>
                </c:pt>
                <c:pt idx="42">
                  <c:v>0.12887590400000001</c:v>
                </c:pt>
                <c:pt idx="43">
                  <c:v>0.12586555860000001</c:v>
                </c:pt>
                <c:pt idx="44">
                  <c:v>0.1217668246</c:v>
                </c:pt>
                <c:pt idx="45">
                  <c:v>0.1242627004</c:v>
                </c:pt>
                <c:pt idx="46">
                  <c:v>0.1174331161</c:v>
                </c:pt>
                <c:pt idx="47">
                  <c:v>0.12706102389999999</c:v>
                </c:pt>
                <c:pt idx="48">
                  <c:v>0.13636760749999999</c:v>
                </c:pt>
                <c:pt idx="49">
                  <c:v>0.1189451515</c:v>
                </c:pt>
                <c:pt idx="50">
                  <c:v>0.1256216238</c:v>
                </c:pt>
              </c:numCache>
            </c:numRef>
          </c:val>
          <c:smooth val="0"/>
        </c:ser>
        <c:dLbls>
          <c:showLegendKey val="0"/>
          <c:showVal val="0"/>
          <c:showCatName val="0"/>
          <c:showSerName val="0"/>
          <c:showPercent val="0"/>
          <c:showBubbleSize val="0"/>
        </c:dLbls>
        <c:smooth val="0"/>
        <c:axId val="734403008"/>
        <c:axId val="734402616"/>
      </c:lineChart>
      <c:dateAx>
        <c:axId val="73440300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4402616"/>
        <c:crosses val="autoZero"/>
        <c:auto val="1"/>
        <c:lblOffset val="100"/>
        <c:baseTimeUnit val="months"/>
        <c:majorUnit val="2"/>
        <c:minorUnit val="1"/>
        <c:minorTimeUnit val="months"/>
      </c:dateAx>
      <c:valAx>
        <c:axId val="734402616"/>
        <c:scaling>
          <c:orientation val="minMax"/>
          <c:max val="0.25"/>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4403008"/>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793"/>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'Fluid Management Data'!$E$5:$E$55</c:f>
              <c:numCache>
                <c:formatCode>0.0%</c:formatCode>
                <c:ptCount val="51"/>
                <c:pt idx="0">
                  <c:v>9.0441522000000007E-3</c:v>
                </c:pt>
                <c:pt idx="1">
                  <c:v>7.9195745000000001E-3</c:v>
                </c:pt>
                <c:pt idx="2">
                  <c:v>9.2812876000000002E-3</c:v>
                </c:pt>
                <c:pt idx="3">
                  <c:v>8.3335470000000002E-3</c:v>
                </c:pt>
                <c:pt idx="4">
                  <c:v>8.2920072999999993E-3</c:v>
                </c:pt>
                <c:pt idx="5">
                  <c:v>8.1960040999999994E-3</c:v>
                </c:pt>
                <c:pt idx="6">
                  <c:v>8.3881609000000003E-3</c:v>
                </c:pt>
                <c:pt idx="7">
                  <c:v>8.0704487999999994E-3</c:v>
                </c:pt>
                <c:pt idx="8">
                  <c:v>8.1487786E-3</c:v>
                </c:pt>
                <c:pt idx="9">
                  <c:v>7.9150712000000002E-3</c:v>
                </c:pt>
                <c:pt idx="10">
                  <c:v>7.9139368000000002E-3</c:v>
                </c:pt>
                <c:pt idx="11">
                  <c:v>8.9772628999999996E-3</c:v>
                </c:pt>
                <c:pt idx="12">
                  <c:v>8.9377425E-3</c:v>
                </c:pt>
                <c:pt idx="13">
                  <c:v>8.1030437999999993E-3</c:v>
                </c:pt>
                <c:pt idx="14">
                  <c:v>9.1510958999999996E-3</c:v>
                </c:pt>
                <c:pt idx="15">
                  <c:v>8.2124833999999997E-3</c:v>
                </c:pt>
                <c:pt idx="16">
                  <c:v>8.1829011000000007E-3</c:v>
                </c:pt>
                <c:pt idx="17">
                  <c:v>8.2478082999999994E-3</c:v>
                </c:pt>
                <c:pt idx="18">
                  <c:v>7.9646422000000001E-3</c:v>
                </c:pt>
                <c:pt idx="19">
                  <c:v>8.2339162E-3</c:v>
                </c:pt>
                <c:pt idx="20">
                  <c:v>7.4403927000000003E-3</c:v>
                </c:pt>
                <c:pt idx="21">
                  <c:v>7.5869557999999997E-3</c:v>
                </c:pt>
                <c:pt idx="22">
                  <c:v>7.7403009999999998E-3</c:v>
                </c:pt>
                <c:pt idx="23">
                  <c:v>8.2147915000000005E-3</c:v>
                </c:pt>
                <c:pt idx="24">
                  <c:v>8.6377286000000001E-3</c:v>
                </c:pt>
                <c:pt idx="25">
                  <c:v>8.0326162000000003E-3</c:v>
                </c:pt>
                <c:pt idx="26">
                  <c:v>8.4798096000000007E-3</c:v>
                </c:pt>
                <c:pt idx="27">
                  <c:v>7.5532450000000001E-3</c:v>
                </c:pt>
                <c:pt idx="28">
                  <c:v>7.6864612000000004E-3</c:v>
                </c:pt>
                <c:pt idx="29">
                  <c:v>7.5750035E-3</c:v>
                </c:pt>
                <c:pt idx="30">
                  <c:v>7.9142339999999992E-3</c:v>
                </c:pt>
                <c:pt idx="31">
                  <c:v>7.2798973999999997E-3</c:v>
                </c:pt>
                <c:pt idx="32">
                  <c:v>6.7189288000000002E-3</c:v>
                </c:pt>
                <c:pt idx="33">
                  <c:v>7.1818365000000002E-3</c:v>
                </c:pt>
                <c:pt idx="34">
                  <c:v>7.0101742999999998E-3</c:v>
                </c:pt>
                <c:pt idx="35">
                  <c:v>7.9610023000000005E-3</c:v>
                </c:pt>
                <c:pt idx="36">
                  <c:v>9.0967896999999999E-3</c:v>
                </c:pt>
                <c:pt idx="37">
                  <c:v>7.2886149000000004E-3</c:v>
                </c:pt>
                <c:pt idx="38">
                  <c:v>8.2758994999999995E-3</c:v>
                </c:pt>
                <c:pt idx="39">
                  <c:v>8.1646468999999992E-3</c:v>
                </c:pt>
                <c:pt idx="40">
                  <c:v>7.6263976999999998E-3</c:v>
                </c:pt>
                <c:pt idx="41">
                  <c:v>7.1787120999999999E-3</c:v>
                </c:pt>
                <c:pt idx="42">
                  <c:v>7.4801088999999999E-3</c:v>
                </c:pt>
                <c:pt idx="43">
                  <c:v>6.8741210000000004E-3</c:v>
                </c:pt>
                <c:pt idx="44">
                  <c:v>6.6992435999999999E-3</c:v>
                </c:pt>
                <c:pt idx="45">
                  <c:v>6.8456339999999997E-3</c:v>
                </c:pt>
                <c:pt idx="46">
                  <c:v>6.6639476000000001E-3</c:v>
                </c:pt>
                <c:pt idx="47">
                  <c:v>6.9916140999999998E-3</c:v>
                </c:pt>
                <c:pt idx="48">
                  <c:v>7.9704301000000002E-3</c:v>
                </c:pt>
                <c:pt idx="49">
                  <c:v>6.5860201000000002E-3</c:v>
                </c:pt>
                <c:pt idx="50">
                  <c:v>7.1548434999999999E-3</c:v>
                </c:pt>
              </c:numCache>
            </c:numRef>
          </c:val>
          <c:smooth val="0"/>
        </c:ser>
        <c:dLbls>
          <c:showLegendKey val="0"/>
          <c:showVal val="0"/>
          <c:showCatName val="0"/>
          <c:showSerName val="0"/>
          <c:showPercent val="0"/>
          <c:showBubbleSize val="0"/>
        </c:dLbls>
        <c:smooth val="0"/>
        <c:axId val="737691032"/>
        <c:axId val="737691424"/>
      </c:lineChart>
      <c:dateAx>
        <c:axId val="73769103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691424"/>
        <c:crosses val="autoZero"/>
        <c:auto val="1"/>
        <c:lblOffset val="100"/>
        <c:baseTimeUnit val="months"/>
        <c:majorUnit val="2"/>
        <c:minorUnit val="1"/>
        <c:minorTimeUnit val="months"/>
      </c:dateAx>
      <c:valAx>
        <c:axId val="737691424"/>
        <c:scaling>
          <c:orientation val="minMax"/>
          <c:max val="3.0000000000000002E-2"/>
          <c:min val="0"/>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691032"/>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15"/>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Data'!$E$5:$E$55</c:f>
              <c:numCache>
                <c:formatCode>0.0%</c:formatCode>
                <c:ptCount val="51"/>
                <c:pt idx="0">
                  <c:v>0.10462153959999999</c:v>
                </c:pt>
                <c:pt idx="1">
                  <c:v>9.7116652600000006E-2</c:v>
                </c:pt>
                <c:pt idx="2">
                  <c:v>0.11122492439999999</c:v>
                </c:pt>
                <c:pt idx="3">
                  <c:v>0.10835442670000001</c:v>
                </c:pt>
                <c:pt idx="4">
                  <c:v>0.1128538904</c:v>
                </c:pt>
                <c:pt idx="5">
                  <c:v>0.11088668509999999</c:v>
                </c:pt>
                <c:pt idx="6">
                  <c:v>0.1096079604</c:v>
                </c:pt>
                <c:pt idx="7">
                  <c:v>0.1079454239</c:v>
                </c:pt>
                <c:pt idx="8">
                  <c:v>0.1052170291</c:v>
                </c:pt>
                <c:pt idx="9">
                  <c:v>0.1043928826</c:v>
                </c:pt>
                <c:pt idx="10">
                  <c:v>0.1016705995</c:v>
                </c:pt>
                <c:pt idx="11">
                  <c:v>0.1057326081</c:v>
                </c:pt>
                <c:pt idx="12">
                  <c:v>0.10759886439999999</c:v>
                </c:pt>
                <c:pt idx="13">
                  <c:v>9.9314137799999994E-2</c:v>
                </c:pt>
                <c:pt idx="14">
                  <c:v>0.1082891491</c:v>
                </c:pt>
                <c:pt idx="15">
                  <c:v>0.10338733949999999</c:v>
                </c:pt>
                <c:pt idx="16">
                  <c:v>0.1086116639</c:v>
                </c:pt>
                <c:pt idx="17">
                  <c:v>0.1067485918</c:v>
                </c:pt>
                <c:pt idx="18">
                  <c:v>0.10895082439999999</c:v>
                </c:pt>
                <c:pt idx="19">
                  <c:v>0.108562852</c:v>
                </c:pt>
                <c:pt idx="20">
                  <c:v>0.1041795231</c:v>
                </c:pt>
                <c:pt idx="21">
                  <c:v>0.10480577250000001</c:v>
                </c:pt>
                <c:pt idx="22">
                  <c:v>0.1013237594</c:v>
                </c:pt>
                <c:pt idx="23">
                  <c:v>0.1041098375</c:v>
                </c:pt>
                <c:pt idx="24">
                  <c:v>0.1071827343</c:v>
                </c:pt>
                <c:pt idx="25">
                  <c:v>0.1008431645</c:v>
                </c:pt>
                <c:pt idx="26">
                  <c:v>0.1074327704</c:v>
                </c:pt>
                <c:pt idx="27">
                  <c:v>0.10525245279999999</c:v>
                </c:pt>
                <c:pt idx="28">
                  <c:v>0.1091305529</c:v>
                </c:pt>
                <c:pt idx="29">
                  <c:v>0.1065614564</c:v>
                </c:pt>
                <c:pt idx="30">
                  <c:v>0.1111850866</c:v>
                </c:pt>
                <c:pt idx="31">
                  <c:v>0.1095054855</c:v>
                </c:pt>
                <c:pt idx="32">
                  <c:v>0.10633123260000001</c:v>
                </c:pt>
                <c:pt idx="33">
                  <c:v>0.10877738350000001</c:v>
                </c:pt>
                <c:pt idx="34">
                  <c:v>0.1040376695</c:v>
                </c:pt>
                <c:pt idx="35">
                  <c:v>0.1109498699</c:v>
                </c:pt>
                <c:pt idx="36">
                  <c:v>0.1158706129</c:v>
                </c:pt>
                <c:pt idx="37">
                  <c:v>9.9811829899999996E-2</c:v>
                </c:pt>
                <c:pt idx="38">
                  <c:v>0.1085533456</c:v>
                </c:pt>
                <c:pt idx="39">
                  <c:v>0.10854038320000001</c:v>
                </c:pt>
                <c:pt idx="40">
                  <c:v>0.1097033166</c:v>
                </c:pt>
                <c:pt idx="41">
                  <c:v>0.106766476</c:v>
                </c:pt>
                <c:pt idx="42">
                  <c:v>0.1126477573</c:v>
                </c:pt>
                <c:pt idx="43">
                  <c:v>0.11024438709999999</c:v>
                </c:pt>
                <c:pt idx="44">
                  <c:v>0.10715426760000001</c:v>
                </c:pt>
                <c:pt idx="45">
                  <c:v>0.10979886329999999</c:v>
                </c:pt>
                <c:pt idx="46">
                  <c:v>0.10424342120000001</c:v>
                </c:pt>
                <c:pt idx="47">
                  <c:v>0.11235534010000001</c:v>
                </c:pt>
                <c:pt idx="48">
                  <c:v>0.1146236559</c:v>
                </c:pt>
                <c:pt idx="49">
                  <c:v>0.1016695663</c:v>
                </c:pt>
                <c:pt idx="50">
                  <c:v>0.1089054315</c:v>
                </c:pt>
              </c:numCache>
            </c:numRef>
          </c:val>
          <c:smooth val="0"/>
        </c:ser>
        <c:dLbls>
          <c:showLegendKey val="0"/>
          <c:showVal val="0"/>
          <c:showCatName val="0"/>
          <c:showSerName val="0"/>
          <c:showPercent val="0"/>
          <c:showBubbleSize val="0"/>
        </c:dLbls>
        <c:smooth val="0"/>
        <c:axId val="737984944"/>
        <c:axId val="737985336"/>
      </c:lineChart>
      <c:dateAx>
        <c:axId val="737984944"/>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37985336"/>
        <c:crosses val="autoZero"/>
        <c:auto val="1"/>
        <c:lblOffset val="100"/>
        <c:baseTimeUnit val="months"/>
        <c:majorUnit val="2"/>
        <c:minorUnit val="1"/>
        <c:minorTimeUnit val="months"/>
      </c:dateAx>
      <c:valAx>
        <c:axId val="737985336"/>
        <c:scaling>
          <c:orientation val="minMax"/>
          <c:max val="0.25"/>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37984944"/>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27"/>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Data'!$F$5:$F$55</c:f>
              <c:numCache>
                <c:formatCode>0.0%</c:formatCode>
                <c:ptCount val="51"/>
                <c:pt idx="0">
                  <c:v>5.2353291400000002E-2</c:v>
                </c:pt>
                <c:pt idx="1">
                  <c:v>5.3066334800000003E-2</c:v>
                </c:pt>
                <c:pt idx="2">
                  <c:v>5.6157664400000001E-2</c:v>
                </c:pt>
                <c:pt idx="3">
                  <c:v>5.5869564400000002E-2</c:v>
                </c:pt>
                <c:pt idx="4">
                  <c:v>5.4689241600000001E-2</c:v>
                </c:pt>
                <c:pt idx="5">
                  <c:v>5.4243838400000001E-2</c:v>
                </c:pt>
                <c:pt idx="6">
                  <c:v>5.3417432399999999E-2</c:v>
                </c:pt>
                <c:pt idx="7">
                  <c:v>5.2274909899999999E-2</c:v>
                </c:pt>
                <c:pt idx="8">
                  <c:v>5.1771906600000001E-2</c:v>
                </c:pt>
                <c:pt idx="9">
                  <c:v>5.14316914E-2</c:v>
                </c:pt>
                <c:pt idx="10">
                  <c:v>5.0548013000000003E-2</c:v>
                </c:pt>
                <c:pt idx="11">
                  <c:v>5.2244135400000002E-2</c:v>
                </c:pt>
                <c:pt idx="12">
                  <c:v>5.3301900300000003E-2</c:v>
                </c:pt>
                <c:pt idx="13">
                  <c:v>5.4021484199999997E-2</c:v>
                </c:pt>
                <c:pt idx="14">
                  <c:v>5.5895403900000001E-2</c:v>
                </c:pt>
                <c:pt idx="15">
                  <c:v>5.4884462199999998E-2</c:v>
                </c:pt>
                <c:pt idx="16">
                  <c:v>5.4091980800000002E-2</c:v>
                </c:pt>
                <c:pt idx="17">
                  <c:v>5.3672515800000001E-2</c:v>
                </c:pt>
                <c:pt idx="18">
                  <c:v>5.19019228E-2</c:v>
                </c:pt>
                <c:pt idx="19">
                  <c:v>5.2012540199999999E-2</c:v>
                </c:pt>
                <c:pt idx="20">
                  <c:v>5.1416549800000003E-2</c:v>
                </c:pt>
                <c:pt idx="21">
                  <c:v>5.0712809599999999E-2</c:v>
                </c:pt>
                <c:pt idx="22">
                  <c:v>5.0598893499999999E-2</c:v>
                </c:pt>
                <c:pt idx="23">
                  <c:v>5.1423548399999998E-2</c:v>
                </c:pt>
                <c:pt idx="24">
                  <c:v>5.1815968900000002E-2</c:v>
                </c:pt>
                <c:pt idx="25">
                  <c:v>5.2900763400000002E-2</c:v>
                </c:pt>
                <c:pt idx="26">
                  <c:v>5.4615079400000002E-2</c:v>
                </c:pt>
                <c:pt idx="27">
                  <c:v>5.2652081900000001E-2</c:v>
                </c:pt>
                <c:pt idx="28">
                  <c:v>5.2770049300000003E-2</c:v>
                </c:pt>
                <c:pt idx="29">
                  <c:v>5.1662416400000001E-2</c:v>
                </c:pt>
                <c:pt idx="30">
                  <c:v>5.0496773500000001E-2</c:v>
                </c:pt>
                <c:pt idx="31">
                  <c:v>5.0989984199999998E-2</c:v>
                </c:pt>
                <c:pt idx="32">
                  <c:v>4.9761746199999998E-2</c:v>
                </c:pt>
                <c:pt idx="33">
                  <c:v>5.0770505E-2</c:v>
                </c:pt>
                <c:pt idx="34">
                  <c:v>5.0223670900000003E-2</c:v>
                </c:pt>
                <c:pt idx="35">
                  <c:v>5.0044965900000002E-2</c:v>
                </c:pt>
                <c:pt idx="36">
                  <c:v>5.2816245499999998E-2</c:v>
                </c:pt>
                <c:pt idx="37">
                  <c:v>5.3085751799999997E-2</c:v>
                </c:pt>
                <c:pt idx="38">
                  <c:v>5.4091821800000002E-2</c:v>
                </c:pt>
                <c:pt idx="39">
                  <c:v>5.2779094200000001E-2</c:v>
                </c:pt>
                <c:pt idx="40">
                  <c:v>5.2456382000000003E-2</c:v>
                </c:pt>
                <c:pt idx="41">
                  <c:v>4.9481837299999998E-2</c:v>
                </c:pt>
                <c:pt idx="42">
                  <c:v>4.9489474200000001E-2</c:v>
                </c:pt>
                <c:pt idx="43">
                  <c:v>4.9562144000000002E-2</c:v>
                </c:pt>
                <c:pt idx="44">
                  <c:v>4.8024698400000003E-2</c:v>
                </c:pt>
                <c:pt idx="45">
                  <c:v>4.8597954999999998E-2</c:v>
                </c:pt>
                <c:pt idx="46">
                  <c:v>4.7294814800000001E-2</c:v>
                </c:pt>
                <c:pt idx="47">
                  <c:v>4.6676029299999998E-2</c:v>
                </c:pt>
                <c:pt idx="48">
                  <c:v>4.8645833300000003E-2</c:v>
                </c:pt>
                <c:pt idx="49">
                  <c:v>4.9167929899999997E-2</c:v>
                </c:pt>
                <c:pt idx="50">
                  <c:v>4.9835425000000003E-2</c:v>
                </c:pt>
              </c:numCache>
            </c:numRef>
          </c:val>
          <c:smooth val="0"/>
        </c:ser>
        <c:dLbls>
          <c:showLegendKey val="0"/>
          <c:showVal val="0"/>
          <c:showCatName val="0"/>
          <c:showSerName val="0"/>
          <c:showPercent val="0"/>
          <c:showBubbleSize val="0"/>
        </c:dLbls>
        <c:smooth val="0"/>
        <c:axId val="226660520"/>
        <c:axId val="743485472"/>
      </c:lineChart>
      <c:dateAx>
        <c:axId val="226660520"/>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85472"/>
        <c:crosses val="autoZero"/>
        <c:auto val="1"/>
        <c:lblOffset val="100"/>
        <c:baseTimeUnit val="months"/>
        <c:majorUnit val="2"/>
        <c:minorUnit val="1"/>
        <c:minorTimeUnit val="months"/>
      </c:dateAx>
      <c:valAx>
        <c:axId val="743485472"/>
        <c:scaling>
          <c:orientation val="minMax"/>
          <c:max val="0.1"/>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226660520"/>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49"/>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'Anemia Management Data'!$C$5:$C$55</c:f>
              <c:numCache>
                <c:formatCode>0.0%</c:formatCode>
                <c:ptCount val="51"/>
                <c:pt idx="0">
                  <c:v>0.92009273400000002</c:v>
                </c:pt>
                <c:pt idx="1">
                  <c:v>0.91773717980000002</c:v>
                </c:pt>
                <c:pt idx="2">
                  <c:v>0.92193511910000003</c:v>
                </c:pt>
                <c:pt idx="3">
                  <c:v>0.91934225420000004</c:v>
                </c:pt>
                <c:pt idx="4">
                  <c:v>0.91461680990000005</c:v>
                </c:pt>
                <c:pt idx="5">
                  <c:v>0.91782849639999997</c:v>
                </c:pt>
                <c:pt idx="6">
                  <c:v>0.91521940079999997</c:v>
                </c:pt>
                <c:pt idx="7">
                  <c:v>0.91176140169999997</c:v>
                </c:pt>
                <c:pt idx="8">
                  <c:v>0.9080962642</c:v>
                </c:pt>
                <c:pt idx="9">
                  <c:v>0.90030409199999994</c:v>
                </c:pt>
                <c:pt idx="10">
                  <c:v>0.89488918679999996</c:v>
                </c:pt>
                <c:pt idx="11">
                  <c:v>0.89241350949999998</c:v>
                </c:pt>
                <c:pt idx="12">
                  <c:v>0.88735091870000005</c:v>
                </c:pt>
                <c:pt idx="13">
                  <c:v>0.88038534160000004</c:v>
                </c:pt>
                <c:pt idx="14">
                  <c:v>0.88498398030000003</c:v>
                </c:pt>
                <c:pt idx="15">
                  <c:v>0.88641345729999999</c:v>
                </c:pt>
                <c:pt idx="16">
                  <c:v>0.88612158770000005</c:v>
                </c:pt>
                <c:pt idx="17">
                  <c:v>0.88667645439999998</c:v>
                </c:pt>
                <c:pt idx="18">
                  <c:v>0.87814483909999996</c:v>
                </c:pt>
                <c:pt idx="19">
                  <c:v>0.8579824801</c:v>
                </c:pt>
                <c:pt idx="20">
                  <c:v>0.83994039269999998</c:v>
                </c:pt>
                <c:pt idx="21">
                  <c:v>0.84230270760000003</c:v>
                </c:pt>
                <c:pt idx="22">
                  <c:v>0.8420096789</c:v>
                </c:pt>
                <c:pt idx="23">
                  <c:v>0.84225856190000004</c:v>
                </c:pt>
                <c:pt idx="24">
                  <c:v>0.84569639299999999</c:v>
                </c:pt>
                <c:pt idx="25">
                  <c:v>0.83885496179999997</c:v>
                </c:pt>
                <c:pt idx="26">
                  <c:v>0.84448277650000003</c:v>
                </c:pt>
                <c:pt idx="27">
                  <c:v>0.83973055149999998</c:v>
                </c:pt>
                <c:pt idx="28">
                  <c:v>0.84050335139999999</c:v>
                </c:pt>
                <c:pt idx="29">
                  <c:v>0.83806241910000001</c:v>
                </c:pt>
                <c:pt idx="30">
                  <c:v>0.83323773430000003</c:v>
                </c:pt>
                <c:pt idx="31">
                  <c:v>0.83033472519999996</c:v>
                </c:pt>
                <c:pt idx="32">
                  <c:v>0.82122593980000003</c:v>
                </c:pt>
                <c:pt idx="33">
                  <c:v>0.82639520889999996</c:v>
                </c:pt>
                <c:pt idx="34">
                  <c:v>0.81885041319999996</c:v>
                </c:pt>
                <c:pt idx="35">
                  <c:v>0.81170202619999998</c:v>
                </c:pt>
                <c:pt idx="36">
                  <c:v>0.81188001450000002</c:v>
                </c:pt>
                <c:pt idx="37">
                  <c:v>0.80346940789999999</c:v>
                </c:pt>
                <c:pt idx="38">
                  <c:v>0.81081090249999999</c:v>
                </c:pt>
                <c:pt idx="39">
                  <c:v>0.81550673620000003</c:v>
                </c:pt>
                <c:pt idx="40">
                  <c:v>0.81534597310000001</c:v>
                </c:pt>
                <c:pt idx="41">
                  <c:v>0.81051303500000005</c:v>
                </c:pt>
                <c:pt idx="42">
                  <c:v>0.81455032130000005</c:v>
                </c:pt>
                <c:pt idx="43">
                  <c:v>0.81437523710000004</c:v>
                </c:pt>
                <c:pt idx="44">
                  <c:v>0.80856036890000005</c:v>
                </c:pt>
                <c:pt idx="45">
                  <c:v>0.81099600949999995</c:v>
                </c:pt>
                <c:pt idx="46">
                  <c:v>0.80635788470000003</c:v>
                </c:pt>
                <c:pt idx="47">
                  <c:v>0.80625700509999998</c:v>
                </c:pt>
                <c:pt idx="48">
                  <c:v>0.81233534949999997</c:v>
                </c:pt>
                <c:pt idx="49">
                  <c:v>0.81012456460000004</c:v>
                </c:pt>
                <c:pt idx="50">
                  <c:v>0.81629888319999999</c:v>
                </c:pt>
              </c:numCache>
            </c:numRef>
          </c:val>
          <c:smooth val="0"/>
        </c:ser>
        <c:dLbls>
          <c:showLegendKey val="0"/>
          <c:showVal val="0"/>
          <c:showCatName val="0"/>
          <c:showSerName val="0"/>
          <c:showPercent val="0"/>
          <c:showBubbleSize val="0"/>
        </c:dLbls>
        <c:smooth val="0"/>
        <c:axId val="743486256"/>
        <c:axId val="743486648"/>
      </c:lineChart>
      <c:dateAx>
        <c:axId val="743486256"/>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86648"/>
        <c:crosses val="autoZero"/>
        <c:auto val="1"/>
        <c:lblOffset val="100"/>
        <c:baseTimeUnit val="months"/>
        <c:majorUnit val="2"/>
        <c:minorUnit val="1"/>
        <c:minorTimeUnit val="months"/>
      </c:dateAx>
      <c:valAx>
        <c:axId val="743486648"/>
        <c:scaling>
          <c:orientation val="minMax"/>
          <c:max val="1"/>
          <c:min val="0.60000000000000064"/>
        </c:scaling>
        <c:delete val="0"/>
        <c:axPos val="l"/>
        <c:majorGridlines>
          <c:spPr>
            <a:ln>
              <a:solidFill>
                <a:schemeClr val="bg1">
                  <a:lumMod val="85000"/>
                </a:schemeClr>
              </a:solidFill>
              <a:prstDash val="sysDash"/>
            </a:ln>
          </c:spPr>
        </c:majorGridlines>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43486256"/>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71"/>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'Anemia Management Data'!$D$5:$D$55</c:f>
              <c:numCache>
                <c:formatCode>0.0%</c:formatCode>
                <c:ptCount val="51"/>
                <c:pt idx="0">
                  <c:v>2.7860869399999998E-2</c:v>
                </c:pt>
                <c:pt idx="1">
                  <c:v>2.5118163900000001E-2</c:v>
                </c:pt>
                <c:pt idx="2">
                  <c:v>2.7854877100000001E-2</c:v>
                </c:pt>
                <c:pt idx="3">
                  <c:v>2.6835852899999998E-2</c:v>
                </c:pt>
                <c:pt idx="4">
                  <c:v>2.6374357300000002E-2</c:v>
                </c:pt>
                <c:pt idx="5">
                  <c:v>2.6046376E-2</c:v>
                </c:pt>
                <c:pt idx="6">
                  <c:v>2.6117847499999999E-2</c:v>
                </c:pt>
                <c:pt idx="7">
                  <c:v>2.5845730099999999E-2</c:v>
                </c:pt>
                <c:pt idx="8">
                  <c:v>2.57103019E-2</c:v>
                </c:pt>
                <c:pt idx="9">
                  <c:v>2.6551104499999999E-2</c:v>
                </c:pt>
                <c:pt idx="10">
                  <c:v>2.6115991599999999E-2</c:v>
                </c:pt>
                <c:pt idx="11">
                  <c:v>3.0260842E-2</c:v>
                </c:pt>
                <c:pt idx="12">
                  <c:v>3.253752E-2</c:v>
                </c:pt>
                <c:pt idx="13">
                  <c:v>3.0456144899999999E-2</c:v>
                </c:pt>
                <c:pt idx="14">
                  <c:v>3.2741217500000003E-2</c:v>
                </c:pt>
                <c:pt idx="15">
                  <c:v>3.0696768499999999E-2</c:v>
                </c:pt>
                <c:pt idx="16">
                  <c:v>3.0214876299999999E-2</c:v>
                </c:pt>
                <c:pt idx="17">
                  <c:v>2.9966684100000002E-2</c:v>
                </c:pt>
                <c:pt idx="18">
                  <c:v>2.9413314699999998E-2</c:v>
                </c:pt>
                <c:pt idx="19">
                  <c:v>3.1034990599999999E-2</c:v>
                </c:pt>
                <c:pt idx="20">
                  <c:v>3.3495792400000002E-2</c:v>
                </c:pt>
                <c:pt idx="21">
                  <c:v>3.4778801400000003E-2</c:v>
                </c:pt>
                <c:pt idx="22">
                  <c:v>3.3438660199999998E-2</c:v>
                </c:pt>
                <c:pt idx="23">
                  <c:v>3.5548594599999997E-2</c:v>
                </c:pt>
                <c:pt idx="24">
                  <c:v>3.5993425500000002E-2</c:v>
                </c:pt>
                <c:pt idx="25">
                  <c:v>3.46981263E-2</c:v>
                </c:pt>
                <c:pt idx="26">
                  <c:v>3.61789109E-2</c:v>
                </c:pt>
                <c:pt idx="27">
                  <c:v>3.3829298700000003E-2</c:v>
                </c:pt>
                <c:pt idx="28">
                  <c:v>3.47971428E-2</c:v>
                </c:pt>
                <c:pt idx="29">
                  <c:v>3.3492018300000002E-2</c:v>
                </c:pt>
                <c:pt idx="30">
                  <c:v>3.3005565200000003E-2</c:v>
                </c:pt>
                <c:pt idx="31">
                  <c:v>3.3267834699999999E-2</c:v>
                </c:pt>
                <c:pt idx="32">
                  <c:v>3.1623712700000001E-2</c:v>
                </c:pt>
                <c:pt idx="33">
                  <c:v>3.4136730999999997E-2</c:v>
                </c:pt>
                <c:pt idx="34">
                  <c:v>3.2919860299999999E-2</c:v>
                </c:pt>
                <c:pt idx="35">
                  <c:v>3.4225156399999998E-2</c:v>
                </c:pt>
                <c:pt idx="36">
                  <c:v>3.7260938299999997E-2</c:v>
                </c:pt>
                <c:pt idx="37">
                  <c:v>3.3152649200000002E-2</c:v>
                </c:pt>
                <c:pt idx="38">
                  <c:v>3.4324632299999998E-2</c:v>
                </c:pt>
                <c:pt idx="39">
                  <c:v>3.2523187299999999E-2</c:v>
                </c:pt>
                <c:pt idx="40">
                  <c:v>3.3527116099999997E-2</c:v>
                </c:pt>
                <c:pt idx="41">
                  <c:v>3.0701813599999999E-2</c:v>
                </c:pt>
                <c:pt idx="42">
                  <c:v>3.18323919E-2</c:v>
                </c:pt>
                <c:pt idx="43">
                  <c:v>3.1863296300000003E-2</c:v>
                </c:pt>
                <c:pt idx="44">
                  <c:v>2.9369726299999999E-2</c:v>
                </c:pt>
                <c:pt idx="45">
                  <c:v>3.1668614900000003E-2</c:v>
                </c:pt>
                <c:pt idx="46">
                  <c:v>3.0066976499999998E-2</c:v>
                </c:pt>
                <c:pt idx="47">
                  <c:v>3.0930549700000001E-2</c:v>
                </c:pt>
                <c:pt idx="48">
                  <c:v>3.3991935500000001E-2</c:v>
                </c:pt>
                <c:pt idx="49">
                  <c:v>2.99558784E-2</c:v>
                </c:pt>
                <c:pt idx="50">
                  <c:v>3.0239595399999999E-2</c:v>
                </c:pt>
              </c:numCache>
            </c:numRef>
          </c:val>
          <c:smooth val="0"/>
        </c:ser>
        <c:dLbls>
          <c:showLegendKey val="0"/>
          <c:showVal val="0"/>
          <c:showCatName val="0"/>
          <c:showSerName val="0"/>
          <c:showPercent val="0"/>
          <c:showBubbleSize val="0"/>
        </c:dLbls>
        <c:smooth val="0"/>
        <c:axId val="743487432"/>
        <c:axId val="743487824"/>
      </c:lineChart>
      <c:dateAx>
        <c:axId val="743487432"/>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87824"/>
        <c:crosses val="autoZero"/>
        <c:auto val="1"/>
        <c:lblOffset val="100"/>
        <c:baseTimeUnit val="months"/>
        <c:majorUnit val="2"/>
        <c:minorUnit val="1"/>
        <c:minorTimeUnit val="months"/>
      </c:dateAx>
      <c:valAx>
        <c:axId val="743487824"/>
        <c:scaling>
          <c:orientation val="minMax"/>
          <c:max val="0.1"/>
        </c:scaling>
        <c:delete val="0"/>
        <c:axPos val="l"/>
        <c:majorGridlines>
          <c:spPr>
            <a:ln>
              <a:solidFill>
                <a:schemeClr val="bg1">
                  <a:lumMod val="85000"/>
                </a:schemeClr>
              </a:solidFill>
              <a:prstDash val="sysDash"/>
            </a:ln>
          </c:spPr>
        </c:majorGridlines>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43487432"/>
        <c:crosses val="autoZero"/>
        <c:crossBetween val="midCat"/>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90233074361818E-2"/>
          <c:y val="0.1729200652528548"/>
          <c:w val="0.88235294117647056"/>
          <c:h val="0.66937552013315682"/>
        </c:manualLayout>
      </c:layout>
      <c:lineChart>
        <c:grouping val="standard"/>
        <c:varyColors val="0"/>
        <c:ser>
          <c:idx val="0"/>
          <c:order val="0"/>
          <c:tx>
            <c:v>VL</c:v>
          </c:tx>
          <c:spPr>
            <a:ln w="9525">
              <a:solidFill>
                <a:schemeClr val="bg1">
                  <a:lumMod val="75000"/>
                </a:schemeClr>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'Mortality Morbidity Data'!$L$5:$L$55</c:f>
              <c:numCache>
                <c:formatCode>General</c:formatCode>
                <c:ptCount val="51"/>
                <c:pt idx="11">
                  <c:v>0</c:v>
                </c:pt>
                <c:pt idx="12" formatCode="0.00E+00">
                  <c:v>8.9999999999999999E+300</c:v>
                </c:pt>
              </c:numCache>
            </c:numRef>
          </c:val>
          <c:smooth val="0"/>
        </c:ser>
        <c:ser>
          <c:idx val="2"/>
          <c:order val="1"/>
          <c:tx>
            <c:v>Actual Rates</c:v>
          </c:tx>
          <c:spPr>
            <a:ln w="38100">
              <a:solidFill>
                <a:srgbClr val="FF00FF"/>
              </a:solidFill>
            </a:ln>
          </c:spPr>
          <c:marker>
            <c:symbol val="none"/>
          </c:marker>
          <c:cat>
            <c:numRef>
              <c:f>'Mortality Morbidity Data'!$B$5:$B$55</c:f>
              <c:numCache>
                <c:formatCode>[$-409]mmm\-yy;@</c:formatCode>
                <c:ptCount val="51"/>
                <c:pt idx="0">
                  <c:v>40179</c:v>
                </c:pt>
                <c:pt idx="1">
                  <c:v>40210</c:v>
                </c:pt>
                <c:pt idx="2">
                  <c:v>40238</c:v>
                </c:pt>
                <c:pt idx="3">
                  <c:v>40269</c:v>
                </c:pt>
                <c:pt idx="4">
                  <c:v>40299</c:v>
                </c:pt>
                <c:pt idx="5">
                  <c:v>40330</c:v>
                </c:pt>
                <c:pt idx="6">
                  <c:v>40360</c:v>
                </c:pt>
                <c:pt idx="7">
                  <c:v>40391</c:v>
                </c:pt>
                <c:pt idx="8">
                  <c:v>40422</c:v>
                </c:pt>
                <c:pt idx="9">
                  <c:v>40452</c:v>
                </c:pt>
                <c:pt idx="10">
                  <c:v>40483</c:v>
                </c:pt>
                <c:pt idx="11">
                  <c:v>40513</c:v>
                </c:pt>
                <c:pt idx="12">
                  <c:v>40544</c:v>
                </c:pt>
                <c:pt idx="13">
                  <c:v>40575</c:v>
                </c:pt>
                <c:pt idx="14">
                  <c:v>40603</c:v>
                </c:pt>
                <c:pt idx="15">
                  <c:v>40634</c:v>
                </c:pt>
                <c:pt idx="16">
                  <c:v>40664</c:v>
                </c:pt>
                <c:pt idx="17">
                  <c:v>40695</c:v>
                </c:pt>
                <c:pt idx="18">
                  <c:v>40725</c:v>
                </c:pt>
                <c:pt idx="19">
                  <c:v>40756</c:v>
                </c:pt>
                <c:pt idx="20">
                  <c:v>40787</c:v>
                </c:pt>
                <c:pt idx="21">
                  <c:v>40817</c:v>
                </c:pt>
                <c:pt idx="22">
                  <c:v>40848</c:v>
                </c:pt>
                <c:pt idx="23">
                  <c:v>40878</c:v>
                </c:pt>
                <c:pt idx="24">
                  <c:v>40909</c:v>
                </c:pt>
                <c:pt idx="25">
                  <c:v>40940</c:v>
                </c:pt>
                <c:pt idx="26">
                  <c:v>40969</c:v>
                </c:pt>
                <c:pt idx="27">
                  <c:v>41000</c:v>
                </c:pt>
                <c:pt idx="28">
                  <c:v>41030</c:v>
                </c:pt>
                <c:pt idx="29">
                  <c:v>41061</c:v>
                </c:pt>
                <c:pt idx="30">
                  <c:v>41091</c:v>
                </c:pt>
                <c:pt idx="31">
                  <c:v>41122</c:v>
                </c:pt>
                <c:pt idx="32">
                  <c:v>41153</c:v>
                </c:pt>
                <c:pt idx="33">
                  <c:v>41183</c:v>
                </c:pt>
                <c:pt idx="34">
                  <c:v>41214</c:v>
                </c:pt>
                <c:pt idx="35">
                  <c:v>41244</c:v>
                </c:pt>
                <c:pt idx="36">
                  <c:v>41275</c:v>
                </c:pt>
                <c:pt idx="37">
                  <c:v>41306</c:v>
                </c:pt>
                <c:pt idx="38">
                  <c:v>41334</c:v>
                </c:pt>
                <c:pt idx="39">
                  <c:v>41365</c:v>
                </c:pt>
                <c:pt idx="40">
                  <c:v>41395</c:v>
                </c:pt>
                <c:pt idx="41">
                  <c:v>41426</c:v>
                </c:pt>
                <c:pt idx="42">
                  <c:v>41456</c:v>
                </c:pt>
                <c:pt idx="43">
                  <c:v>41487</c:v>
                </c:pt>
                <c:pt idx="44">
                  <c:v>41518</c:v>
                </c:pt>
                <c:pt idx="45">
                  <c:v>41548</c:v>
                </c:pt>
                <c:pt idx="46">
                  <c:v>41579</c:v>
                </c:pt>
                <c:pt idx="47">
                  <c:v>41609</c:v>
                </c:pt>
                <c:pt idx="48">
                  <c:v>41640</c:v>
                </c:pt>
                <c:pt idx="49">
                  <c:v>41671</c:v>
                </c:pt>
                <c:pt idx="50">
                  <c:v>41699</c:v>
                </c:pt>
              </c:numCache>
            </c:numRef>
          </c:cat>
          <c:val>
            <c:numRef>
              <c:f>'Anemia Management Data'!$E$5:$E$55</c:f>
              <c:numCache>
                <c:formatCode>#,##0.0</c:formatCode>
                <c:ptCount val="51"/>
                <c:pt idx="0">
                  <c:v>11.5</c:v>
                </c:pt>
                <c:pt idx="1">
                  <c:v>11.5</c:v>
                </c:pt>
                <c:pt idx="2">
                  <c:v>11.4</c:v>
                </c:pt>
                <c:pt idx="3">
                  <c:v>11.4</c:v>
                </c:pt>
                <c:pt idx="4">
                  <c:v>11.4</c:v>
                </c:pt>
                <c:pt idx="5">
                  <c:v>11.4</c:v>
                </c:pt>
                <c:pt idx="6">
                  <c:v>11.4</c:v>
                </c:pt>
                <c:pt idx="7">
                  <c:v>11.4</c:v>
                </c:pt>
                <c:pt idx="8">
                  <c:v>11.4</c:v>
                </c:pt>
                <c:pt idx="9">
                  <c:v>11.4</c:v>
                </c:pt>
                <c:pt idx="10">
                  <c:v>11.3</c:v>
                </c:pt>
                <c:pt idx="11">
                  <c:v>11.3</c:v>
                </c:pt>
                <c:pt idx="12">
                  <c:v>11.266666667000001</c:v>
                </c:pt>
                <c:pt idx="13">
                  <c:v>11.2</c:v>
                </c:pt>
                <c:pt idx="14">
                  <c:v>11.2</c:v>
                </c:pt>
                <c:pt idx="15">
                  <c:v>11.2</c:v>
                </c:pt>
                <c:pt idx="16">
                  <c:v>11.166666666999999</c:v>
                </c:pt>
                <c:pt idx="17">
                  <c:v>11.2</c:v>
                </c:pt>
                <c:pt idx="18">
                  <c:v>11.2</c:v>
                </c:pt>
                <c:pt idx="19">
                  <c:v>11.1</c:v>
                </c:pt>
                <c:pt idx="20">
                  <c:v>10.933333333</c:v>
                </c:pt>
                <c:pt idx="21">
                  <c:v>10.8</c:v>
                </c:pt>
                <c:pt idx="22">
                  <c:v>10.733333332999999</c:v>
                </c:pt>
                <c:pt idx="23">
                  <c:v>10.766666667000001</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numCache>
            </c:numRef>
          </c:val>
          <c:smooth val="0"/>
        </c:ser>
        <c:dLbls>
          <c:showLegendKey val="0"/>
          <c:showVal val="0"/>
          <c:showCatName val="0"/>
          <c:showSerName val="0"/>
          <c:showPercent val="0"/>
          <c:showBubbleSize val="0"/>
        </c:dLbls>
        <c:smooth val="0"/>
        <c:axId val="743488608"/>
        <c:axId val="743489000"/>
      </c:lineChart>
      <c:dateAx>
        <c:axId val="743488608"/>
        <c:scaling>
          <c:orientation val="minMax"/>
        </c:scaling>
        <c:delete val="0"/>
        <c:axPos val="b"/>
        <c:numFmt formatCode="[$-409]mmm\-yy;@" sourceLinked="0"/>
        <c:majorTickMark val="out"/>
        <c:minorTickMark val="out"/>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89000"/>
        <c:crosses val="autoZero"/>
        <c:auto val="1"/>
        <c:lblOffset val="100"/>
        <c:baseTimeUnit val="months"/>
        <c:majorUnit val="2"/>
        <c:minorUnit val="1"/>
        <c:minorTimeUnit val="months"/>
      </c:dateAx>
      <c:valAx>
        <c:axId val="743489000"/>
        <c:scaling>
          <c:orientation val="minMax"/>
          <c:max val="13"/>
          <c:min val="10"/>
        </c:scaling>
        <c:delete val="0"/>
        <c:axPos val="l"/>
        <c:majorGridlines>
          <c:spPr>
            <a:ln>
              <a:solidFill>
                <a:schemeClr val="bg1">
                  <a:lumMod val="85000"/>
                </a:schemeClr>
              </a:solidFill>
              <a:prstDash val="sysDash"/>
            </a:ln>
          </c:spPr>
        </c:majorGridlines>
        <c:title>
          <c:tx>
            <c:strRef>
              <c:f>chart_names!$B$34</c:f>
              <c:strCache>
                <c:ptCount val="1"/>
                <c:pt idx="0">
                  <c:v>Beneficiary Hemoglobin Levels (gm/dL)</c:v>
                </c:pt>
              </c:strCache>
            </c:strRef>
          </c:tx>
          <c:overlay val="0"/>
          <c:txPr>
            <a:bodyPr rot="-5400000" vert="horz"/>
            <a:lstStyle/>
            <a:p>
              <a:pPr>
                <a:defRPr sz="1200"/>
              </a:pPr>
              <a:endParaRPr lang="en-US"/>
            </a:p>
          </c:txPr>
        </c:title>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43488608"/>
        <c:crosses val="autoZero"/>
        <c:crossBetween val="midCat"/>
        <c:minorUnit val="0.4"/>
      </c:valAx>
      <c:spPr>
        <a:ln w="12700" cap="sq">
          <a:noFill/>
          <a:bevel/>
        </a:ln>
      </c:spPr>
    </c:plotArea>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693"/>
        </c:manualLayout>
      </c:layout>
      <c:lineChart>
        <c:grouping val="standard"/>
        <c:varyColors val="0"/>
        <c:ser>
          <c:idx val="5"/>
          <c:order val="0"/>
          <c:tx>
            <c:v>Jan-07</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Data'!$C$6:$C$89</c:f>
              <c:numCache>
                <c:formatCode>0.00%</c:formatCode>
                <c:ptCount val="84"/>
                <c:pt idx="0">
                  <c:v>2.4057322999999999E-3</c:v>
                </c:pt>
                <c:pt idx="1">
                  <c:v>4.5286715999999999E-3</c:v>
                </c:pt>
                <c:pt idx="2">
                  <c:v>6.4046648999999999E-3</c:v>
                </c:pt>
                <c:pt idx="3">
                  <c:v>8.2129470999999996E-3</c:v>
                </c:pt>
                <c:pt idx="4">
                  <c:v>9.9614843999999998E-3</c:v>
                </c:pt>
                <c:pt idx="5">
                  <c:v>1.15706166E-2</c:v>
                </c:pt>
                <c:pt idx="6">
                  <c:v>1.32554258E-2</c:v>
                </c:pt>
                <c:pt idx="7">
                  <c:v>1.48167621E-2</c:v>
                </c:pt>
                <c:pt idx="8">
                  <c:v>1.64258943E-2</c:v>
                </c:pt>
                <c:pt idx="9">
                  <c:v>1.8007145499999998E-2</c:v>
                </c:pt>
                <c:pt idx="10">
                  <c:v>1.94848387E-2</c:v>
                </c:pt>
                <c:pt idx="11">
                  <c:v>2.0874905900000001E-2</c:v>
                </c:pt>
                <c:pt idx="12">
                  <c:v>2.2388446100000001E-2</c:v>
                </c:pt>
                <c:pt idx="13">
                  <c:v>2.3603261300000001E-2</c:v>
                </c:pt>
                <c:pt idx="14">
                  <c:v>2.48220595E-2</c:v>
                </c:pt>
                <c:pt idx="15">
                  <c:v>2.6104585600000001E-2</c:v>
                </c:pt>
                <c:pt idx="16">
                  <c:v>2.73233838E-2</c:v>
                </c:pt>
                <c:pt idx="17">
                  <c:v>2.83987939E-2</c:v>
                </c:pt>
                <c:pt idx="18">
                  <c:v>2.9597677100000001E-2</c:v>
                </c:pt>
                <c:pt idx="19">
                  <c:v>3.07726623E-2</c:v>
                </c:pt>
                <c:pt idx="20">
                  <c:v>3.1999426400000003E-2</c:v>
                </c:pt>
                <c:pt idx="21">
                  <c:v>3.3090768600000001E-2</c:v>
                </c:pt>
                <c:pt idx="22">
                  <c:v>3.3943130699999997E-2</c:v>
                </c:pt>
                <c:pt idx="23">
                  <c:v>3.5086251899999997E-2</c:v>
                </c:pt>
                <c:pt idx="24">
                  <c:v>3.6261237000000002E-2</c:v>
                </c:pt>
                <c:pt idx="25">
                  <c:v>3.71733442E-2</c:v>
                </c:pt>
                <c:pt idx="26">
                  <c:v>3.8212907300000001E-2</c:v>
                </c:pt>
                <c:pt idx="27">
                  <c:v>3.9121031399999999E-2</c:v>
                </c:pt>
                <c:pt idx="28">
                  <c:v>3.9957461600000001E-2</c:v>
                </c:pt>
                <c:pt idx="29">
                  <c:v>4.0805840699999998E-2</c:v>
                </c:pt>
                <c:pt idx="30">
                  <c:v>4.16980328E-2</c:v>
                </c:pt>
                <c:pt idx="31">
                  <c:v>4.2546411899999997E-2</c:v>
                </c:pt>
                <c:pt idx="32">
                  <c:v>4.3339029000000001E-2</c:v>
                </c:pt>
                <c:pt idx="33">
                  <c:v>4.4159527099999998E-2</c:v>
                </c:pt>
                <c:pt idx="34">
                  <c:v>4.5051719300000001E-2</c:v>
                </c:pt>
                <c:pt idx="35">
                  <c:v>4.5828404400000002E-2</c:v>
                </c:pt>
                <c:pt idx="36">
                  <c:v>4.6557293499999999E-2</c:v>
                </c:pt>
                <c:pt idx="37">
                  <c:v>4.7222454599999998E-2</c:v>
                </c:pt>
                <c:pt idx="38">
                  <c:v>4.79035477E-2</c:v>
                </c:pt>
                <c:pt idx="39">
                  <c:v>4.8433286700000001E-2</c:v>
                </c:pt>
                <c:pt idx="40">
                  <c:v>4.9174124800000003E-2</c:v>
                </c:pt>
                <c:pt idx="41">
                  <c:v>4.98472519E-2</c:v>
                </c:pt>
                <c:pt idx="42">
                  <c:v>5.0500464000000002E-2</c:v>
                </c:pt>
                <c:pt idx="43">
                  <c:v>5.1185540100000003E-2</c:v>
                </c:pt>
                <c:pt idx="44">
                  <c:v>5.1842735199999997E-2</c:v>
                </c:pt>
                <c:pt idx="45">
                  <c:v>5.2412304299999997E-2</c:v>
                </c:pt>
                <c:pt idx="46">
                  <c:v>5.3025686400000001E-2</c:v>
                </c:pt>
                <c:pt idx="47">
                  <c:v>5.3579323399999997E-2</c:v>
                </c:pt>
                <c:pt idx="48">
                  <c:v>5.4144909499999998E-2</c:v>
                </c:pt>
                <c:pt idx="49">
                  <c:v>5.4594988599999998E-2</c:v>
                </c:pt>
                <c:pt idx="50">
                  <c:v>5.5080914699999997E-2</c:v>
                </c:pt>
                <c:pt idx="51">
                  <c:v>5.5690313700000001E-2</c:v>
                </c:pt>
                <c:pt idx="52">
                  <c:v>5.6188188799999997E-2</c:v>
                </c:pt>
                <c:pt idx="53">
                  <c:v>5.6650216900000001E-2</c:v>
                </c:pt>
                <c:pt idx="54">
                  <c:v>5.7164023899999999E-2</c:v>
                </c:pt>
                <c:pt idx="55">
                  <c:v>5.7618085999999999E-2</c:v>
                </c:pt>
                <c:pt idx="56">
                  <c:v>5.7964607100000003E-2</c:v>
                </c:pt>
                <c:pt idx="57">
                  <c:v>5.8386805100000001E-2</c:v>
                </c:pt>
                <c:pt idx="58">
                  <c:v>5.8836884200000002E-2</c:v>
                </c:pt>
                <c:pt idx="59">
                  <c:v>5.9223235200000002E-2</c:v>
                </c:pt>
                <c:pt idx="60">
                  <c:v>5.9649416300000001E-2</c:v>
                </c:pt>
                <c:pt idx="61">
                  <c:v>6.0087546399999997E-2</c:v>
                </c:pt>
                <c:pt idx="62">
                  <c:v>6.0414152399999997E-2</c:v>
                </c:pt>
                <c:pt idx="63">
                  <c:v>6.0800503499999999E-2</c:v>
                </c:pt>
                <c:pt idx="64">
                  <c:v>6.1135075499999997E-2</c:v>
                </c:pt>
                <c:pt idx="65">
                  <c:v>6.1481596499999999E-2</c:v>
                </c:pt>
                <c:pt idx="66">
                  <c:v>6.1816168599999999E-2</c:v>
                </c:pt>
                <c:pt idx="67">
                  <c:v>6.2246332699999997E-2</c:v>
                </c:pt>
                <c:pt idx="68">
                  <c:v>6.2517176699999996E-2</c:v>
                </c:pt>
                <c:pt idx="69">
                  <c:v>6.2859714699999999E-2</c:v>
                </c:pt>
                <c:pt idx="70">
                  <c:v>6.3166405800000006E-2</c:v>
                </c:pt>
                <c:pt idx="71">
                  <c:v>6.3496994799999998E-2</c:v>
                </c:pt>
                <c:pt idx="72">
                  <c:v>6.3791736900000007E-2</c:v>
                </c:pt>
                <c:pt idx="73">
                  <c:v>6.4030716900000006E-2</c:v>
                </c:pt>
                <c:pt idx="74">
                  <c:v>6.4301560899999999E-2</c:v>
                </c:pt>
                <c:pt idx="75">
                  <c:v>6.4568422E-2</c:v>
                </c:pt>
                <c:pt idx="76">
                  <c:v>6.4839266000000007E-2</c:v>
                </c:pt>
                <c:pt idx="77">
                  <c:v>6.5134008100000002E-2</c:v>
                </c:pt>
                <c:pt idx="78">
                  <c:v>6.5380954099999999E-2</c:v>
                </c:pt>
                <c:pt idx="79">
                  <c:v>6.5588070100000007E-2</c:v>
                </c:pt>
                <c:pt idx="80">
                  <c:v>6.5759339099999994E-2</c:v>
                </c:pt>
                <c:pt idx="81">
                  <c:v>6.5962472199999997E-2</c:v>
                </c:pt>
                <c:pt idx="82">
                  <c:v>6.6181537200000001E-2</c:v>
                </c:pt>
                <c:pt idx="83">
                  <c:v>6.6404585200000005E-2</c:v>
                </c:pt>
              </c:numCache>
            </c:numRef>
          </c:val>
          <c:smooth val="0"/>
        </c:ser>
        <c:ser>
          <c:idx val="2"/>
          <c:order val="1"/>
          <c:tx>
            <c:v>Jan-08</c:v>
          </c:tx>
          <c:spPr>
            <a:ln w="28575">
              <a:solidFill>
                <a:schemeClr val="tx2"/>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Data'!$D$6:$D$77</c:f>
              <c:numCache>
                <c:formatCode>0.00%</c:formatCode>
                <c:ptCount val="72"/>
                <c:pt idx="0">
                  <c:v>2.2302618000000001E-3</c:v>
                </c:pt>
                <c:pt idx="1">
                  <c:v>4.0764012000000004E-3</c:v>
                </c:pt>
                <c:pt idx="2">
                  <c:v>5.9186209000000002E-3</c:v>
                </c:pt>
                <c:pt idx="3">
                  <c:v>7.6667699000000002E-3</c:v>
                </c:pt>
                <c:pt idx="4">
                  <c:v>9.3914011000000002E-3</c:v>
                </c:pt>
                <c:pt idx="5">
                  <c:v>1.09553281E-2</c:v>
                </c:pt>
                <c:pt idx="6">
                  <c:v>1.26760398E-2</c:v>
                </c:pt>
                <c:pt idx="7">
                  <c:v>1.4208609800000001E-2</c:v>
                </c:pt>
                <c:pt idx="8">
                  <c:v>1.5815652600000001E-2</c:v>
                </c:pt>
                <c:pt idx="9">
                  <c:v>1.7348222600000001E-2</c:v>
                </c:pt>
                <c:pt idx="10">
                  <c:v>1.8516268400000001E-2</c:v>
                </c:pt>
                <c:pt idx="11">
                  <c:v>1.9982204900000002E-2</c:v>
                </c:pt>
                <c:pt idx="12">
                  <c:v>2.1561810399999999E-2</c:v>
                </c:pt>
                <c:pt idx="13">
                  <c:v>2.2753373800000001E-2</c:v>
                </c:pt>
                <c:pt idx="14">
                  <c:v>2.4066445299999999E-2</c:v>
                </c:pt>
                <c:pt idx="15">
                  <c:v>2.5297204899999998E-2</c:v>
                </c:pt>
                <c:pt idx="16">
                  <c:v>2.6469170300000001E-2</c:v>
                </c:pt>
                <c:pt idx="17">
                  <c:v>2.7621537500000001E-2</c:v>
                </c:pt>
                <c:pt idx="18">
                  <c:v>2.87895832E-2</c:v>
                </c:pt>
                <c:pt idx="19">
                  <c:v>2.9926272E-2</c:v>
                </c:pt>
                <c:pt idx="20">
                  <c:v>3.0957131200000002E-2</c:v>
                </c:pt>
                <c:pt idx="21">
                  <c:v>3.2007588400000002E-2</c:v>
                </c:pt>
                <c:pt idx="22">
                  <c:v>3.3171714499999998E-2</c:v>
                </c:pt>
                <c:pt idx="23">
                  <c:v>3.4132020499999999E-2</c:v>
                </c:pt>
                <c:pt idx="24">
                  <c:v>3.5092326600000001E-2</c:v>
                </c:pt>
                <c:pt idx="25">
                  <c:v>3.5978159900000001E-2</c:v>
                </c:pt>
                <c:pt idx="26">
                  <c:v>3.6875752099999999E-2</c:v>
                </c:pt>
                <c:pt idx="27">
                  <c:v>3.7628318399999999E-2</c:v>
                </c:pt>
                <c:pt idx="28">
                  <c:v>3.85572676E-2</c:v>
                </c:pt>
                <c:pt idx="29">
                  <c:v>3.9470538200000002E-2</c:v>
                </c:pt>
                <c:pt idx="30">
                  <c:v>4.0293657699999999E-2</c:v>
                </c:pt>
                <c:pt idx="31">
                  <c:v>4.11677321E-2</c:v>
                </c:pt>
                <c:pt idx="32">
                  <c:v>4.2018288899999999E-2</c:v>
                </c:pt>
                <c:pt idx="33">
                  <c:v>4.2802212200000002E-2</c:v>
                </c:pt>
                <c:pt idx="34">
                  <c:v>4.36135728E-2</c:v>
                </c:pt>
                <c:pt idx="35">
                  <c:v>4.4346541099999998E-2</c:v>
                </c:pt>
                <c:pt idx="36">
                  <c:v>4.5067750599999998E-2</c:v>
                </c:pt>
                <c:pt idx="37">
                  <c:v>4.5647853799999999E-2</c:v>
                </c:pt>
                <c:pt idx="38">
                  <c:v>4.6282831699999999E-2</c:v>
                </c:pt>
                <c:pt idx="39">
                  <c:v>4.7047156899999998E-2</c:v>
                </c:pt>
                <c:pt idx="40">
                  <c:v>4.7678215199999999E-2</c:v>
                </c:pt>
                <c:pt idx="41">
                  <c:v>4.8321032299999997E-2</c:v>
                </c:pt>
                <c:pt idx="42">
                  <c:v>4.8979527799999999E-2</c:v>
                </c:pt>
                <c:pt idx="43">
                  <c:v>4.9575309599999999E-2</c:v>
                </c:pt>
                <c:pt idx="44">
                  <c:v>5.0096618500000002E-2</c:v>
                </c:pt>
                <c:pt idx="45">
                  <c:v>5.0610088300000002E-2</c:v>
                </c:pt>
                <c:pt idx="46">
                  <c:v>5.11627542E-2</c:v>
                </c:pt>
                <c:pt idx="47">
                  <c:v>5.1680143599999999E-2</c:v>
                </c:pt>
                <c:pt idx="48">
                  <c:v>5.2244568399999997E-2</c:v>
                </c:pt>
                <c:pt idx="49">
                  <c:v>5.2769797E-2</c:v>
                </c:pt>
                <c:pt idx="50">
                  <c:v>5.3247990199999998E-2</c:v>
                </c:pt>
                <c:pt idx="51">
                  <c:v>5.3769299200000002E-2</c:v>
                </c:pt>
                <c:pt idx="52">
                  <c:v>5.41651805E-2</c:v>
                </c:pt>
                <c:pt idx="53">
                  <c:v>5.4596338299999998E-2</c:v>
                </c:pt>
                <c:pt idx="54">
                  <c:v>5.5035335300000002E-2</c:v>
                </c:pt>
                <c:pt idx="55">
                  <c:v>5.5533126600000003E-2</c:v>
                </c:pt>
                <c:pt idx="56">
                  <c:v>5.5921168700000003E-2</c:v>
                </c:pt>
                <c:pt idx="57">
                  <c:v>5.6430718800000002E-2</c:v>
                </c:pt>
                <c:pt idx="58">
                  <c:v>5.6842278599999997E-2</c:v>
                </c:pt>
                <c:pt idx="59">
                  <c:v>5.72420794E-2</c:v>
                </c:pt>
                <c:pt idx="60">
                  <c:v>5.7673237299999999E-2</c:v>
                </c:pt>
                <c:pt idx="61">
                  <c:v>5.79554496E-2</c:v>
                </c:pt>
                <c:pt idx="62">
                  <c:v>5.8331732800000001E-2</c:v>
                </c:pt>
                <c:pt idx="63">
                  <c:v>5.87236945E-2</c:v>
                </c:pt>
                <c:pt idx="64">
                  <c:v>5.9076459999999997E-2</c:v>
                </c:pt>
                <c:pt idx="65">
                  <c:v>5.9429225400000001E-2</c:v>
                </c:pt>
                <c:pt idx="66">
                  <c:v>5.9738875099999998E-2</c:v>
                </c:pt>
                <c:pt idx="67">
                  <c:v>6.0032846399999999E-2</c:v>
                </c:pt>
                <c:pt idx="68">
                  <c:v>6.0275862600000001E-2</c:v>
                </c:pt>
                <c:pt idx="69">
                  <c:v>6.0565914200000001E-2</c:v>
                </c:pt>
                <c:pt idx="70">
                  <c:v>6.0859885500000002E-2</c:v>
                </c:pt>
                <c:pt idx="71">
                  <c:v>6.1134258599999998E-2</c:v>
                </c:pt>
              </c:numCache>
            </c:numRef>
          </c:val>
          <c:smooth val="0"/>
        </c:ser>
        <c:ser>
          <c:idx val="0"/>
          <c:order val="2"/>
          <c:tx>
            <c:v>Jan-09</c:v>
          </c:tx>
          <c:spPr>
            <a:ln>
              <a:solidFill>
                <a:schemeClr val="accent5"/>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Data'!$E$6:$E$65</c:f>
              <c:numCache>
                <c:formatCode>0.00%</c:formatCode>
                <c:ptCount val="60"/>
                <c:pt idx="0">
                  <c:v>2.3041299000000001E-3</c:v>
                </c:pt>
                <c:pt idx="1">
                  <c:v>4.0665603999999996E-3</c:v>
                </c:pt>
                <c:pt idx="2">
                  <c:v>5.9815822000000001E-3</c:v>
                </c:pt>
                <c:pt idx="3">
                  <c:v>7.6982353E-3</c:v>
                </c:pt>
                <c:pt idx="4">
                  <c:v>9.2890005000000001E-3</c:v>
                </c:pt>
                <c:pt idx="5">
                  <c:v>1.0917913499999999E-2</c:v>
                </c:pt>
                <c:pt idx="6">
                  <c:v>1.25659004E-2</c:v>
                </c:pt>
                <c:pt idx="7">
                  <c:v>1.4061295999999999E-2</c:v>
                </c:pt>
                <c:pt idx="8">
                  <c:v>1.5549061899999999E-2</c:v>
                </c:pt>
                <c:pt idx="9">
                  <c:v>1.69490879E-2</c:v>
                </c:pt>
                <c:pt idx="10">
                  <c:v>1.8448298200000001E-2</c:v>
                </c:pt>
                <c:pt idx="11">
                  <c:v>1.9699547599999999E-2</c:v>
                </c:pt>
                <c:pt idx="12">
                  <c:v>2.1038537E-2</c:v>
                </c:pt>
                <c:pt idx="13">
                  <c:v>2.2198231499999999E-2</c:v>
                </c:pt>
                <c:pt idx="14">
                  <c:v>2.34609252E-2</c:v>
                </c:pt>
                <c:pt idx="15">
                  <c:v>2.46435084E-2</c:v>
                </c:pt>
                <c:pt idx="16">
                  <c:v>2.5864239399999999E-2</c:v>
                </c:pt>
                <c:pt idx="17">
                  <c:v>2.7004859999999999E-2</c:v>
                </c:pt>
                <c:pt idx="18">
                  <c:v>2.80882589E-2</c:v>
                </c:pt>
                <c:pt idx="19">
                  <c:v>2.92441386E-2</c:v>
                </c:pt>
                <c:pt idx="20">
                  <c:v>3.03771296E-2</c:v>
                </c:pt>
                <c:pt idx="21">
                  <c:v>3.1365158800000001E-2</c:v>
                </c:pt>
                <c:pt idx="22">
                  <c:v>3.2410409799999998E-2</c:v>
                </c:pt>
                <c:pt idx="23">
                  <c:v>3.3406068599999998E-2</c:v>
                </c:pt>
                <c:pt idx="24">
                  <c:v>3.4340690799999997E-2</c:v>
                </c:pt>
                <c:pt idx="25">
                  <c:v>3.51303512E-2</c:v>
                </c:pt>
                <c:pt idx="26">
                  <c:v>3.5965788999999998E-2</c:v>
                </c:pt>
                <c:pt idx="27">
                  <c:v>3.6881337299999997E-2</c:v>
                </c:pt>
                <c:pt idx="28">
                  <c:v>3.7758737799999997E-2</c:v>
                </c:pt>
                <c:pt idx="29">
                  <c:v>3.8643767799999999E-2</c:v>
                </c:pt>
                <c:pt idx="30">
                  <c:v>3.9517353499999998E-2</c:v>
                </c:pt>
                <c:pt idx="31">
                  <c:v>4.0314643400000003E-2</c:v>
                </c:pt>
                <c:pt idx="32">
                  <c:v>4.09898603E-2</c:v>
                </c:pt>
                <c:pt idx="33">
                  <c:v>4.1707039799999998E-2</c:v>
                </c:pt>
                <c:pt idx="34">
                  <c:v>4.2450922799999999E-2</c:v>
                </c:pt>
                <c:pt idx="35">
                  <c:v>4.3141398800000001E-2</c:v>
                </c:pt>
                <c:pt idx="36">
                  <c:v>4.3870022699999997E-2</c:v>
                </c:pt>
                <c:pt idx="37">
                  <c:v>4.4522350799999999E-2</c:v>
                </c:pt>
                <c:pt idx="38">
                  <c:v>4.5159419800000003E-2</c:v>
                </c:pt>
                <c:pt idx="39">
                  <c:v>4.5804118400000003E-2</c:v>
                </c:pt>
                <c:pt idx="40">
                  <c:v>4.6353447399999997E-2</c:v>
                </c:pt>
                <c:pt idx="41">
                  <c:v>4.6933294700000003E-2</c:v>
                </c:pt>
                <c:pt idx="42">
                  <c:v>4.7524586299999998E-2</c:v>
                </c:pt>
                <c:pt idx="43">
                  <c:v>4.8165470100000003E-2</c:v>
                </c:pt>
                <c:pt idx="44">
                  <c:v>4.8688095600000002E-2</c:v>
                </c:pt>
                <c:pt idx="45">
                  <c:v>4.9298461100000003E-2</c:v>
                </c:pt>
                <c:pt idx="46">
                  <c:v>4.9809642199999997E-2</c:v>
                </c:pt>
                <c:pt idx="47">
                  <c:v>5.02864903E-2</c:v>
                </c:pt>
                <c:pt idx="48">
                  <c:v>5.08320045E-2</c:v>
                </c:pt>
                <c:pt idx="49">
                  <c:v>5.1186779500000001E-2</c:v>
                </c:pt>
                <c:pt idx="50">
                  <c:v>5.1659812800000003E-2</c:v>
                </c:pt>
                <c:pt idx="51">
                  <c:v>5.2151919999999997E-2</c:v>
                </c:pt>
                <c:pt idx="52">
                  <c:v>5.2628768100000001E-2</c:v>
                </c:pt>
                <c:pt idx="53">
                  <c:v>5.3033135199999998E-2</c:v>
                </c:pt>
                <c:pt idx="54">
                  <c:v>5.3418428499999997E-2</c:v>
                </c:pt>
                <c:pt idx="55">
                  <c:v>5.3845684300000002E-2</c:v>
                </c:pt>
                <c:pt idx="56">
                  <c:v>5.4173755800000001E-2</c:v>
                </c:pt>
                <c:pt idx="57">
                  <c:v>5.4555234299999998E-2</c:v>
                </c:pt>
                <c:pt idx="58">
                  <c:v>5.4921453600000003E-2</c:v>
                </c:pt>
                <c:pt idx="59">
                  <c:v>5.5302931999999999E-2</c:v>
                </c:pt>
              </c:numCache>
            </c:numRef>
          </c:val>
          <c:smooth val="0"/>
        </c:ser>
        <c:ser>
          <c:idx val="1"/>
          <c:order val="3"/>
          <c:tx>
            <c:v>Jan-10</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Data'!$F$6:$F$53</c:f>
              <c:numCache>
                <c:formatCode>0.00%</c:formatCode>
                <c:ptCount val="48"/>
                <c:pt idx="0">
                  <c:v>2.01885E-3</c:v>
                </c:pt>
                <c:pt idx="1">
                  <c:v>3.7012249999999998E-3</c:v>
                </c:pt>
                <c:pt idx="2">
                  <c:v>5.5536863000000001E-3</c:v>
                </c:pt>
                <c:pt idx="3">
                  <c:v>7.1695057999999999E-3</c:v>
                </c:pt>
                <c:pt idx="4">
                  <c:v>8.8481832E-3</c:v>
                </c:pt>
                <c:pt idx="5">
                  <c:v>1.03863546E-2</c:v>
                </c:pt>
                <c:pt idx="6">
                  <c:v>1.1798810099999999E-2</c:v>
                </c:pt>
                <c:pt idx="7">
                  <c:v>1.32889137E-2</c:v>
                </c:pt>
                <c:pt idx="8">
                  <c:v>1.47457395E-2</c:v>
                </c:pt>
                <c:pt idx="9">
                  <c:v>1.6117522200000001E-2</c:v>
                </c:pt>
                <c:pt idx="10">
                  <c:v>1.74967E-2</c:v>
                </c:pt>
                <c:pt idx="11">
                  <c:v>1.8831507399999999E-2</c:v>
                </c:pt>
                <c:pt idx="12">
                  <c:v>2.0040598900000001E-2</c:v>
                </c:pt>
                <c:pt idx="13">
                  <c:v>2.1146159599999999E-2</c:v>
                </c:pt>
                <c:pt idx="14">
                  <c:v>2.2273905399999998E-2</c:v>
                </c:pt>
                <c:pt idx="15">
                  <c:v>2.3471904299999999E-2</c:v>
                </c:pt>
                <c:pt idx="16">
                  <c:v>2.46477181E-2</c:v>
                </c:pt>
                <c:pt idx="17">
                  <c:v>2.5808741699999999E-2</c:v>
                </c:pt>
                <c:pt idx="18">
                  <c:v>2.6895814800000001E-2</c:v>
                </c:pt>
                <c:pt idx="19">
                  <c:v>2.7979190300000002E-2</c:v>
                </c:pt>
                <c:pt idx="20">
                  <c:v>2.8910967199999998E-2</c:v>
                </c:pt>
                <c:pt idx="21">
                  <c:v>2.9879719400000001E-2</c:v>
                </c:pt>
                <c:pt idx="22">
                  <c:v>3.0796706199999999E-2</c:v>
                </c:pt>
                <c:pt idx="23">
                  <c:v>3.1728483199999997E-2</c:v>
                </c:pt>
                <c:pt idx="24">
                  <c:v>3.2652865000000003E-2</c:v>
                </c:pt>
                <c:pt idx="25">
                  <c:v>3.3455228500000003E-2</c:v>
                </c:pt>
                <c:pt idx="26">
                  <c:v>3.4253894399999998E-2</c:v>
                </c:pt>
                <c:pt idx="27">
                  <c:v>3.5119115800000003E-2</c:v>
                </c:pt>
                <c:pt idx="28">
                  <c:v>3.58216461E-2</c:v>
                </c:pt>
                <c:pt idx="29">
                  <c:v>3.6575941700000003E-2</c:v>
                </c:pt>
                <c:pt idx="30">
                  <c:v>3.73376323E-2</c:v>
                </c:pt>
                <c:pt idx="31">
                  <c:v>3.8125205699999998E-2</c:v>
                </c:pt>
                <c:pt idx="32">
                  <c:v>3.8849921099999997E-2</c:v>
                </c:pt>
                <c:pt idx="33">
                  <c:v>3.9596821599999998E-2</c:v>
                </c:pt>
                <c:pt idx="34">
                  <c:v>4.0273469100000001E-2</c:v>
                </c:pt>
                <c:pt idx="35">
                  <c:v>4.0946419099999999E-2</c:v>
                </c:pt>
                <c:pt idx="36">
                  <c:v>4.1697017199999999E-2</c:v>
                </c:pt>
                <c:pt idx="37">
                  <c:v>4.2225763600000001E-2</c:v>
                </c:pt>
                <c:pt idx="38">
                  <c:v>4.28543433E-2</c:v>
                </c:pt>
                <c:pt idx="39">
                  <c:v>4.3479225400000002E-2</c:v>
                </c:pt>
                <c:pt idx="40">
                  <c:v>4.4111502599999998E-2</c:v>
                </c:pt>
                <c:pt idx="41">
                  <c:v>4.4673526800000002E-2</c:v>
                </c:pt>
                <c:pt idx="42">
                  <c:v>4.5187483100000002E-2</c:v>
                </c:pt>
                <c:pt idx="43">
                  <c:v>4.5749507299999999E-2</c:v>
                </c:pt>
                <c:pt idx="44">
                  <c:v>4.6178420499999998E-2</c:v>
                </c:pt>
                <c:pt idx="45">
                  <c:v>4.6677586700000002E-2</c:v>
                </c:pt>
                <c:pt idx="46">
                  <c:v>4.71434752E-2</c:v>
                </c:pt>
                <c:pt idx="47">
                  <c:v>4.7672221600000002E-2</c:v>
                </c:pt>
              </c:numCache>
            </c:numRef>
          </c:val>
          <c:smooth val="0"/>
        </c:ser>
        <c:ser>
          <c:idx val="3"/>
          <c:order val="4"/>
          <c:tx>
            <c:v>Jan-11</c:v>
          </c:tx>
          <c:spPr>
            <a:ln>
              <a:solidFill>
                <a:schemeClr val="accent3"/>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Data'!$G$6:$G$41</c:f>
              <c:numCache>
                <c:formatCode>0.00%</c:formatCode>
                <c:ptCount val="36"/>
                <c:pt idx="0">
                  <c:v>1.765436E-3</c:v>
                </c:pt>
                <c:pt idx="1">
                  <c:v>3.3596782000000001E-3</c:v>
                </c:pt>
                <c:pt idx="2">
                  <c:v>4.9967188000000001E-3</c:v>
                </c:pt>
                <c:pt idx="3">
                  <c:v>6.6301928999999999E-3</c:v>
                </c:pt>
                <c:pt idx="4">
                  <c:v>8.1780701000000004E-3</c:v>
                </c:pt>
                <c:pt idx="5">
                  <c:v>9.7152477000000004E-3</c:v>
                </c:pt>
                <c:pt idx="6">
                  <c:v>1.12167599E-2</c:v>
                </c:pt>
                <c:pt idx="7">
                  <c:v>1.26326752E-2</c:v>
                </c:pt>
                <c:pt idx="8">
                  <c:v>1.38880963E-2</c:v>
                </c:pt>
                <c:pt idx="9">
                  <c:v>1.51791828E-2</c:v>
                </c:pt>
                <c:pt idx="10">
                  <c:v>1.6313341700000001E-2</c:v>
                </c:pt>
                <c:pt idx="11">
                  <c:v>1.75402305E-2</c:v>
                </c:pt>
                <c:pt idx="12">
                  <c:v>1.8735020500000001E-2</c:v>
                </c:pt>
                <c:pt idx="13">
                  <c:v>1.98299475E-2</c:v>
                </c:pt>
                <c:pt idx="14">
                  <c:v>2.0871376399999999E-2</c:v>
                </c:pt>
                <c:pt idx="15">
                  <c:v>2.1991269099999999E-2</c:v>
                </c:pt>
                <c:pt idx="16">
                  <c:v>2.2943534599999999E-2</c:v>
                </c:pt>
                <c:pt idx="17">
                  <c:v>2.3927898900000001E-2</c:v>
                </c:pt>
                <c:pt idx="18">
                  <c:v>2.49229628E-2</c:v>
                </c:pt>
                <c:pt idx="19">
                  <c:v>2.59715248E-2</c:v>
                </c:pt>
                <c:pt idx="20">
                  <c:v>2.68952579E-2</c:v>
                </c:pt>
                <c:pt idx="21">
                  <c:v>2.7901021500000001E-2</c:v>
                </c:pt>
                <c:pt idx="22">
                  <c:v>2.8867553099999999E-2</c:v>
                </c:pt>
                <c:pt idx="23">
                  <c:v>2.9734221599999999E-2</c:v>
                </c:pt>
                <c:pt idx="24">
                  <c:v>3.0654388300000002E-2</c:v>
                </c:pt>
                <c:pt idx="25">
                  <c:v>3.1392661500000002E-2</c:v>
                </c:pt>
                <c:pt idx="26">
                  <c:v>3.2245063900000002E-2</c:v>
                </c:pt>
                <c:pt idx="27">
                  <c:v>3.3090333299999997E-2</c:v>
                </c:pt>
                <c:pt idx="28">
                  <c:v>3.3924902999999999E-2</c:v>
                </c:pt>
                <c:pt idx="29">
                  <c:v>3.4656043099999999E-2</c:v>
                </c:pt>
                <c:pt idx="30">
                  <c:v>3.5397882899999997E-2</c:v>
                </c:pt>
                <c:pt idx="31">
                  <c:v>3.6139722700000002E-2</c:v>
                </c:pt>
                <c:pt idx="32">
                  <c:v>3.67888325E-2</c:v>
                </c:pt>
                <c:pt idx="33">
                  <c:v>3.7445075299999998E-2</c:v>
                </c:pt>
                <c:pt idx="34">
                  <c:v>3.8094185099999997E-2</c:v>
                </c:pt>
                <c:pt idx="35">
                  <c:v>3.87611276E-2</c:v>
                </c:pt>
              </c:numCache>
            </c:numRef>
          </c:val>
          <c:smooth val="0"/>
        </c:ser>
        <c:ser>
          <c:idx val="4"/>
          <c:order val="5"/>
          <c:tx>
            <c:v>Jan-12</c:v>
          </c:tx>
          <c:spPr>
            <a:ln>
              <a:solidFill>
                <a:schemeClr val="accent4"/>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Data'!$H$6:$H$29</c:f>
              <c:numCache>
                <c:formatCode>0.00%</c:formatCode>
                <c:ptCount val="24"/>
                <c:pt idx="0">
                  <c:v>1.7511251999999999E-3</c:v>
                </c:pt>
                <c:pt idx="1">
                  <c:v>3.2768581000000001E-3</c:v>
                </c:pt>
                <c:pt idx="2">
                  <c:v>4.7263043000000003E-3</c:v>
                </c:pt>
                <c:pt idx="3">
                  <c:v>6.2555047999999997E-3</c:v>
                </c:pt>
                <c:pt idx="4">
                  <c:v>7.6390670999999999E-3</c:v>
                </c:pt>
                <c:pt idx="5">
                  <c:v>8.9602129999999999E-3</c:v>
                </c:pt>
                <c:pt idx="6">
                  <c:v>1.0267488700000001E-2</c:v>
                </c:pt>
                <c:pt idx="7">
                  <c:v>1.16233104E-2</c:v>
                </c:pt>
                <c:pt idx="8">
                  <c:v>1.2823091300000001E-2</c:v>
                </c:pt>
                <c:pt idx="9">
                  <c:v>1.41442372E-2</c:v>
                </c:pt>
                <c:pt idx="10">
                  <c:v>1.53578884E-2</c:v>
                </c:pt>
                <c:pt idx="11">
                  <c:v>1.64952529E-2</c:v>
                </c:pt>
                <c:pt idx="12">
                  <c:v>1.77366446E-2</c:v>
                </c:pt>
                <c:pt idx="13">
                  <c:v>1.8773449500000001E-2</c:v>
                </c:pt>
                <c:pt idx="14">
                  <c:v>1.99489573E-2</c:v>
                </c:pt>
                <c:pt idx="15">
                  <c:v>2.1037775799999998E-2</c:v>
                </c:pt>
                <c:pt idx="16">
                  <c:v>2.21161915E-2</c:v>
                </c:pt>
                <c:pt idx="17">
                  <c:v>2.3035098800000001E-2</c:v>
                </c:pt>
                <c:pt idx="18">
                  <c:v>2.3981746700000001E-2</c:v>
                </c:pt>
                <c:pt idx="19">
                  <c:v>2.4928394600000001E-2</c:v>
                </c:pt>
                <c:pt idx="20">
                  <c:v>2.5739807100000001E-2</c:v>
                </c:pt>
                <c:pt idx="21">
                  <c:v>2.6572024999999999E-2</c:v>
                </c:pt>
                <c:pt idx="22">
                  <c:v>2.73834375E-2</c:v>
                </c:pt>
                <c:pt idx="23">
                  <c:v>2.8278071799999999E-2</c:v>
                </c:pt>
              </c:numCache>
            </c:numRef>
          </c:val>
          <c:smooth val="0"/>
        </c:ser>
        <c:ser>
          <c:idx val="6"/>
          <c:order val="6"/>
          <c:tx>
            <c:v>Jan-13</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Data'!$I$6:$I$17</c:f>
              <c:numCache>
                <c:formatCode>0.00%</c:formatCode>
                <c:ptCount val="12"/>
                <c:pt idx="0">
                  <c:v>1.7678794999999999E-3</c:v>
                </c:pt>
                <c:pt idx="1">
                  <c:v>3.2851400000000002E-3</c:v>
                </c:pt>
                <c:pt idx="2">
                  <c:v>4.8701354000000004E-3</c:v>
                </c:pt>
                <c:pt idx="3">
                  <c:v>6.3738489000000004E-3</c:v>
                </c:pt>
                <c:pt idx="4">
                  <c:v>7.7725735000000002E-3</c:v>
                </c:pt>
                <c:pt idx="5">
                  <c:v>9.0256681000000002E-3</c:v>
                </c:pt>
                <c:pt idx="6">
                  <c:v>1.02686025E-2</c:v>
                </c:pt>
                <c:pt idx="7">
                  <c:v>1.14912165E-2</c:v>
                </c:pt>
                <c:pt idx="8">
                  <c:v>1.2578360699999999E-2</c:v>
                </c:pt>
                <c:pt idx="9">
                  <c:v>1.37196929E-2</c:v>
                </c:pt>
                <c:pt idx="10">
                  <c:v>1.48508648E-2</c:v>
                </c:pt>
                <c:pt idx="11">
                  <c:v>1.60226776E-2</c:v>
                </c:pt>
              </c:numCache>
            </c:numRef>
          </c:val>
          <c:smooth val="0"/>
        </c:ser>
        <c:ser>
          <c:idx val="7"/>
          <c:order val="7"/>
          <c:tx>
            <c:v>Jan-14</c:v>
          </c:tx>
          <c:marker>
            <c:symbol val="none"/>
          </c:marker>
          <c:val>
            <c:numRef>
              <c:f>'Cardio Events Data'!$J$6:$J$8</c:f>
              <c:numCache>
                <c:formatCode>0.00%</c:formatCode>
                <c:ptCount val="3"/>
                <c:pt idx="0">
                  <c:v>1.6633065E-3</c:v>
                </c:pt>
                <c:pt idx="1">
                  <c:v>3.0813172000000002E-3</c:v>
                </c:pt>
                <c:pt idx="2">
                  <c:v>4.5295698999999997E-3</c:v>
                </c:pt>
              </c:numCache>
            </c:numRef>
          </c:val>
          <c:smooth val="0"/>
        </c:ser>
        <c:dLbls>
          <c:showLegendKey val="0"/>
          <c:showVal val="0"/>
          <c:showCatName val="0"/>
          <c:showSerName val="0"/>
          <c:showPercent val="0"/>
          <c:showBubbleSize val="0"/>
        </c:dLbls>
        <c:smooth val="0"/>
        <c:axId val="743490568"/>
        <c:axId val="743490960"/>
      </c:lineChart>
      <c:dateAx>
        <c:axId val="743490568"/>
        <c:scaling>
          <c:orientation val="minMax"/>
        </c:scaling>
        <c:delete val="0"/>
        <c:axPos val="b"/>
        <c:title>
          <c:tx>
            <c:strRef>
              <c:f>chart_names!$C$35</c:f>
              <c:strCache>
                <c:ptCount val="1"/>
                <c:pt idx="0">
                  <c:v>Months Since</c:v>
                </c:pt>
              </c:strCache>
            </c:strRef>
          </c:tx>
          <c:layout>
            <c:manualLayout>
              <c:xMode val="edge"/>
              <c:yMode val="edge"/>
              <c:x val="0.46780614132445558"/>
              <c:y val="0.89976858075667243"/>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90960"/>
        <c:crosses val="autoZero"/>
        <c:auto val="1"/>
        <c:lblOffset val="100"/>
        <c:baseTimeUnit val="days"/>
        <c:minorUnit val="1"/>
        <c:minorTimeUnit val="months"/>
      </c:dateAx>
      <c:valAx>
        <c:axId val="743490960"/>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43490568"/>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90233074361818E-2"/>
          <c:y val="0.1729200652528548"/>
          <c:w val="0.88235294117647056"/>
          <c:h val="0.66937552013315704"/>
        </c:manualLayout>
      </c:layout>
      <c:lineChart>
        <c:grouping val="standard"/>
        <c:varyColors val="0"/>
        <c:ser>
          <c:idx val="5"/>
          <c:order val="0"/>
          <c:tx>
            <c:v>Jan-07</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Data'!$K$6:$K$89</c:f>
              <c:numCache>
                <c:formatCode>0.00%</c:formatCode>
                <c:ptCount val="84"/>
                <c:pt idx="0">
                  <c:v>1.5876240199999999E-2</c:v>
                </c:pt>
                <c:pt idx="1">
                  <c:v>2.6869321700000001E-2</c:v>
                </c:pt>
                <c:pt idx="2">
                  <c:v>3.7069786200000003E-2</c:v>
                </c:pt>
                <c:pt idx="3">
                  <c:v>4.6979491499999998E-2</c:v>
                </c:pt>
                <c:pt idx="4">
                  <c:v>5.5268115700000002E-2</c:v>
                </c:pt>
                <c:pt idx="5">
                  <c:v>6.24136187E-2</c:v>
                </c:pt>
                <c:pt idx="6">
                  <c:v>6.9626832700000002E-2</c:v>
                </c:pt>
                <c:pt idx="7">
                  <c:v>7.5923956599999995E-2</c:v>
                </c:pt>
                <c:pt idx="8">
                  <c:v>8.2304723400000002E-2</c:v>
                </c:pt>
                <c:pt idx="9">
                  <c:v>8.85182043E-2</c:v>
                </c:pt>
                <c:pt idx="10">
                  <c:v>9.4170082099999997E-2</c:v>
                </c:pt>
                <c:pt idx="11">
                  <c:v>9.97343339E-2</c:v>
                </c:pt>
                <c:pt idx="12">
                  <c:v>0.10582035870000001</c:v>
                </c:pt>
                <c:pt idx="13">
                  <c:v>0.1110938514</c:v>
                </c:pt>
                <c:pt idx="14">
                  <c:v>0.11651073219999999</c:v>
                </c:pt>
                <c:pt idx="15">
                  <c:v>0.1213221969</c:v>
                </c:pt>
                <c:pt idx="16">
                  <c:v>0.12554816050000001</c:v>
                </c:pt>
                <c:pt idx="17">
                  <c:v>0.129443535</c:v>
                </c:pt>
                <c:pt idx="18">
                  <c:v>0.13322738549999999</c:v>
                </c:pt>
                <c:pt idx="19">
                  <c:v>0.13702318499999999</c:v>
                </c:pt>
                <c:pt idx="20">
                  <c:v>0.14072737560000001</c:v>
                </c:pt>
                <c:pt idx="21">
                  <c:v>0.1442642801</c:v>
                </c:pt>
                <c:pt idx="22">
                  <c:v>0.14793660659999999</c:v>
                </c:pt>
                <c:pt idx="23">
                  <c:v>0.15169655909999999</c:v>
                </c:pt>
                <c:pt idx="24">
                  <c:v>0.15581099870000001</c:v>
                </c:pt>
                <c:pt idx="25">
                  <c:v>0.1591288381</c:v>
                </c:pt>
                <c:pt idx="26">
                  <c:v>0.1629803997</c:v>
                </c:pt>
                <c:pt idx="27">
                  <c:v>0.16627035809999999</c:v>
                </c:pt>
                <c:pt idx="28">
                  <c:v>0.16935718350000001</c:v>
                </c:pt>
                <c:pt idx="29">
                  <c:v>0.17211740289999999</c:v>
                </c:pt>
                <c:pt idx="30">
                  <c:v>0.17468245530000001</c:v>
                </c:pt>
                <c:pt idx="31">
                  <c:v>0.17715191559999999</c:v>
                </c:pt>
                <c:pt idx="32">
                  <c:v>0.17958552899999999</c:v>
                </c:pt>
                <c:pt idx="33">
                  <c:v>0.1822421903</c:v>
                </c:pt>
                <c:pt idx="34">
                  <c:v>0.18450453459999999</c:v>
                </c:pt>
                <c:pt idx="35">
                  <c:v>0.18680670899999999</c:v>
                </c:pt>
                <c:pt idx="36">
                  <c:v>0.18931599930000001</c:v>
                </c:pt>
                <c:pt idx="37">
                  <c:v>0.19159825859999999</c:v>
                </c:pt>
                <c:pt idx="38">
                  <c:v>0.19413543</c:v>
                </c:pt>
                <c:pt idx="39">
                  <c:v>0.19617472629999999</c:v>
                </c:pt>
                <c:pt idx="40">
                  <c:v>0.1983892746</c:v>
                </c:pt>
                <c:pt idx="41">
                  <c:v>0.2001935738</c:v>
                </c:pt>
                <c:pt idx="42">
                  <c:v>0.2020138051</c:v>
                </c:pt>
                <c:pt idx="43">
                  <c:v>0.2036229373</c:v>
                </c:pt>
                <c:pt idx="44">
                  <c:v>0.20522808649999999</c:v>
                </c:pt>
                <c:pt idx="45">
                  <c:v>0.20698060679999999</c:v>
                </c:pt>
                <c:pt idx="46">
                  <c:v>0.20850211299999999</c:v>
                </c:pt>
                <c:pt idx="47">
                  <c:v>0.21017895619999999</c:v>
                </c:pt>
                <c:pt idx="48">
                  <c:v>0.21205096649999999</c:v>
                </c:pt>
                <c:pt idx="49">
                  <c:v>0.21356450669999999</c:v>
                </c:pt>
                <c:pt idx="50">
                  <c:v>0.21513779190000001</c:v>
                </c:pt>
                <c:pt idx="51">
                  <c:v>0.2165278591</c:v>
                </c:pt>
                <c:pt idx="52">
                  <c:v>0.21796173930000001</c:v>
                </c:pt>
                <c:pt idx="53">
                  <c:v>0.21919646949999999</c:v>
                </c:pt>
                <c:pt idx="54">
                  <c:v>0.2203316246</c:v>
                </c:pt>
                <c:pt idx="55">
                  <c:v>0.22157830379999999</c:v>
                </c:pt>
                <c:pt idx="56">
                  <c:v>0.22277718699999999</c:v>
                </c:pt>
                <c:pt idx="57">
                  <c:v>0.22390835910000001</c:v>
                </c:pt>
                <c:pt idx="58">
                  <c:v>0.2249001263</c:v>
                </c:pt>
                <c:pt idx="59">
                  <c:v>0.2258879104</c:v>
                </c:pt>
                <c:pt idx="60">
                  <c:v>0.2270788276</c:v>
                </c:pt>
                <c:pt idx="61">
                  <c:v>0.22808652669999999</c:v>
                </c:pt>
                <c:pt idx="62">
                  <c:v>0.22918185190000001</c:v>
                </c:pt>
                <c:pt idx="63">
                  <c:v>0.230173619</c:v>
                </c:pt>
                <c:pt idx="64">
                  <c:v>0.2311016581</c:v>
                </c:pt>
                <c:pt idx="65">
                  <c:v>0.2319619862</c:v>
                </c:pt>
                <c:pt idx="66">
                  <c:v>0.23283426339999999</c:v>
                </c:pt>
                <c:pt idx="67">
                  <c:v>0.2335512035</c:v>
                </c:pt>
                <c:pt idx="68">
                  <c:v>0.23426416059999999</c:v>
                </c:pt>
                <c:pt idx="69">
                  <c:v>0.23518423369999999</c:v>
                </c:pt>
                <c:pt idx="70">
                  <c:v>0.23592108880000001</c:v>
                </c:pt>
                <c:pt idx="71">
                  <c:v>0.23672167190000001</c:v>
                </c:pt>
                <c:pt idx="72">
                  <c:v>0.23757403399999999</c:v>
                </c:pt>
                <c:pt idx="73">
                  <c:v>0.2383786001</c:v>
                </c:pt>
                <c:pt idx="74">
                  <c:v>0.23920706420000001</c:v>
                </c:pt>
                <c:pt idx="75">
                  <c:v>0.2399001063</c:v>
                </c:pt>
                <c:pt idx="76">
                  <c:v>0.24050950539999999</c:v>
                </c:pt>
                <c:pt idx="77">
                  <c:v>0.24104322750000001</c:v>
                </c:pt>
                <c:pt idx="78">
                  <c:v>0.24163271159999999</c:v>
                </c:pt>
                <c:pt idx="79">
                  <c:v>0.24221422970000001</c:v>
                </c:pt>
                <c:pt idx="80">
                  <c:v>0.2427678667</c:v>
                </c:pt>
                <c:pt idx="81">
                  <c:v>0.24324582680000001</c:v>
                </c:pt>
                <c:pt idx="82">
                  <c:v>0.2437198039</c:v>
                </c:pt>
                <c:pt idx="83">
                  <c:v>0.244349118</c:v>
                </c:pt>
              </c:numCache>
            </c:numRef>
          </c:val>
          <c:smooth val="0"/>
        </c:ser>
        <c:ser>
          <c:idx val="2"/>
          <c:order val="1"/>
          <c:tx>
            <c:v>Jan-08</c:v>
          </c:tx>
          <c:spPr>
            <a:ln w="28575">
              <a:solidFill>
                <a:schemeClr val="tx2"/>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Data'!$L$6:$L$77</c:f>
              <c:numCache>
                <c:formatCode>0.00%</c:formatCode>
                <c:ptCount val="72"/>
                <c:pt idx="0">
                  <c:v>1.4506500699999999E-2</c:v>
                </c:pt>
                <c:pt idx="1">
                  <c:v>2.4724940899999999E-2</c:v>
                </c:pt>
                <c:pt idx="2">
                  <c:v>3.4731721799999997E-2</c:v>
                </c:pt>
                <c:pt idx="3">
                  <c:v>4.3405833200000001E-2</c:v>
                </c:pt>
                <c:pt idx="4">
                  <c:v>5.11274777E-2</c:v>
                </c:pt>
                <c:pt idx="5">
                  <c:v>5.7912333900000001E-2</c:v>
                </c:pt>
                <c:pt idx="6">
                  <c:v>6.4336585299999999E-2</c:v>
                </c:pt>
                <c:pt idx="7">
                  <c:v>7.04080713E-2</c:v>
                </c:pt>
                <c:pt idx="8">
                  <c:v>7.6279656799999998E-2</c:v>
                </c:pt>
                <c:pt idx="9">
                  <c:v>8.1963100699999999E-2</c:v>
                </c:pt>
                <c:pt idx="10">
                  <c:v>8.7713178099999997E-2</c:v>
                </c:pt>
                <c:pt idx="11">
                  <c:v>9.3643557899999993E-2</c:v>
                </c:pt>
                <c:pt idx="12">
                  <c:v>9.9930622799999994E-2</c:v>
                </c:pt>
                <c:pt idx="13">
                  <c:v>0.10519074809999999</c:v>
                </c:pt>
                <c:pt idx="14">
                  <c:v>0.11094082550000001</c:v>
                </c:pt>
                <c:pt idx="15">
                  <c:v>0.1157815519</c:v>
                </c:pt>
                <c:pt idx="16">
                  <c:v>0.1204223779</c:v>
                </c:pt>
                <c:pt idx="17">
                  <c:v>0.1244948594</c:v>
                </c:pt>
                <c:pt idx="18">
                  <c:v>0.12822241470000001</c:v>
                </c:pt>
                <c:pt idx="19">
                  <c:v>0.1318833365</c:v>
                </c:pt>
                <c:pt idx="20">
                  <c:v>0.1355442583</c:v>
                </c:pt>
                <c:pt idx="21">
                  <c:v>0.13948347289999999</c:v>
                </c:pt>
                <c:pt idx="22">
                  <c:v>0.1429876101</c:v>
                </c:pt>
                <c:pt idx="23">
                  <c:v>0.14633496260000001</c:v>
                </c:pt>
                <c:pt idx="24">
                  <c:v>0.15013699059999999</c:v>
                </c:pt>
                <c:pt idx="25">
                  <c:v>0.15364504740000001</c:v>
                </c:pt>
                <c:pt idx="26">
                  <c:v>0.15730204959999999</c:v>
                </c:pt>
                <c:pt idx="27">
                  <c:v>0.16032015429999999</c:v>
                </c:pt>
                <c:pt idx="28">
                  <c:v>0.1634715259</c:v>
                </c:pt>
                <c:pt idx="29">
                  <c:v>0.16615254360000001</c:v>
                </c:pt>
                <c:pt idx="30">
                  <c:v>0.1686610982</c:v>
                </c:pt>
                <c:pt idx="31">
                  <c:v>0.1711578939</c:v>
                </c:pt>
                <c:pt idx="32">
                  <c:v>0.17353318149999999</c:v>
                </c:pt>
                <c:pt idx="33">
                  <c:v>0.1760613342</c:v>
                </c:pt>
                <c:pt idx="34">
                  <c:v>0.17827591749999999</c:v>
                </c:pt>
                <c:pt idx="35">
                  <c:v>0.1808197486</c:v>
                </c:pt>
                <c:pt idx="36">
                  <c:v>0.18355564090000001</c:v>
                </c:pt>
                <c:pt idx="37">
                  <c:v>0.18575846539999999</c:v>
                </c:pt>
                <c:pt idx="38">
                  <c:v>0.18807495869999999</c:v>
                </c:pt>
                <c:pt idx="39">
                  <c:v>0.19007004350000001</c:v>
                </c:pt>
                <c:pt idx="40">
                  <c:v>0.1921121637</c:v>
                </c:pt>
                <c:pt idx="41">
                  <c:v>0.1938211165</c:v>
                </c:pt>
                <c:pt idx="42">
                  <c:v>0.19544383779999999</c:v>
                </c:pt>
                <c:pt idx="43">
                  <c:v>0.19721158480000001</c:v>
                </c:pt>
                <c:pt idx="44">
                  <c:v>0.19878727069999999</c:v>
                </c:pt>
                <c:pt idx="45">
                  <c:v>0.20037079569999999</c:v>
                </c:pt>
                <c:pt idx="46">
                  <c:v>0.2018406519</c:v>
                </c:pt>
                <c:pt idx="47">
                  <c:v>0.20328699040000001</c:v>
                </c:pt>
                <c:pt idx="48">
                  <c:v>0.20497634510000001</c:v>
                </c:pt>
                <c:pt idx="49">
                  <c:v>0.20647755819999999</c:v>
                </c:pt>
                <c:pt idx="50">
                  <c:v>0.20796309290000001</c:v>
                </c:pt>
                <c:pt idx="51">
                  <c:v>0.20934279789999999</c:v>
                </c:pt>
                <c:pt idx="52">
                  <c:v>0.21066370870000001</c:v>
                </c:pt>
                <c:pt idx="53">
                  <c:v>0.21187878979999999</c:v>
                </c:pt>
                <c:pt idx="54">
                  <c:v>0.2130781924</c:v>
                </c:pt>
                <c:pt idx="55">
                  <c:v>0.21408553390000001</c:v>
                </c:pt>
                <c:pt idx="56">
                  <c:v>0.21506935760000001</c:v>
                </c:pt>
                <c:pt idx="57">
                  <c:v>0.21632755449999999</c:v>
                </c:pt>
                <c:pt idx="58">
                  <c:v>0.2173584137</c:v>
                </c:pt>
                <c:pt idx="59">
                  <c:v>0.21850686129999999</c:v>
                </c:pt>
                <c:pt idx="60">
                  <c:v>0.21960043430000001</c:v>
                </c:pt>
                <c:pt idx="61">
                  <c:v>0.2206508915</c:v>
                </c:pt>
                <c:pt idx="62">
                  <c:v>0.22184245490000001</c:v>
                </c:pt>
                <c:pt idx="63">
                  <c:v>0.22280276099999999</c:v>
                </c:pt>
                <c:pt idx="64">
                  <c:v>0.22364155890000001</c:v>
                </c:pt>
                <c:pt idx="65">
                  <c:v>0.22442940180000001</c:v>
                </c:pt>
                <c:pt idx="66">
                  <c:v>0.2251976467</c:v>
                </c:pt>
                <c:pt idx="67">
                  <c:v>0.22595805229999999</c:v>
                </c:pt>
                <c:pt idx="68">
                  <c:v>0.22665574399999999</c:v>
                </c:pt>
                <c:pt idx="69">
                  <c:v>0.22732991799999999</c:v>
                </c:pt>
                <c:pt idx="70">
                  <c:v>0.22801585090000001</c:v>
                </c:pt>
                <c:pt idx="71">
                  <c:v>0.2287762565</c:v>
                </c:pt>
              </c:numCache>
            </c:numRef>
          </c:val>
          <c:smooth val="0"/>
        </c:ser>
        <c:ser>
          <c:idx val="0"/>
          <c:order val="2"/>
          <c:tx>
            <c:v>Jan-09</c:v>
          </c:tx>
          <c:spPr>
            <a:ln>
              <a:solidFill>
                <a:schemeClr val="accent5"/>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Data'!$N$6:$N$56</c:f>
              <c:numCache>
                <c:formatCode>0.00%</c:formatCode>
                <c:ptCount val="51"/>
                <c:pt idx="0">
                  <c:v>1.3747407099999999E-2</c:v>
                </c:pt>
                <c:pt idx="1">
                  <c:v>2.4037625999999999E-2</c:v>
                </c:pt>
                <c:pt idx="2">
                  <c:v>3.4035740299999999E-2</c:v>
                </c:pt>
                <c:pt idx="3">
                  <c:v>4.2048282300000003E-2</c:v>
                </c:pt>
                <c:pt idx="4">
                  <c:v>4.9912923200000001E-2</c:v>
                </c:pt>
                <c:pt idx="5">
                  <c:v>5.6620238000000003E-2</c:v>
                </c:pt>
                <c:pt idx="6">
                  <c:v>6.2872757000000001E-2</c:v>
                </c:pt>
                <c:pt idx="7">
                  <c:v>6.8925609400000004E-2</c:v>
                </c:pt>
                <c:pt idx="8">
                  <c:v>7.4678962200000004E-2</c:v>
                </c:pt>
                <c:pt idx="9">
                  <c:v>8.0391642099999994E-2</c:v>
                </c:pt>
                <c:pt idx="10">
                  <c:v>8.5819612399999995E-2</c:v>
                </c:pt>
                <c:pt idx="11">
                  <c:v>9.1584057699999999E-2</c:v>
                </c:pt>
                <c:pt idx="12">
                  <c:v>9.7906829700000003E-2</c:v>
                </c:pt>
                <c:pt idx="13">
                  <c:v>0.102865214</c:v>
                </c:pt>
                <c:pt idx="14">
                  <c:v>0.10783099340000001</c:v>
                </c:pt>
                <c:pt idx="15">
                  <c:v>0.1121386129</c:v>
                </c:pt>
                <c:pt idx="16">
                  <c:v>0.1167531272</c:v>
                </c:pt>
                <c:pt idx="17">
                  <c:v>0.1204617472</c:v>
                </c:pt>
                <c:pt idx="18">
                  <c:v>0.1239152379</c:v>
                </c:pt>
                <c:pt idx="19">
                  <c:v>0.12750923459999999</c:v>
                </c:pt>
                <c:pt idx="20">
                  <c:v>0.13104776839999999</c:v>
                </c:pt>
                <c:pt idx="21">
                  <c:v>0.1346158824</c:v>
                </c:pt>
                <c:pt idx="22">
                  <c:v>0.1377809659</c:v>
                </c:pt>
                <c:pt idx="23">
                  <c:v>0.14100151229999999</c:v>
                </c:pt>
                <c:pt idx="24">
                  <c:v>0.14445500289999999</c:v>
                </c:pt>
                <c:pt idx="25">
                  <c:v>0.14764227160000001</c:v>
                </c:pt>
                <c:pt idx="26">
                  <c:v>0.15069642929999999</c:v>
                </c:pt>
                <c:pt idx="27">
                  <c:v>0.15355092049999999</c:v>
                </c:pt>
                <c:pt idx="28">
                  <c:v>0.15615397980000001</c:v>
                </c:pt>
                <c:pt idx="29">
                  <c:v>0.1586461133</c:v>
                </c:pt>
                <c:pt idx="30">
                  <c:v>0.1610753889</c:v>
                </c:pt>
                <c:pt idx="31">
                  <c:v>0.1632310474</c:v>
                </c:pt>
                <c:pt idx="32">
                  <c:v>0.1652794776</c:v>
                </c:pt>
                <c:pt idx="33">
                  <c:v>0.16769766059999999</c:v>
                </c:pt>
                <c:pt idx="34">
                  <c:v>0.16977567099999999</c:v>
                </c:pt>
                <c:pt idx="35">
                  <c:v>0.17193502699999999</c:v>
                </c:pt>
                <c:pt idx="36">
                  <c:v>0.17413135839999999</c:v>
                </c:pt>
                <c:pt idx="37">
                  <c:v>0.1761797886</c:v>
                </c:pt>
                <c:pt idx="38">
                  <c:v>0.1783243545</c:v>
                </c:pt>
                <c:pt idx="39">
                  <c:v>0.18022858110000001</c:v>
                </c:pt>
                <c:pt idx="40">
                  <c:v>0.18197381409999999</c:v>
                </c:pt>
                <c:pt idx="41">
                  <c:v>0.1834934979</c:v>
                </c:pt>
                <c:pt idx="42">
                  <c:v>0.1851241075</c:v>
                </c:pt>
                <c:pt idx="43">
                  <c:v>0.18655135310000001</c:v>
                </c:pt>
                <c:pt idx="44">
                  <c:v>0.18804515420000001</c:v>
                </c:pt>
                <c:pt idx="45">
                  <c:v>0.1894169369</c:v>
                </c:pt>
                <c:pt idx="46">
                  <c:v>0.1907591394</c:v>
                </c:pt>
                <c:pt idx="47">
                  <c:v>0.19221596520000001</c:v>
                </c:pt>
                <c:pt idx="48">
                  <c:v>0.1939242229</c:v>
                </c:pt>
                <c:pt idx="49">
                  <c:v>0.1953884437</c:v>
                </c:pt>
                <c:pt idx="50">
                  <c:v>0.196771319</c:v>
                </c:pt>
              </c:numCache>
            </c:numRef>
          </c:val>
          <c:smooth val="0"/>
        </c:ser>
        <c:ser>
          <c:idx val="1"/>
          <c:order val="3"/>
          <c:tx>
            <c:v>Jan-10</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Data'!$O$6:$O$41</c:f>
              <c:numCache>
                <c:formatCode>0.00%</c:formatCode>
                <c:ptCount val="36"/>
                <c:pt idx="0">
                  <c:v>1.43196473E-2</c:v>
                </c:pt>
                <c:pt idx="1">
                  <c:v>2.3984963500000001E-2</c:v>
                </c:pt>
                <c:pt idx="2">
                  <c:v>3.3090333299999997E-2</c:v>
                </c:pt>
                <c:pt idx="3">
                  <c:v>4.0747688900000002E-2</c:v>
                </c:pt>
                <c:pt idx="4">
                  <c:v>4.8451409500000001E-2</c:v>
                </c:pt>
                <c:pt idx="5">
                  <c:v>5.4746347899999999E-2</c:v>
                </c:pt>
                <c:pt idx="6">
                  <c:v>6.0677499400000001E-2</c:v>
                </c:pt>
                <c:pt idx="7">
                  <c:v>6.6597951399999994E-2</c:v>
                </c:pt>
                <c:pt idx="8">
                  <c:v>7.2404274099999999E-2</c:v>
                </c:pt>
                <c:pt idx="9">
                  <c:v>7.8032270000000001E-2</c:v>
                </c:pt>
                <c:pt idx="10">
                  <c:v>8.3007589600000001E-2</c:v>
                </c:pt>
                <c:pt idx="11">
                  <c:v>8.7840247699999999E-2</c:v>
                </c:pt>
                <c:pt idx="12">
                  <c:v>9.3307749400000001E-2</c:v>
                </c:pt>
                <c:pt idx="13">
                  <c:v>9.8211738199999996E-2</c:v>
                </c:pt>
                <c:pt idx="14">
                  <c:v>0.10278403899999999</c:v>
                </c:pt>
                <c:pt idx="15">
                  <c:v>0.1071280815</c:v>
                </c:pt>
                <c:pt idx="16">
                  <c:v>0.11105127250000001</c:v>
                </c:pt>
                <c:pt idx="17">
                  <c:v>0.11467844100000001</c:v>
                </c:pt>
                <c:pt idx="18">
                  <c:v>0.11828777679999999</c:v>
                </c:pt>
                <c:pt idx="19">
                  <c:v>0.1214762611</c:v>
                </c:pt>
                <c:pt idx="20">
                  <c:v>0.12452208400000001</c:v>
                </c:pt>
                <c:pt idx="21">
                  <c:v>0.1279958913</c:v>
                </c:pt>
                <c:pt idx="22">
                  <c:v>0.1311273111</c:v>
                </c:pt>
                <c:pt idx="23">
                  <c:v>0.13437999319999999</c:v>
                </c:pt>
                <c:pt idx="24">
                  <c:v>0.13767904019999999</c:v>
                </c:pt>
                <c:pt idx="25">
                  <c:v>0.14068563110000001</c:v>
                </c:pt>
                <c:pt idx="26">
                  <c:v>0.1437350205</c:v>
                </c:pt>
                <c:pt idx="27">
                  <c:v>0.1465097866</c:v>
                </c:pt>
                <c:pt idx="28">
                  <c:v>0.14896356429999999</c:v>
                </c:pt>
                <c:pt idx="29">
                  <c:v>0.1511569847</c:v>
                </c:pt>
                <c:pt idx="30">
                  <c:v>0.1535108993</c:v>
                </c:pt>
                <c:pt idx="31">
                  <c:v>0.1555295595</c:v>
                </c:pt>
                <c:pt idx="32">
                  <c:v>0.1576409496</c:v>
                </c:pt>
                <c:pt idx="33">
                  <c:v>0.15961681119999999</c:v>
                </c:pt>
                <c:pt idx="34">
                  <c:v>0.1615213422</c:v>
                </c:pt>
                <c:pt idx="35">
                  <c:v>0.1636006334</c:v>
                </c:pt>
              </c:numCache>
            </c:numRef>
          </c:val>
          <c:smooth val="0"/>
        </c:ser>
        <c:ser>
          <c:idx val="3"/>
          <c:order val="4"/>
          <c:tx>
            <c:v>Jan-11</c:v>
          </c:tx>
          <c:spPr>
            <a:ln>
              <a:solidFill>
                <a:schemeClr val="accent3"/>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Data'!$O$6:$O$44</c:f>
              <c:numCache>
                <c:formatCode>0.00%</c:formatCode>
                <c:ptCount val="39"/>
                <c:pt idx="0">
                  <c:v>1.43196473E-2</c:v>
                </c:pt>
                <c:pt idx="1">
                  <c:v>2.3984963500000001E-2</c:v>
                </c:pt>
                <c:pt idx="2">
                  <c:v>3.3090333299999997E-2</c:v>
                </c:pt>
                <c:pt idx="3">
                  <c:v>4.0747688900000002E-2</c:v>
                </c:pt>
                <c:pt idx="4">
                  <c:v>4.8451409500000001E-2</c:v>
                </c:pt>
                <c:pt idx="5">
                  <c:v>5.4746347899999999E-2</c:v>
                </c:pt>
                <c:pt idx="6">
                  <c:v>6.0677499400000001E-2</c:v>
                </c:pt>
                <c:pt idx="7">
                  <c:v>6.6597951399999994E-2</c:v>
                </c:pt>
                <c:pt idx="8">
                  <c:v>7.2404274099999999E-2</c:v>
                </c:pt>
                <c:pt idx="9">
                  <c:v>7.8032270000000001E-2</c:v>
                </c:pt>
                <c:pt idx="10">
                  <c:v>8.3007589600000001E-2</c:v>
                </c:pt>
                <c:pt idx="11">
                  <c:v>8.7840247699999999E-2</c:v>
                </c:pt>
                <c:pt idx="12">
                  <c:v>9.3307749400000001E-2</c:v>
                </c:pt>
                <c:pt idx="13">
                  <c:v>9.8211738199999996E-2</c:v>
                </c:pt>
                <c:pt idx="14">
                  <c:v>0.10278403899999999</c:v>
                </c:pt>
                <c:pt idx="15">
                  <c:v>0.1071280815</c:v>
                </c:pt>
                <c:pt idx="16">
                  <c:v>0.11105127250000001</c:v>
                </c:pt>
                <c:pt idx="17">
                  <c:v>0.11467844100000001</c:v>
                </c:pt>
                <c:pt idx="18">
                  <c:v>0.11828777679999999</c:v>
                </c:pt>
                <c:pt idx="19">
                  <c:v>0.1214762611</c:v>
                </c:pt>
                <c:pt idx="20">
                  <c:v>0.12452208400000001</c:v>
                </c:pt>
                <c:pt idx="21">
                  <c:v>0.1279958913</c:v>
                </c:pt>
                <c:pt idx="22">
                  <c:v>0.1311273111</c:v>
                </c:pt>
                <c:pt idx="23">
                  <c:v>0.13437999319999999</c:v>
                </c:pt>
                <c:pt idx="24">
                  <c:v>0.13767904019999999</c:v>
                </c:pt>
                <c:pt idx="25">
                  <c:v>0.14068563110000001</c:v>
                </c:pt>
                <c:pt idx="26">
                  <c:v>0.1437350205</c:v>
                </c:pt>
                <c:pt idx="27">
                  <c:v>0.1465097866</c:v>
                </c:pt>
                <c:pt idx="28">
                  <c:v>0.14896356429999999</c:v>
                </c:pt>
                <c:pt idx="29">
                  <c:v>0.1511569847</c:v>
                </c:pt>
                <c:pt idx="30">
                  <c:v>0.1535108993</c:v>
                </c:pt>
                <c:pt idx="31">
                  <c:v>0.1555295595</c:v>
                </c:pt>
                <c:pt idx="32">
                  <c:v>0.1576409496</c:v>
                </c:pt>
                <c:pt idx="33">
                  <c:v>0.15961681119999999</c:v>
                </c:pt>
                <c:pt idx="34">
                  <c:v>0.1615213422</c:v>
                </c:pt>
                <c:pt idx="35">
                  <c:v>0.1636006334</c:v>
                </c:pt>
                <c:pt idx="36">
                  <c:v>0.16593671539999999</c:v>
                </c:pt>
                <c:pt idx="37">
                  <c:v>0.1679232766</c:v>
                </c:pt>
                <c:pt idx="38">
                  <c:v>0.169770743</c:v>
                </c:pt>
              </c:numCache>
            </c:numRef>
          </c:val>
          <c:smooth val="0"/>
        </c:ser>
        <c:ser>
          <c:idx val="4"/>
          <c:order val="5"/>
          <c:tx>
            <c:v>Jan-12</c:v>
          </c:tx>
          <c:spPr>
            <a:ln>
              <a:solidFill>
                <a:schemeClr val="accent4"/>
              </a:solidFill>
            </a:ln>
          </c:spPr>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Data'!$P$6:$P$29</c:f>
              <c:numCache>
                <c:formatCode>0.00%</c:formatCode>
                <c:ptCount val="24"/>
                <c:pt idx="0">
                  <c:v>1.2947924E-2</c:v>
                </c:pt>
                <c:pt idx="1">
                  <c:v>2.2293037799999998E-2</c:v>
                </c:pt>
                <c:pt idx="2">
                  <c:v>3.0525060199999999E-2</c:v>
                </c:pt>
                <c:pt idx="3">
                  <c:v>3.7869383399999998E-2</c:v>
                </c:pt>
                <c:pt idx="4">
                  <c:v>4.4378021099999998E-2</c:v>
                </c:pt>
                <c:pt idx="5">
                  <c:v>5.0484420199999998E-2</c:v>
                </c:pt>
                <c:pt idx="6">
                  <c:v>5.6497194700000003E-2</c:v>
                </c:pt>
                <c:pt idx="7">
                  <c:v>6.1632672899999998E-2</c:v>
                </c:pt>
                <c:pt idx="8">
                  <c:v>6.6646785900000005E-2</c:v>
                </c:pt>
                <c:pt idx="9">
                  <c:v>7.2083942999999998E-2</c:v>
                </c:pt>
                <c:pt idx="10">
                  <c:v>7.6848390700000005E-2</c:v>
                </c:pt>
                <c:pt idx="11">
                  <c:v>8.1869438899999994E-2</c:v>
                </c:pt>
                <c:pt idx="12">
                  <c:v>8.7070800899999995E-2</c:v>
                </c:pt>
                <c:pt idx="13">
                  <c:v>9.1696545599999998E-2</c:v>
                </c:pt>
                <c:pt idx="14">
                  <c:v>9.6183587299999998E-2</c:v>
                </c:pt>
                <c:pt idx="15">
                  <c:v>0.10028572819999999</c:v>
                </c:pt>
                <c:pt idx="16">
                  <c:v>0.1039024086</c:v>
                </c:pt>
                <c:pt idx="17">
                  <c:v>0.10709951249999999</c:v>
                </c:pt>
                <c:pt idx="18">
                  <c:v>0.11051854110000001</c:v>
                </c:pt>
                <c:pt idx="19">
                  <c:v>0.1134937202</c:v>
                </c:pt>
                <c:pt idx="20">
                  <c:v>0.1166388105</c:v>
                </c:pt>
                <c:pt idx="21">
                  <c:v>0.1194059351</c:v>
                </c:pt>
                <c:pt idx="22">
                  <c:v>0.1221314488</c:v>
                </c:pt>
                <c:pt idx="23">
                  <c:v>0.12521065519999999</c:v>
                </c:pt>
              </c:numCache>
            </c:numRef>
          </c:val>
          <c:smooth val="0"/>
        </c:ser>
        <c:ser>
          <c:idx val="6"/>
          <c:order val="6"/>
          <c:tx>
            <c:v>Jan-13</c:v>
          </c:tx>
          <c:marker>
            <c:symbol val="none"/>
          </c:marker>
          <c:cat>
            <c:numRef>
              <c:f>'Cardio Events Data'!$B$6:$B$89</c:f>
              <c:numCache>
                <c:formatCode>0</c:formatCode>
                <c:ptCount val="8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numCache>
            </c:numRef>
          </c:cat>
          <c:val>
            <c:numRef>
              <c:f>'Cardio Events Data'!$Q$6:$Q$17</c:f>
              <c:numCache>
                <c:formatCode>0.00%</c:formatCode>
                <c:ptCount val="12"/>
                <c:pt idx="0">
                  <c:v>1.19856809E-2</c:v>
                </c:pt>
                <c:pt idx="1">
                  <c:v>2.0306906600000001E-2</c:v>
                </c:pt>
                <c:pt idx="2">
                  <c:v>2.8106573999999999E-2</c:v>
                </c:pt>
                <c:pt idx="3">
                  <c:v>3.5279694100000002E-2</c:v>
                </c:pt>
                <c:pt idx="4">
                  <c:v>4.1355509700000001E-2</c:v>
                </c:pt>
                <c:pt idx="5">
                  <c:v>4.6652374599999998E-2</c:v>
                </c:pt>
                <c:pt idx="6">
                  <c:v>5.2016974399999999E-2</c:v>
                </c:pt>
                <c:pt idx="7">
                  <c:v>5.6717772600000001E-2</c:v>
                </c:pt>
                <c:pt idx="8">
                  <c:v>6.1408410599999998E-2</c:v>
                </c:pt>
                <c:pt idx="9">
                  <c:v>6.5729893799999994E-2</c:v>
                </c:pt>
                <c:pt idx="10">
                  <c:v>6.9753343600000003E-2</c:v>
                </c:pt>
                <c:pt idx="11">
                  <c:v>7.4450755100000002E-2</c:v>
                </c:pt>
              </c:numCache>
            </c:numRef>
          </c:val>
          <c:smooth val="0"/>
        </c:ser>
        <c:ser>
          <c:idx val="7"/>
          <c:order val="7"/>
          <c:tx>
            <c:v>Jan-14</c:v>
          </c:tx>
          <c:marker>
            <c:symbol val="none"/>
          </c:marker>
          <c:val>
            <c:numRef>
              <c:f>'Cardio Events Data'!$R$6:$R$8</c:f>
              <c:numCache>
                <c:formatCode>0.00%</c:formatCode>
                <c:ptCount val="3"/>
                <c:pt idx="0">
                  <c:v>1.0705645200000001E-2</c:v>
                </c:pt>
                <c:pt idx="1">
                  <c:v>1.7983870999999998E-2</c:v>
                </c:pt>
                <c:pt idx="2">
                  <c:v>2.5366263399999998E-2</c:v>
                </c:pt>
              </c:numCache>
            </c:numRef>
          </c:val>
          <c:smooth val="0"/>
        </c:ser>
        <c:dLbls>
          <c:showLegendKey val="0"/>
          <c:showVal val="0"/>
          <c:showCatName val="0"/>
          <c:showSerName val="0"/>
          <c:showPercent val="0"/>
          <c:showBubbleSize val="0"/>
        </c:dLbls>
        <c:smooth val="0"/>
        <c:axId val="743491744"/>
        <c:axId val="743492136"/>
      </c:lineChart>
      <c:dateAx>
        <c:axId val="743491744"/>
        <c:scaling>
          <c:orientation val="minMax"/>
        </c:scaling>
        <c:delete val="0"/>
        <c:axPos val="b"/>
        <c:title>
          <c:tx>
            <c:strRef>
              <c:f>chart_names!$C$35</c:f>
              <c:strCache>
                <c:ptCount val="1"/>
                <c:pt idx="0">
                  <c:v>Months Since</c:v>
                </c:pt>
              </c:strCache>
            </c:strRef>
          </c:tx>
          <c:layout>
            <c:manualLayout>
              <c:xMode val="edge"/>
              <c:yMode val="edge"/>
              <c:x val="0.46780614132445569"/>
              <c:y val="0.89976858075667232"/>
            </c:manualLayout>
          </c:layout>
          <c:overlay val="0"/>
        </c:title>
        <c:numFmt formatCode="General" sourceLinked="0"/>
        <c:majorTickMark val="out"/>
        <c:minorTickMark val="none"/>
        <c:tickLblPos val="nextTo"/>
        <c:txPr>
          <a:bodyPr rot="-5400000" vert="horz"/>
          <a:lstStyle/>
          <a:p>
            <a:pPr>
              <a:defRPr sz="1200" b="1" i="0" u="none" strike="noStrike" baseline="0">
                <a:solidFill>
                  <a:srgbClr val="000000"/>
                </a:solidFill>
                <a:latin typeface="Calibri"/>
                <a:ea typeface="Calibri"/>
                <a:cs typeface="Calibri"/>
              </a:defRPr>
            </a:pPr>
            <a:endParaRPr lang="en-US"/>
          </a:p>
        </c:txPr>
        <c:crossAx val="743492136"/>
        <c:crosses val="autoZero"/>
        <c:auto val="1"/>
        <c:lblOffset val="100"/>
        <c:baseTimeUnit val="days"/>
        <c:minorUnit val="1"/>
        <c:minorTimeUnit val="months"/>
      </c:dateAx>
      <c:valAx>
        <c:axId val="743492136"/>
        <c:scaling>
          <c:orientation val="minMax"/>
        </c:scaling>
        <c:delete val="0"/>
        <c:axPos val="l"/>
        <c:majorGridlines>
          <c:spPr>
            <a:ln>
              <a:solidFill>
                <a:schemeClr val="bg1">
                  <a:lumMod val="85000"/>
                </a:schemeClr>
              </a:solidFill>
              <a:prstDash val="sysDash"/>
            </a:ln>
          </c:spPr>
        </c:majorGridlines>
        <c:title>
          <c:tx>
            <c:strRef>
              <c:f>chart_names!$B$35</c:f>
              <c:strCache>
                <c:ptCount val="1"/>
                <c:pt idx="0">
                  <c:v>Percent Experiencing Outcome</c:v>
                </c:pt>
              </c:strCache>
            </c:strRef>
          </c:tx>
          <c:overlay val="0"/>
          <c:txPr>
            <a:bodyPr rot="-5400000" vert="horz"/>
            <a:lstStyle/>
            <a:p>
              <a:pPr>
                <a:defRPr sz="1200"/>
              </a:pPr>
              <a:endParaRPr lang="en-US"/>
            </a:p>
          </c:txPr>
        </c:title>
        <c:numFmt formatCode="0%" sourceLinked="0"/>
        <c:majorTickMark val="out"/>
        <c:minorTickMark val="none"/>
        <c:tickLblPos val="nextTo"/>
        <c:txPr>
          <a:bodyPr rot="0" vert="horz"/>
          <a:lstStyle/>
          <a:p>
            <a:pPr>
              <a:defRPr sz="1200" b="1" i="0" u="none" strike="noStrike" baseline="0">
                <a:solidFill>
                  <a:srgbClr val="000000"/>
                </a:solidFill>
                <a:latin typeface="Calibri"/>
                <a:ea typeface="Calibri"/>
                <a:cs typeface="Calibri"/>
              </a:defRPr>
            </a:pPr>
            <a:endParaRPr lang="en-US"/>
          </a:p>
        </c:txPr>
        <c:crossAx val="743491744"/>
        <c:crosses val="autoZero"/>
        <c:crossBetween val="midCat"/>
      </c:valAx>
      <c:spPr>
        <a:ln w="12700" cap="sq">
          <a:noFill/>
          <a:bevel/>
        </a:ln>
      </c:spPr>
    </c:plotArea>
    <c:legend>
      <c:legendPos val="b"/>
      <c:overlay val="0"/>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codeName="Chart7"/>
  <sheetViews>
    <sheetView zoomScale="75"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2">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4E6A6E1-7126-4F73-8CE5-091D285E8E50}" type="TxLink">
            <a:rPr lang="en-US" sz="1800" b="1" i="0" u="none" strike="noStrike">
              <a:solidFill>
                <a:srgbClr val="000000"/>
              </a:solidFill>
              <a:latin typeface="Calibri"/>
              <a:cs typeface="Calibri"/>
            </a:rPr>
            <a:pPr algn="ctr"/>
            <a:t>Percent of ESRD Beneficiaries Receiving ESAs,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3">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F2DE460-9A08-415B-89E0-9AACD1BBC3B6}" type="TxLink">
            <a:rPr lang="en-US" sz="1800" b="1" i="0" u="none" strike="noStrike">
              <a:solidFill>
                <a:srgbClr val="000000"/>
              </a:solidFill>
              <a:latin typeface="Calibri"/>
              <a:cs typeface="Calibri"/>
            </a:rPr>
            <a:pPr algn="ctr"/>
            <a:t>Percent of ESRD Beneficiaries Receiving a Transfusion,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4">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6CDBB310-67B6-45C8-82C5-4B213486AE23}" type="TxLink">
            <a:rPr lang="en-US" sz="1800" b="1" i="0" u="none" strike="noStrike">
              <a:solidFill>
                <a:srgbClr val="000000"/>
              </a:solidFill>
              <a:latin typeface="Calibri"/>
              <a:cs typeface="Calibri"/>
            </a:rPr>
            <a:pPr algn="ctr"/>
            <a:t>Hemoglobin Levels (Median)</a:t>
          </a:fld>
          <a:endParaRPr lang="en-US" sz="1800" b="1"/>
        </a:p>
      </cdr:txBody>
    </cdr:sp>
  </cdr:relSizeAnchor>
  <cdr:relSizeAnchor xmlns:cdr="http://schemas.openxmlformats.org/drawingml/2006/chartDrawing">
    <cdr:from>
      <cdr:x>0</cdr:x>
      <cdr:y>0.05035</cdr:y>
    </cdr:from>
    <cdr:to>
      <cdr:x>0.9889</cdr:x>
      <cdr:y>0.11236</cdr:y>
    </cdr:to>
    <cdr:sp macro="" textlink="chart_names!$A$6">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D41714D-AF70-4BE0-A9B2-4A362B3C3480}" type="TxLink">
            <a:rPr lang="en-US" sz="1200" b="0" i="0" u="none" strike="noStrike">
              <a:solidFill>
                <a:srgbClr val="000000"/>
              </a:solidFill>
              <a:latin typeface="Calibri"/>
              <a:cs typeface="Calibri"/>
            </a:rPr>
            <a:pPr algn="ctr"/>
            <a:t>Population: All ESA-Treated ESRD Beneficiaries</a:t>
          </a:fld>
          <a:endParaRPr lang="en-US" sz="12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502879DE-F309-4AC2-9B3E-0C29160CF9A0}" type="TxLink">
            <a:rPr lang="en-US" sz="1200" b="0" i="0" u="none" strike="noStrike">
              <a:solidFill>
                <a:srgbClr val="000000"/>
              </a:solidFill>
              <a:latin typeface="Calibri"/>
              <a:cs typeface="Calibri"/>
            </a:rPr>
            <a:pPr algn="ctr"/>
            <a:t>Claims Processed by June 27,2014</a:t>
          </a:fld>
          <a:endParaRPr lang="en-US" sz="1200" baseline="0"/>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5">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506C424-EFAF-4551-9B29-BEFC3DFC57B2}" type="TxLink">
            <a:rPr lang="en-US" sz="1800" b="1" i="0" u="none" strike="noStrike">
              <a:solidFill>
                <a:srgbClr val="000000"/>
              </a:solidFill>
              <a:latin typeface="Calibri"/>
              <a:cs typeface="Calibri"/>
            </a:rPr>
            <a:pPr algn="ctr"/>
            <a:t>Cumulative Percentage of ESRD Beneficiaries Experiencing Stroke</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June 27,2014</a:t>
          </a:fld>
          <a:endParaRPr lang="en-US" sz="1200" baseline="0"/>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44721EC5-E98D-4C3F-B77A-D916D570BE25}" type="TxLink">
            <a:rPr lang="en-US" sz="1800" b="1" i="0" u="none" strike="noStrike">
              <a:solidFill>
                <a:srgbClr val="000000"/>
              </a:solidFill>
              <a:latin typeface="Calibri"/>
              <a:cs typeface="Calibri"/>
            </a:rPr>
            <a:pPr algn="ctr"/>
            <a:t>Cumulative Percentage of ESRD Beneficiaries Experiencing Heart Failure</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June 27,2014</a:t>
          </a:fld>
          <a:endParaRPr lang="en-US" sz="1200" baseline="0"/>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9119819-D9D3-42B6-89AD-19A62A6287F6}" type="TxLink">
            <a:rPr lang="en-US" sz="1800" b="1" i="0" u="none" strike="noStrike">
              <a:solidFill>
                <a:srgbClr val="000000"/>
              </a:solidFill>
              <a:latin typeface="Calibri"/>
              <a:cs typeface="Calibri"/>
            </a:rPr>
            <a:pPr algn="ctr"/>
            <a:t>Percent of ESRD Beneficiaries that Died,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2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694016-FE70-4A55-AF4C-2022DFB7C8AC}" type="TxLink">
            <a:rPr lang="en-US" sz="1800" b="1" i="0" u="none" strike="noStrike">
              <a:solidFill>
                <a:srgbClr val="000000"/>
              </a:solidFill>
              <a:latin typeface="Calibri"/>
              <a:cs typeface="Calibri"/>
            </a:rPr>
            <a:pPr algn="ctr"/>
            <a:t>Cumulative Percentage of ESRD Beneficiaries Experiencing AMI</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1">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79550B3-70D4-49A9-9E8C-389731889214}" type="TxLink">
            <a:rPr lang="en-US" sz="1200" b="0" i="0" u="none" strike="noStrike">
              <a:solidFill>
                <a:srgbClr val="000000"/>
              </a:solidFill>
              <a:latin typeface="Calibri"/>
              <a:cs typeface="Calibri"/>
            </a:rPr>
            <a:pPr algn="ctr"/>
            <a:t>Inpatient Claims Processed by June 27,2014</a:t>
          </a:fld>
          <a:endParaRPr lang="en-US" sz="1200" baseline="0"/>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4">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1481627F-971D-4268-A593-78E8A8CA0B47}" type="TxLink">
            <a:rPr lang="en-US" sz="1800" b="1" i="0" u="none" strike="noStrike">
              <a:solidFill>
                <a:srgbClr val="000000"/>
              </a:solidFill>
              <a:latin typeface="Calibri"/>
              <a:cs typeface="Calibri"/>
            </a:rPr>
            <a:pPr algn="ctr"/>
            <a:t>Percent of ESRD Beneficiaries Experiencing Vascular Access Complications,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0">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EAA4450-440E-493A-89A0-182F4213A473}" type="TxLink">
            <a:rPr lang="en-US" sz="1800" b="1" i="0" u="none" strike="noStrike">
              <a:solidFill>
                <a:srgbClr val="000000"/>
              </a:solidFill>
              <a:latin typeface="Calibri"/>
              <a:cs typeface="Calibri"/>
            </a:rPr>
            <a:pPr algn="ctr"/>
            <a:t>Percent of ESRD Beneficiaries Dialyzing at Home,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1">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B132A309-1136-4DF8-A258-6DD820AA2CCF}" type="TxLink">
            <a:rPr lang="en-US" sz="1800" b="1" i="0" u="none" strike="noStrike">
              <a:solidFill>
                <a:srgbClr val="000000"/>
              </a:solidFill>
              <a:latin typeface="Calibri"/>
              <a:cs typeface="Calibri"/>
            </a:rPr>
            <a:pPr algn="ctr"/>
            <a:t>Percent of ESRD Beneficiaries Participating in Home Training,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2">
      <cdr:nvSpPr>
        <cdr:cNvPr id="6" name="TextBox 1"/>
        <cdr:cNvSpPr txBox="1"/>
      </cdr:nvSpPr>
      <cdr:spPr>
        <a:xfrm xmlns:a="http://schemas.openxmlformats.org/drawingml/2006/main">
          <a:off x="0" y="88915"/>
          <a:ext cx="8486765" cy="30479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A3B74545-E5BC-47AB-88B9-F14ACAEDB291}" type="TxLink">
            <a:rPr lang="en-US" sz="1600" b="1" i="0" u="none" strike="noStrike">
              <a:solidFill>
                <a:srgbClr val="000000"/>
              </a:solidFill>
              <a:latin typeface="Calibri"/>
              <a:cs typeface="Calibri"/>
            </a:rPr>
            <a:pPr algn="ctr"/>
            <a:t>Percent of Training ESRD Beneficiaries Participating in Home Dialysis after Three Months</a:t>
          </a:fld>
          <a:endParaRPr lang="en-US" sz="16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5">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E417B0B-E584-4D8F-A065-2776791EAD18}" type="TxLink">
            <a:rPr lang="en-US" sz="1800" b="1" i="0" u="none" strike="noStrike">
              <a:solidFill>
                <a:srgbClr val="000000"/>
              </a:solidFill>
              <a:latin typeface="Calibri"/>
              <a:cs typeface="Calibri"/>
            </a:rPr>
            <a:pPr algn="ctr"/>
            <a:t>Percent of ESRD Beneficiaries Experiencing Fracture,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6">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FBA4EDFC-BA3F-45E6-AF60-3E10696B7D54}" type="TxLink">
            <a:rPr lang="en-US" sz="1800" b="1" i="0" u="none" strike="noStrike">
              <a:solidFill>
                <a:srgbClr val="000000"/>
              </a:solidFill>
              <a:latin typeface="Calibri"/>
              <a:cs typeface="Calibri"/>
            </a:rPr>
            <a:pPr algn="ctr"/>
            <a:t>Percent of ESRD Beneficiaries Experiencing Kidney Stones,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F330125-C2C2-4178-BF27-8F66DE1844DF}" type="TxLink">
            <a:rPr lang="en-US" sz="1800" b="1" i="0" u="none" strike="noStrike">
              <a:solidFill>
                <a:srgbClr val="000000"/>
              </a:solidFill>
              <a:latin typeface="Calibri"/>
              <a:cs typeface="Calibri"/>
            </a:rPr>
            <a:pPr algn="ctr"/>
            <a:t>Percent of ESRD Beneficiaries Experiencing Peptic Ulcer,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29">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69DDE8E-3BD9-4659-B61E-30BE57FD43F8}" type="TxLink">
            <a:rPr lang="en-US" sz="1800" b="1" i="0" u="none" strike="noStrike">
              <a:solidFill>
                <a:srgbClr val="000000"/>
              </a:solidFill>
              <a:latin typeface="Calibri"/>
              <a:cs typeface="Calibri"/>
            </a:rPr>
            <a:pPr algn="ctr"/>
            <a:t>Percent of ESRD Beneficiaries with Congestive Heart Failure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0">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241C2D9D-AA11-45A2-A4FA-89A3CFA24B70}" type="TxLink">
            <a:rPr lang="en-US" sz="1800" b="1" i="0" u="none" strike="noStrike">
              <a:solidFill>
                <a:srgbClr val="000000"/>
              </a:solidFill>
              <a:latin typeface="Calibri"/>
              <a:cs typeface="Calibri"/>
            </a:rPr>
            <a:pPr algn="ctr"/>
            <a:t>Percent of ESRD Beneficiaries with Fluid Overload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7">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AF8648C2-0AE3-4DF4-850E-FF19AA78FBAC}" type="TxLink">
            <a:rPr lang="en-US" sz="1800" b="1" i="0" u="none" strike="noStrike">
              <a:solidFill>
                <a:srgbClr val="000000"/>
              </a:solidFill>
              <a:latin typeface="Calibri"/>
              <a:cs typeface="Calibri"/>
            </a:rPr>
            <a:pPr algn="ctr"/>
            <a:t>Percent of ESRD Beneficiaries Hospitalized,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40.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31">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08024EAE-1764-4923-BCC2-46FD09C13ACA}" type="TxLink">
            <a:rPr lang="en-US" sz="1800" b="1" i="0" u="none" strike="noStrike">
              <a:solidFill>
                <a:srgbClr val="000000"/>
              </a:solidFill>
              <a:latin typeface="Calibri"/>
              <a:cs typeface="Calibri"/>
            </a:rPr>
            <a:pPr algn="ctr"/>
            <a:t>Percent of ESRD Beneficiaries with Dehydration Diagnosis,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8">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D0EDCA33-B6A9-48B9-A530-FD77CD69F72B}" type="TxLink">
            <a:rPr lang="en-US" sz="1800" b="1" i="0" u="none" strike="noStrike">
              <a:solidFill>
                <a:srgbClr val="000000"/>
              </a:solidFill>
              <a:latin typeface="Calibri"/>
              <a:cs typeface="Calibri"/>
            </a:rPr>
            <a:pPr algn="ctr"/>
            <a:t>Percent of ESRD Beneficiaries Visiting an Emergency Department,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0.01423</cdr:y>
    </cdr:from>
    <cdr:to>
      <cdr:x>0.9889</cdr:x>
      <cdr:y>0.06301</cdr:y>
    </cdr:to>
    <cdr:sp macro="" textlink="chart_names!$A$19">
      <cdr:nvSpPr>
        <cdr:cNvPr id="6" name="TextBox 1"/>
        <cdr:cNvSpPr txBox="1"/>
      </cdr:nvSpPr>
      <cdr:spPr>
        <a:xfrm xmlns:a="http://schemas.openxmlformats.org/drawingml/2006/main">
          <a:off x="-12700" y="88900"/>
          <a:ext cx="8486765" cy="3048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CCA1ADF7-B7C4-41FF-B290-EE7C15E958FA}" type="TxLink">
            <a:rPr lang="en-US" sz="1800" b="1" i="0" u="none" strike="noStrike">
              <a:solidFill>
                <a:srgbClr val="000000"/>
              </a:solidFill>
              <a:latin typeface="Calibri"/>
              <a:cs typeface="Calibri"/>
            </a:rPr>
            <a:pPr algn="ctr"/>
            <a:t>Percent of ESRD Beneficiaries Residing in Skilled Nursing Facilities, by Month</a:t>
          </a:fld>
          <a:endParaRPr lang="en-US" sz="1800" b="1"/>
        </a:p>
      </cdr:txBody>
    </cdr:sp>
  </cdr:relSizeAnchor>
  <cdr:relSizeAnchor xmlns:cdr="http://schemas.openxmlformats.org/drawingml/2006/chartDrawing">
    <cdr:from>
      <cdr:x>0</cdr:x>
      <cdr:y>0.05035</cdr:y>
    </cdr:from>
    <cdr:to>
      <cdr:x>0.9889</cdr:x>
      <cdr:y>0.11236</cdr:y>
    </cdr:to>
    <cdr:sp macro="" textlink="chart_names!$A$4">
      <cdr:nvSpPr>
        <cdr:cNvPr id="7" name="TextBox 2"/>
        <cdr:cNvSpPr txBox="1"/>
      </cdr:nvSpPr>
      <cdr:spPr>
        <a:xfrm xmlns:a="http://schemas.openxmlformats.org/drawingml/2006/main">
          <a:off x="-12700" y="314592"/>
          <a:ext cx="8486765" cy="38746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39599052-3FFA-4890-BD97-FD3E2C10C73E}" type="TxLink">
            <a:rPr lang="en-US" sz="1300" b="0" i="0" u="none" strike="noStrike">
              <a:solidFill>
                <a:srgbClr val="000000"/>
              </a:solidFill>
              <a:latin typeface="Calibri"/>
              <a:cs typeface="Calibri"/>
            </a:rPr>
            <a:pPr algn="ctr"/>
            <a:t>Population: All ESRD Beneficiaries</a:t>
          </a:fld>
          <a:endParaRPr lang="en-US" sz="1300"/>
        </a:p>
      </cdr:txBody>
    </cdr:sp>
  </cdr:relSizeAnchor>
  <cdr:relSizeAnchor xmlns:cdr="http://schemas.openxmlformats.org/drawingml/2006/chartDrawing">
    <cdr:from>
      <cdr:x>0.0074</cdr:x>
      <cdr:y>0.09276</cdr:y>
    </cdr:from>
    <cdr:to>
      <cdr:x>0.9963</cdr:x>
      <cdr:y>0.13913</cdr:y>
    </cdr:to>
    <cdr:sp macro="" textlink="chart_names!$A$14">
      <cdr:nvSpPr>
        <cdr:cNvPr id="9" name="TextBox 4"/>
        <cdr:cNvSpPr txBox="1"/>
      </cdr:nvSpPr>
      <cdr:spPr>
        <a:xfrm xmlns:a="http://schemas.openxmlformats.org/drawingml/2006/main">
          <a:off x="63508" y="579586"/>
          <a:ext cx="8486765" cy="2897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fld id="{8011E1A4-6AF9-48AB-859B-0B91A05ECE6D}" type="TxLink">
            <a:rPr lang="en-US" sz="1300" b="0" i="0" u="none" strike="noStrike">
              <a:solidFill>
                <a:srgbClr val="000000"/>
              </a:solidFill>
              <a:latin typeface="Calibri"/>
              <a:cs typeface="Calibri"/>
            </a:rPr>
            <a:pPr algn="ctr"/>
            <a:t>Claims Processed by June 27,2014</a:t>
          </a:fld>
          <a:endParaRPr lang="en-US" sz="1300" baseline="0"/>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37"/>
  <sheetViews>
    <sheetView workbookViewId="0"/>
  </sheetViews>
  <sheetFormatPr defaultRowHeight="12.75" x14ac:dyDescent="0.2"/>
  <cols>
    <col min="1" max="1" width="72" style="2" customWidth="1"/>
    <col min="2" max="2" width="31.85546875" style="2" bestFit="1" customWidth="1"/>
    <col min="3" max="3" width="11.5703125" style="2" bestFit="1" customWidth="1"/>
    <col min="4" max="16384" width="9.140625" style="2"/>
  </cols>
  <sheetData>
    <row r="1" spans="1:4" x14ac:dyDescent="0.2">
      <c r="A1" s="2" t="s">
        <v>8</v>
      </c>
      <c r="B1" s="9" t="str">
        <f>TEXT(Introduction!C5,"mmmm dd,yyyy")</f>
        <v>June 27,2014</v>
      </c>
      <c r="D1" s="2" t="s">
        <v>11</v>
      </c>
    </row>
    <row r="2" spans="1:4" x14ac:dyDescent="0.2">
      <c r="A2" s="2" t="s">
        <v>7</v>
      </c>
      <c r="B2" s="9" t="str">
        <f>TEXT(Introduction!C6,"mmmm dd,yyyy")</f>
        <v>May 31,2014</v>
      </c>
      <c r="C2" s="5"/>
      <c r="D2" s="2" t="s">
        <v>12</v>
      </c>
    </row>
    <row r="3" spans="1:4" x14ac:dyDescent="0.2">
      <c r="A3" s="2" t="s">
        <v>4</v>
      </c>
      <c r="B3" s="9" t="s">
        <v>70</v>
      </c>
    </row>
    <row r="4" spans="1:4" x14ac:dyDescent="0.2">
      <c r="A4" s="2" t="str">
        <f>CONCATENATE("Population: All ESRD Beneficiaries")</f>
        <v>Population: All ESRD Beneficiaries</v>
      </c>
      <c r="B4" s="2" t="str">
        <f>TEXT(Introduction!E4,"mmmm dd,yyyy")</f>
        <v>May 31,2014</v>
      </c>
      <c r="D4" s="2" t="s">
        <v>14</v>
      </c>
    </row>
    <row r="5" spans="1:4" x14ac:dyDescent="0.2">
      <c r="A5" s="8" t="s">
        <v>15</v>
      </c>
    </row>
    <row r="6" spans="1:4" x14ac:dyDescent="0.2">
      <c r="A6" s="8" t="s">
        <v>241</v>
      </c>
    </row>
    <row r="7" spans="1:4" x14ac:dyDescent="0.2">
      <c r="A7" s="7" t="s">
        <v>9</v>
      </c>
      <c r="B7" s="4"/>
    </row>
    <row r="8" spans="1:4" x14ac:dyDescent="0.2">
      <c r="A8" s="3" t="str">
        <f>CONCATENATE("Claims Processed by ",B1)</f>
        <v>Claims Processed by June 27,2014</v>
      </c>
      <c r="C8" s="3"/>
    </row>
    <row r="9" spans="1:4" x14ac:dyDescent="0.2">
      <c r="A9" s="3" t="str">
        <f>CONCATENATE("Claims Processed by ",B1)</f>
        <v>Claims Processed by June 27,2014</v>
      </c>
    </row>
    <row r="10" spans="1:4" x14ac:dyDescent="0.2">
      <c r="A10" s="3" t="str">
        <f>CONCATENATE("Claims Processed by ",B1)</f>
        <v>Claims Processed by June 27,2014</v>
      </c>
    </row>
    <row r="11" spans="1:4" x14ac:dyDescent="0.2">
      <c r="A11" s="3" t="str">
        <f>CONCATENATE("Inpatient Claims Processed by ",B1)</f>
        <v>Inpatient Claims Processed by June 27,2014</v>
      </c>
    </row>
    <row r="12" spans="1:4" x14ac:dyDescent="0.2">
      <c r="A12" s="2" t="str">
        <f>CONCATENATE("Enrollment Data through ",B2)</f>
        <v>Enrollment Data through May 31,2014</v>
      </c>
    </row>
    <row r="13" spans="1:4" x14ac:dyDescent="0.2">
      <c r="A13" s="3"/>
    </row>
    <row r="14" spans="1:4" x14ac:dyDescent="0.2">
      <c r="A14" s="3" t="str">
        <f>CONCATENATE("Claims Processed by ",B1)</f>
        <v>Claims Processed by June 27,2014</v>
      </c>
    </row>
    <row r="15" spans="1:4" x14ac:dyDescent="0.2">
      <c r="A15" s="8" t="str">
        <f>CONCATENATE("Claims Processed by ",chart_names!B1)</f>
        <v>Claims Processed by June 27,2014</v>
      </c>
    </row>
    <row r="16" spans="1:4" x14ac:dyDescent="0.2">
      <c r="A16" s="6" t="str">
        <f>CONCATENATE("Percent of ",B3," Beneficiaries that Died, by Month")</f>
        <v>Percent of ESRD Beneficiaries that Died, by Month</v>
      </c>
    </row>
    <row r="17" spans="1:1" x14ac:dyDescent="0.2">
      <c r="A17" s="6" t="str">
        <f>CONCATENATE("Percent of ",B3," Beneficiaries Hospitalized, by Month")</f>
        <v>Percent of ESRD Beneficiaries Hospitalized, by Month</v>
      </c>
    </row>
    <row r="18" spans="1:1" x14ac:dyDescent="0.2">
      <c r="A18" s="6" t="str">
        <f>CONCATENATE("Percent of ",B3," Beneficiaries Visiting an Emergency Department, by Month")</f>
        <v>Percent of ESRD Beneficiaries Visiting an Emergency Department, by Month</v>
      </c>
    </row>
    <row r="19" spans="1:1" x14ac:dyDescent="0.2">
      <c r="A19" s="6" t="str">
        <f>CONCATENATE("Percent of ",B3," Beneficiaries Residing in Skilled Nursing Facilities, by Month")</f>
        <v>Percent of ESRD Beneficiaries Residing in Skilled Nursing Facilities, by Month</v>
      </c>
    </row>
    <row r="20" spans="1:1" x14ac:dyDescent="0.2">
      <c r="A20" s="10" t="s">
        <v>72</v>
      </c>
    </row>
    <row r="21" spans="1:1" x14ac:dyDescent="0.2">
      <c r="A21" s="10" t="s">
        <v>73</v>
      </c>
    </row>
    <row r="22" spans="1:1" x14ac:dyDescent="0.2">
      <c r="A22" s="10" t="s">
        <v>71</v>
      </c>
    </row>
    <row r="23" spans="1:1" x14ac:dyDescent="0.2">
      <c r="A23" s="10" t="s">
        <v>74</v>
      </c>
    </row>
    <row r="24" spans="1:1" x14ac:dyDescent="0.2">
      <c r="A24" s="10" t="s">
        <v>75</v>
      </c>
    </row>
    <row r="25" spans="1:1" x14ac:dyDescent="0.2">
      <c r="A25" s="10" t="s">
        <v>76</v>
      </c>
    </row>
    <row r="26" spans="1:1" x14ac:dyDescent="0.2">
      <c r="A26" s="10" t="s">
        <v>77</v>
      </c>
    </row>
    <row r="27" spans="1:1" x14ac:dyDescent="0.2">
      <c r="A27" s="10" t="s">
        <v>78</v>
      </c>
    </row>
    <row r="28" spans="1:1" x14ac:dyDescent="0.2">
      <c r="A28" s="10" t="s">
        <v>79</v>
      </c>
    </row>
    <row r="29" spans="1:1" x14ac:dyDescent="0.2">
      <c r="A29" s="10" t="s">
        <v>80</v>
      </c>
    </row>
    <row r="30" spans="1:1" x14ac:dyDescent="0.2">
      <c r="A30" s="10" t="s">
        <v>81</v>
      </c>
    </row>
    <row r="31" spans="1:1" x14ac:dyDescent="0.2">
      <c r="A31" s="10" t="s">
        <v>82</v>
      </c>
    </row>
    <row r="32" spans="1:1" x14ac:dyDescent="0.2">
      <c r="A32" s="10" t="s">
        <v>86</v>
      </c>
    </row>
    <row r="33" spans="1:3" x14ac:dyDescent="0.2">
      <c r="A33" s="10" t="s">
        <v>85</v>
      </c>
    </row>
    <row r="34" spans="1:3" x14ac:dyDescent="0.2">
      <c r="A34" s="6" t="s">
        <v>107</v>
      </c>
      <c r="B34" s="2" t="s">
        <v>233</v>
      </c>
    </row>
    <row r="35" spans="1:3" x14ac:dyDescent="0.2">
      <c r="A35" s="6" t="s">
        <v>234</v>
      </c>
      <c r="B35" s="2" t="s">
        <v>237</v>
      </c>
      <c r="C35" s="2" t="s">
        <v>236</v>
      </c>
    </row>
    <row r="36" spans="1:3" x14ac:dyDescent="0.2">
      <c r="A36" s="6" t="s">
        <v>238</v>
      </c>
    </row>
    <row r="37" spans="1:3" x14ac:dyDescent="0.2">
      <c r="A37" s="6" t="s">
        <v>239</v>
      </c>
    </row>
  </sheetData>
  <phoneticPr fontId="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5" tint="0.59999389629810485"/>
  </sheetPr>
  <dimension ref="B3:B27"/>
  <sheetViews>
    <sheetView workbookViewId="0"/>
  </sheetViews>
  <sheetFormatPr defaultRowHeight="15" x14ac:dyDescent="0.25"/>
  <cols>
    <col min="1" max="1" width="2.7109375" style="21" customWidth="1"/>
    <col min="2" max="16384" width="9.140625" style="21"/>
  </cols>
  <sheetData>
    <row r="3" spans="2:2" ht="15.75" x14ac:dyDescent="0.25">
      <c r="B3" s="29" t="s">
        <v>29</v>
      </c>
    </row>
    <row r="4" spans="2:2" x14ac:dyDescent="0.25">
      <c r="B4" s="27"/>
    </row>
    <row r="5" spans="2:2" x14ac:dyDescent="0.25">
      <c r="B5" s="141" t="s">
        <v>95</v>
      </c>
    </row>
    <row r="6" spans="2:2" x14ac:dyDescent="0.25">
      <c r="B6" s="141" t="s">
        <v>306</v>
      </c>
    </row>
    <row r="7" spans="2:2" x14ac:dyDescent="0.25">
      <c r="B7" s="141" t="s">
        <v>307</v>
      </c>
    </row>
    <row r="8" spans="2:2" x14ac:dyDescent="0.25">
      <c r="B8" s="141"/>
    </row>
    <row r="9" spans="2:2" x14ac:dyDescent="0.25">
      <c r="B9" s="141" t="s">
        <v>308</v>
      </c>
    </row>
    <row r="10" spans="2:2" x14ac:dyDescent="0.25">
      <c r="B10" s="141" t="s">
        <v>309</v>
      </c>
    </row>
    <row r="11" spans="2:2" x14ac:dyDescent="0.25">
      <c r="B11" s="141" t="s">
        <v>310</v>
      </c>
    </row>
    <row r="12" spans="2:2" x14ac:dyDescent="0.25">
      <c r="B12" s="141" t="s">
        <v>311</v>
      </c>
    </row>
    <row r="13" spans="2:2" x14ac:dyDescent="0.25">
      <c r="B13" s="141" t="s">
        <v>321</v>
      </c>
    </row>
    <row r="14" spans="2:2" x14ac:dyDescent="0.25">
      <c r="B14" s="141" t="s">
        <v>312</v>
      </c>
    </row>
    <row r="15" spans="2:2" x14ac:dyDescent="0.25">
      <c r="B15" s="141" t="s">
        <v>313</v>
      </c>
    </row>
    <row r="16" spans="2:2" x14ac:dyDescent="0.25">
      <c r="B16" s="141"/>
    </row>
    <row r="17" spans="2:2" x14ac:dyDescent="0.25">
      <c r="B17" s="141" t="s">
        <v>314</v>
      </c>
    </row>
    <row r="18" spans="2:2" x14ac:dyDescent="0.25">
      <c r="B18" s="141" t="s">
        <v>315</v>
      </c>
    </row>
    <row r="19" spans="2:2" x14ac:dyDescent="0.25">
      <c r="B19" s="141" t="s">
        <v>316</v>
      </c>
    </row>
    <row r="20" spans="2:2" x14ac:dyDescent="0.25">
      <c r="B20" s="141" t="s">
        <v>320</v>
      </c>
    </row>
    <row r="21" spans="2:2" x14ac:dyDescent="0.25">
      <c r="B21" s="141"/>
    </row>
    <row r="22" spans="2:2" x14ac:dyDescent="0.25">
      <c r="B22" s="143" t="s">
        <v>214</v>
      </c>
    </row>
    <row r="23" spans="2:2" x14ac:dyDescent="0.25">
      <c r="B23" s="141" t="s">
        <v>215</v>
      </c>
    </row>
    <row r="24" spans="2:2" x14ac:dyDescent="0.25">
      <c r="B24" s="141" t="s">
        <v>216</v>
      </c>
    </row>
    <row r="25" spans="2:2" x14ac:dyDescent="0.25">
      <c r="B25" s="141" t="s">
        <v>317</v>
      </c>
    </row>
    <row r="26" spans="2:2" x14ac:dyDescent="0.25">
      <c r="B26" s="141" t="s">
        <v>318</v>
      </c>
    </row>
    <row r="27" spans="2:2" x14ac:dyDescent="0.25">
      <c r="B27" s="141" t="s">
        <v>319</v>
      </c>
    </row>
  </sheetData>
  <sheetProtection algorithmName="SHA-512" hashValue="IeFEWMo19uErja9oISfQ8Tfkd1YMNsNePNPTpWr3WCUzah0hy5fdB4hGpvnBjOZWserKIdc8Ca8mLSSh4XETzA==" saltValue="0Uoil7bDfeM4DUJ/QGKh4g==" spinCount="100000" sheet="1" objects="1" scenarios="1"/>
  <phoneticPr fontId="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G55"/>
  <sheetViews>
    <sheetView showGridLines="0" zoomScale="80" zoomScaleNormal="80" workbookViewId="0">
      <pane xSplit="2" ySplit="4" topLeftCell="C5" activePane="bottomRight" state="frozen"/>
      <selection pane="topRight"/>
      <selection pane="bottomLeft"/>
      <selection pane="bottomRight"/>
    </sheetView>
  </sheetViews>
  <sheetFormatPr defaultRowHeight="15" x14ac:dyDescent="0.25"/>
  <cols>
    <col min="1" max="1" width="2.85546875" customWidth="1"/>
    <col min="2" max="4" width="17.140625" customWidth="1"/>
    <col min="5" max="5" width="17.28515625" customWidth="1"/>
  </cols>
  <sheetData>
    <row r="2" spans="2:5" ht="18" x14ac:dyDescent="0.25">
      <c r="B2" s="69" t="s">
        <v>166</v>
      </c>
      <c r="C2" s="69"/>
      <c r="D2" s="69"/>
      <c r="E2" s="69"/>
    </row>
    <row r="3" spans="2:5" ht="18" x14ac:dyDescent="0.25">
      <c r="B3" s="69"/>
      <c r="C3" s="69"/>
      <c r="D3" s="69"/>
      <c r="E3" s="69"/>
    </row>
    <row r="4" spans="2:5" s="71" customFormat="1" ht="41.25" customHeight="1" x14ac:dyDescent="0.25">
      <c r="B4" s="70" t="s">
        <v>153</v>
      </c>
      <c r="C4" s="70" t="s">
        <v>183</v>
      </c>
      <c r="D4" s="70" t="s">
        <v>182</v>
      </c>
      <c r="E4" s="70" t="s">
        <v>184</v>
      </c>
    </row>
    <row r="5" spans="2:5" s="71" customFormat="1" x14ac:dyDescent="0.25">
      <c r="B5" s="79">
        <v>40179</v>
      </c>
      <c r="C5" s="86">
        <v>0.13035633069999999</v>
      </c>
      <c r="D5" s="86">
        <v>5.6997385800000001E-2</v>
      </c>
      <c r="E5" s="89">
        <v>9.0441522000000007E-3</v>
      </c>
    </row>
    <row r="6" spans="2:5" x14ac:dyDescent="0.25">
      <c r="B6" s="79">
        <v>40210</v>
      </c>
      <c r="C6" s="86">
        <v>0.12595383090000001</v>
      </c>
      <c r="D6" s="86">
        <v>5.4514675999999998E-2</v>
      </c>
      <c r="E6" s="89">
        <v>7.9195745000000001E-3</v>
      </c>
    </row>
    <row r="7" spans="2:5" x14ac:dyDescent="0.25">
      <c r="B7" s="79">
        <v>40238</v>
      </c>
      <c r="C7" s="86">
        <v>0.13623079860000001</v>
      </c>
      <c r="D7" s="86">
        <v>5.8459629300000003E-2</v>
      </c>
      <c r="E7" s="89">
        <v>9.2812876000000002E-3</v>
      </c>
    </row>
    <row r="8" spans="2:5" x14ac:dyDescent="0.25">
      <c r="B8" s="79">
        <v>40269</v>
      </c>
      <c r="C8" s="86">
        <v>0.12976523209999999</v>
      </c>
      <c r="D8" s="86">
        <v>5.7210258100000001E-2</v>
      </c>
      <c r="E8" s="89">
        <v>8.3335470000000002E-3</v>
      </c>
    </row>
    <row r="9" spans="2:5" x14ac:dyDescent="0.25">
      <c r="B9" s="79">
        <v>40299</v>
      </c>
      <c r="C9" s="86">
        <v>0.12679937290000001</v>
      </c>
      <c r="D9" s="86">
        <v>5.3209178599999997E-2</v>
      </c>
      <c r="E9" s="89">
        <v>8.2920072999999993E-3</v>
      </c>
    </row>
    <row r="10" spans="2:5" x14ac:dyDescent="0.25">
      <c r="B10" s="79">
        <v>40330</v>
      </c>
      <c r="C10" s="86">
        <v>0.12768703510000001</v>
      </c>
      <c r="D10" s="86">
        <v>5.6748578100000002E-2</v>
      </c>
      <c r="E10" s="89">
        <v>8.1960040999999994E-3</v>
      </c>
    </row>
    <row r="11" spans="2:5" x14ac:dyDescent="0.25">
      <c r="B11" s="79">
        <v>40360</v>
      </c>
      <c r="C11" s="86">
        <v>0.12546716690000001</v>
      </c>
      <c r="D11" s="86">
        <v>5.4127924899999999E-2</v>
      </c>
      <c r="E11" s="89">
        <v>8.3881609000000003E-3</v>
      </c>
    </row>
    <row r="12" spans="2:5" x14ac:dyDescent="0.25">
      <c r="B12" s="79">
        <v>40391</v>
      </c>
      <c r="C12" s="86">
        <v>0.1261700701</v>
      </c>
      <c r="D12" s="86">
        <v>5.2985196300000002E-2</v>
      </c>
      <c r="E12" s="89">
        <v>8.0704487999999994E-3</v>
      </c>
    </row>
    <row r="13" spans="2:5" x14ac:dyDescent="0.25">
      <c r="B13" s="79">
        <v>40422</v>
      </c>
      <c r="C13" s="86">
        <v>0.1239157597</v>
      </c>
      <c r="D13" s="86">
        <v>5.5639860200000002E-2</v>
      </c>
      <c r="E13" s="89">
        <v>8.1487786E-3</v>
      </c>
    </row>
    <row r="14" spans="2:5" x14ac:dyDescent="0.25">
      <c r="B14" s="79">
        <v>40452</v>
      </c>
      <c r="C14" s="86">
        <v>0.1251152549</v>
      </c>
      <c r="D14" s="86">
        <v>4.82461374E-2</v>
      </c>
      <c r="E14" s="89">
        <v>7.9150712000000002E-3</v>
      </c>
    </row>
    <row r="15" spans="2:5" x14ac:dyDescent="0.25">
      <c r="B15" s="79">
        <v>40483</v>
      </c>
      <c r="C15" s="86">
        <v>0.12407173859999999</v>
      </c>
      <c r="D15" s="86">
        <v>5.2195846400000002E-2</v>
      </c>
      <c r="E15" s="89">
        <v>7.9139368000000002E-3</v>
      </c>
    </row>
    <row r="16" spans="2:5" x14ac:dyDescent="0.25">
      <c r="B16" s="81">
        <v>40513</v>
      </c>
      <c r="C16" s="87">
        <v>0.1285598869</v>
      </c>
      <c r="D16" s="87">
        <v>5.4094410900000001E-2</v>
      </c>
      <c r="E16" s="90">
        <v>8.9772628999999996E-3</v>
      </c>
    </row>
    <row r="17" spans="2:7" x14ac:dyDescent="0.25">
      <c r="B17" s="79">
        <v>40544</v>
      </c>
      <c r="C17" s="86">
        <v>0.13499343759999999</v>
      </c>
      <c r="D17" s="86">
        <v>5.4050873100000001E-2</v>
      </c>
      <c r="E17" s="89">
        <v>8.9377425E-3</v>
      </c>
    </row>
    <row r="18" spans="2:7" x14ac:dyDescent="0.25">
      <c r="B18" s="79">
        <v>40575</v>
      </c>
      <c r="C18" s="86">
        <v>0.12746023570000001</v>
      </c>
      <c r="D18" s="86">
        <v>5.1153593099999999E-2</v>
      </c>
      <c r="E18" s="89">
        <v>8.1030437999999993E-3</v>
      </c>
    </row>
    <row r="19" spans="2:7" x14ac:dyDescent="0.25">
      <c r="B19" s="79">
        <v>40603</v>
      </c>
      <c r="C19" s="86">
        <v>0.13515055710000001</v>
      </c>
      <c r="D19" s="86">
        <v>5.3779523099999997E-2</v>
      </c>
      <c r="E19" s="89">
        <v>9.1510958999999996E-3</v>
      </c>
    </row>
    <row r="20" spans="2:7" x14ac:dyDescent="0.25">
      <c r="B20" s="79">
        <v>40634</v>
      </c>
      <c r="C20" s="86">
        <v>0.12649490930000001</v>
      </c>
      <c r="D20" s="86">
        <v>5.3496237299999999E-2</v>
      </c>
      <c r="E20" s="89">
        <v>8.2124833999999997E-3</v>
      </c>
    </row>
    <row r="21" spans="2:7" x14ac:dyDescent="0.25">
      <c r="B21" s="79">
        <v>40664</v>
      </c>
      <c r="C21" s="86">
        <v>0.1283637379</v>
      </c>
      <c r="D21" s="86">
        <v>5.1165223900000001E-2</v>
      </c>
      <c r="E21" s="89">
        <v>8.1829011000000007E-3</v>
      </c>
    </row>
    <row r="22" spans="2:7" x14ac:dyDescent="0.25">
      <c r="B22" s="79">
        <v>40695</v>
      </c>
      <c r="C22" s="86">
        <v>0.1248782416</v>
      </c>
      <c r="D22" s="86">
        <v>5.2860793099999998E-2</v>
      </c>
      <c r="E22" s="89">
        <v>8.2478082999999994E-3</v>
      </c>
    </row>
    <row r="23" spans="2:7" x14ac:dyDescent="0.25">
      <c r="B23" s="79">
        <v>40725</v>
      </c>
      <c r="C23" s="86">
        <v>0.1207730657</v>
      </c>
      <c r="D23" s="86">
        <v>4.8462406E-2</v>
      </c>
      <c r="E23" s="89">
        <v>7.9646422000000001E-3</v>
      </c>
    </row>
    <row r="24" spans="2:7" x14ac:dyDescent="0.25">
      <c r="B24" s="79">
        <v>40756</v>
      </c>
      <c r="C24" s="86">
        <v>0.1248027437</v>
      </c>
      <c r="D24" s="86">
        <v>5.1591726800000001E-2</v>
      </c>
      <c r="E24" s="89">
        <v>8.2339162E-3</v>
      </c>
    </row>
    <row r="25" spans="2:7" x14ac:dyDescent="0.25">
      <c r="B25" s="79">
        <v>40787</v>
      </c>
      <c r="C25" s="86">
        <v>0.1219810659</v>
      </c>
      <c r="D25" s="86">
        <v>5.31065919E-2</v>
      </c>
      <c r="E25" s="89">
        <v>7.4403927000000003E-3</v>
      </c>
    </row>
    <row r="26" spans="2:7" x14ac:dyDescent="0.25">
      <c r="B26" s="79">
        <v>40817</v>
      </c>
      <c r="C26" s="86">
        <v>0.1223020071</v>
      </c>
      <c r="D26" s="86">
        <v>5.1690076699999997E-2</v>
      </c>
      <c r="E26" s="89">
        <v>7.5869557999999997E-3</v>
      </c>
    </row>
    <row r="27" spans="2:7" x14ac:dyDescent="0.25">
      <c r="B27" s="79">
        <v>40848</v>
      </c>
      <c r="C27" s="86">
        <v>0.12191324000000001</v>
      </c>
      <c r="D27" s="86">
        <v>5.5858239099999998E-2</v>
      </c>
      <c r="E27" s="89">
        <v>7.7403009999999998E-3</v>
      </c>
    </row>
    <row r="28" spans="2:7" x14ac:dyDescent="0.25">
      <c r="B28" s="81">
        <v>40878</v>
      </c>
      <c r="C28" s="87">
        <v>0.12232539639999999</v>
      </c>
      <c r="D28" s="87">
        <v>5.4430406200000003E-2</v>
      </c>
      <c r="E28" s="90">
        <v>8.2147915000000005E-3</v>
      </c>
    </row>
    <row r="29" spans="2:7" x14ac:dyDescent="0.25">
      <c r="B29" s="111">
        <v>40909</v>
      </c>
      <c r="C29" s="88">
        <v>0.1296491508</v>
      </c>
      <c r="D29" s="88">
        <v>5.5796744600000003E-2</v>
      </c>
      <c r="E29" s="91">
        <v>8.6377286000000001E-3</v>
      </c>
    </row>
    <row r="30" spans="2:7" x14ac:dyDescent="0.25">
      <c r="B30" s="112">
        <v>40940</v>
      </c>
      <c r="C30" s="86">
        <v>0.1257078418</v>
      </c>
      <c r="D30" s="86">
        <v>5.5631505900000003E-2</v>
      </c>
      <c r="E30" s="89">
        <v>8.0326162000000003E-3</v>
      </c>
    </row>
    <row r="31" spans="2:7" x14ac:dyDescent="0.25">
      <c r="B31" s="112">
        <v>40969</v>
      </c>
      <c r="C31" s="86">
        <v>0.1287185414</v>
      </c>
      <c r="D31" s="86">
        <v>5.7147292699999998E-2</v>
      </c>
      <c r="E31" s="89">
        <v>8.4798096000000007E-3</v>
      </c>
    </row>
    <row r="32" spans="2:7" x14ac:dyDescent="0.25">
      <c r="B32" s="112">
        <v>41000</v>
      </c>
      <c r="C32" s="86">
        <v>0.12493363759999999</v>
      </c>
      <c r="D32" s="86">
        <v>5.4234436699999999E-2</v>
      </c>
      <c r="E32" s="89">
        <v>7.5532450000000001E-3</v>
      </c>
      <c r="F32" s="108"/>
      <c r="G32" s="108"/>
    </row>
    <row r="33" spans="2:7" x14ac:dyDescent="0.25">
      <c r="B33" s="112">
        <v>41030</v>
      </c>
      <c r="C33" s="86">
        <v>0.1260373283</v>
      </c>
      <c r="D33" s="86">
        <v>5.4950459299999997E-2</v>
      </c>
      <c r="E33" s="89">
        <v>7.6864612000000004E-3</v>
      </c>
      <c r="F33" s="108"/>
      <c r="G33" s="108"/>
    </row>
    <row r="34" spans="2:7" x14ac:dyDescent="0.25">
      <c r="B34" s="112">
        <v>41061</v>
      </c>
      <c r="C34" s="86">
        <v>0.12086026229999999</v>
      </c>
      <c r="D34" s="86">
        <v>5.4404794200000002E-2</v>
      </c>
      <c r="E34" s="89">
        <v>7.5750035E-3</v>
      </c>
    </row>
    <row r="35" spans="2:7" x14ac:dyDescent="0.25">
      <c r="B35" s="112">
        <v>41091</v>
      </c>
      <c r="C35" s="86">
        <v>0.1213322408</v>
      </c>
      <c r="D35" s="86">
        <v>5.2200484800000002E-2</v>
      </c>
      <c r="E35" s="89">
        <v>7.9142339999999992E-3</v>
      </c>
    </row>
    <row r="36" spans="2:7" x14ac:dyDescent="0.25">
      <c r="B36" s="112">
        <v>41122</v>
      </c>
      <c r="C36" s="86">
        <v>0.1224687517</v>
      </c>
      <c r="D36" s="86">
        <v>5.3633808200000001E-2</v>
      </c>
      <c r="E36" s="89">
        <v>7.2798973999999997E-3</v>
      </c>
    </row>
    <row r="37" spans="2:7" x14ac:dyDescent="0.25">
      <c r="B37" s="112">
        <v>41153</v>
      </c>
      <c r="C37" s="86">
        <v>0.1167050947</v>
      </c>
      <c r="D37" s="86">
        <v>5.2948711400000001E-2</v>
      </c>
      <c r="E37" s="89">
        <v>6.7189288000000002E-3</v>
      </c>
    </row>
    <row r="38" spans="2:7" x14ac:dyDescent="0.25">
      <c r="B38" s="112">
        <v>41183</v>
      </c>
      <c r="C38" s="86">
        <v>0.1231751421</v>
      </c>
      <c r="D38" s="86">
        <v>5.6820699500000002E-2</v>
      </c>
      <c r="E38" s="89">
        <v>7.1818365000000002E-3</v>
      </c>
    </row>
    <row r="39" spans="2:7" x14ac:dyDescent="0.25">
      <c r="B39" s="112">
        <v>41214</v>
      </c>
      <c r="C39" s="86">
        <v>0.1184535337</v>
      </c>
      <c r="D39" s="86">
        <v>5.8427211499999999E-2</v>
      </c>
      <c r="E39" s="89">
        <v>7.0101742999999998E-3</v>
      </c>
    </row>
    <row r="40" spans="2:7" x14ac:dyDescent="0.25">
      <c r="B40" s="113">
        <v>41244</v>
      </c>
      <c r="C40" s="87">
        <v>0.11787870120000001</v>
      </c>
      <c r="D40" s="87">
        <v>5.59450326E-2</v>
      </c>
      <c r="E40" s="90">
        <v>7.9610023000000005E-3</v>
      </c>
    </row>
    <row r="41" spans="2:7" x14ac:dyDescent="0.25">
      <c r="B41" s="111">
        <v>41275</v>
      </c>
      <c r="C41" s="86">
        <v>0.13237420790000001</v>
      </c>
      <c r="D41" s="86">
        <v>5.9166387299999998E-2</v>
      </c>
      <c r="E41" s="89">
        <v>9.0967896999999999E-3</v>
      </c>
    </row>
    <row r="42" spans="2:7" x14ac:dyDescent="0.25">
      <c r="B42" s="112">
        <v>41306</v>
      </c>
      <c r="C42" s="86">
        <v>0.1200477741</v>
      </c>
      <c r="D42" s="86">
        <v>5.6590547900000003E-2</v>
      </c>
      <c r="E42" s="89">
        <v>7.2886149000000004E-3</v>
      </c>
    </row>
    <row r="43" spans="2:7" x14ac:dyDescent="0.25">
      <c r="B43" s="112">
        <v>41334</v>
      </c>
      <c r="C43" s="86">
        <v>0.1233414283</v>
      </c>
      <c r="D43" s="86">
        <v>5.7514109700000003E-2</v>
      </c>
      <c r="E43" s="89">
        <v>8.2758994999999995E-3</v>
      </c>
    </row>
    <row r="44" spans="2:7" x14ac:dyDescent="0.25">
      <c r="B44" s="112">
        <v>41365</v>
      </c>
      <c r="C44" s="86">
        <v>0.124842597</v>
      </c>
      <c r="D44" s="86">
        <v>6.1041906399999998E-2</v>
      </c>
      <c r="E44" s="89">
        <v>8.1646468999999992E-3</v>
      </c>
    </row>
    <row r="45" spans="2:7" x14ac:dyDescent="0.25">
      <c r="B45" s="112">
        <v>41395</v>
      </c>
      <c r="C45" s="86">
        <v>0.1220696267</v>
      </c>
      <c r="D45" s="86">
        <v>5.9691162999999998E-2</v>
      </c>
      <c r="E45" s="89">
        <v>7.6263976999999998E-3</v>
      </c>
    </row>
    <row r="46" spans="2:7" x14ac:dyDescent="0.25">
      <c r="B46" s="112">
        <v>41426</v>
      </c>
      <c r="C46" s="86">
        <v>0.1166574459</v>
      </c>
      <c r="D46" s="86">
        <v>5.6383926199999997E-2</v>
      </c>
      <c r="E46" s="89">
        <v>7.1787120999999999E-3</v>
      </c>
    </row>
    <row r="47" spans="2:7" x14ac:dyDescent="0.25">
      <c r="B47" s="112">
        <v>41456</v>
      </c>
      <c r="C47" s="86">
        <v>0.1195073191</v>
      </c>
      <c r="D47" s="86">
        <v>5.8234157600000003E-2</v>
      </c>
      <c r="E47" s="89">
        <v>7.4801088999999999E-3</v>
      </c>
    </row>
    <row r="48" spans="2:7" x14ac:dyDescent="0.25">
      <c r="B48" s="112">
        <v>41487</v>
      </c>
      <c r="C48" s="86">
        <v>0.1179207127</v>
      </c>
      <c r="D48" s="86">
        <v>5.8352829000000002E-2</v>
      </c>
      <c r="E48" s="89">
        <v>6.8741210000000004E-3</v>
      </c>
    </row>
    <row r="49" spans="2:5" x14ac:dyDescent="0.25">
      <c r="B49" s="112">
        <v>41518</v>
      </c>
      <c r="C49" s="86">
        <v>0.11462701829999999</v>
      </c>
      <c r="D49" s="86">
        <v>5.6657709700000003E-2</v>
      </c>
      <c r="E49" s="89">
        <v>6.6992435999999999E-3</v>
      </c>
    </row>
    <row r="50" spans="2:5" x14ac:dyDescent="0.25">
      <c r="B50" s="112">
        <v>41548</v>
      </c>
      <c r="C50" s="86">
        <v>0.1214579387</v>
      </c>
      <c r="D50" s="86">
        <v>5.8624558299999997E-2</v>
      </c>
      <c r="E50" s="89">
        <v>6.8456339999999997E-3</v>
      </c>
    </row>
    <row r="51" spans="2:5" x14ac:dyDescent="0.25">
      <c r="B51" s="112">
        <v>41579</v>
      </c>
      <c r="C51" s="86">
        <v>0.11198937539999999</v>
      </c>
      <c r="D51" s="86">
        <v>5.8556448099999998E-2</v>
      </c>
      <c r="E51" s="89">
        <v>6.6639476000000001E-3</v>
      </c>
    </row>
    <row r="52" spans="2:5" x14ac:dyDescent="0.25">
      <c r="B52" s="113">
        <v>41609</v>
      </c>
      <c r="C52" s="87">
        <v>0.1166461858</v>
      </c>
      <c r="D52" s="87">
        <v>6.1901611000000002E-2</v>
      </c>
      <c r="E52" s="90">
        <v>6.9916140999999998E-3</v>
      </c>
    </row>
    <row r="53" spans="2:5" x14ac:dyDescent="0.25">
      <c r="B53" s="111">
        <v>41640</v>
      </c>
      <c r="C53" s="88">
        <v>0.12580645160000001</v>
      </c>
      <c r="D53" s="88">
        <v>6.4455645199999995E-2</v>
      </c>
      <c r="E53" s="91">
        <v>7.9704301000000002E-3</v>
      </c>
    </row>
    <row r="54" spans="2:5" x14ac:dyDescent="0.25">
      <c r="B54" s="112">
        <v>41671</v>
      </c>
      <c r="C54" s="86">
        <v>0.1150823931</v>
      </c>
      <c r="D54" s="86">
        <v>6.2224663999999999E-2</v>
      </c>
      <c r="E54" s="89">
        <v>6.5860201000000002E-3</v>
      </c>
    </row>
    <row r="55" spans="2:5" x14ac:dyDescent="0.25">
      <c r="B55" s="113">
        <v>41699</v>
      </c>
      <c r="C55" s="87">
        <v>0.12002913680000001</v>
      </c>
      <c r="D55" s="87">
        <v>6.1336954999999999E-2</v>
      </c>
      <c r="E55" s="90">
        <v>7.1548434999999999E-3</v>
      </c>
    </row>
  </sheetData>
  <pageMargins left="0.7" right="0.7" top="0.75" bottom="0.75" header="0.3" footer="0.3"/>
  <pageSetup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5" tint="0.59999389629810485"/>
  </sheetPr>
  <dimension ref="B3:B25"/>
  <sheetViews>
    <sheetView workbookViewId="0"/>
  </sheetViews>
  <sheetFormatPr defaultRowHeight="15" x14ac:dyDescent="0.25"/>
  <cols>
    <col min="1" max="1" width="2.7109375" style="21" customWidth="1"/>
    <col min="2" max="16384" width="9.140625" style="21"/>
  </cols>
  <sheetData>
    <row r="3" spans="2:2" ht="15.75" x14ac:dyDescent="0.25">
      <c r="B3" s="29" t="s">
        <v>217</v>
      </c>
    </row>
    <row r="4" spans="2:2" x14ac:dyDescent="0.25">
      <c r="B4" s="27"/>
    </row>
    <row r="5" spans="2:2" x14ac:dyDescent="0.25">
      <c r="B5" s="67" t="s">
        <v>218</v>
      </c>
    </row>
    <row r="6" spans="2:2" x14ac:dyDescent="0.25">
      <c r="B6" s="67" t="s">
        <v>219</v>
      </c>
    </row>
    <row r="7" spans="2:2" x14ac:dyDescent="0.25">
      <c r="B7" s="67"/>
    </row>
    <row r="8" spans="2:2" x14ac:dyDescent="0.25">
      <c r="B8" s="28"/>
    </row>
    <row r="9" spans="2:2" x14ac:dyDescent="0.25">
      <c r="B9" s="67"/>
    </row>
    <row r="10" spans="2:2" x14ac:dyDescent="0.25">
      <c r="B10" s="67"/>
    </row>
    <row r="11" spans="2:2" x14ac:dyDescent="0.25">
      <c r="B11" s="67"/>
    </row>
    <row r="12" spans="2:2" x14ac:dyDescent="0.25">
      <c r="B12" s="67"/>
    </row>
    <row r="13" spans="2:2" x14ac:dyDescent="0.25">
      <c r="B13" s="67"/>
    </row>
    <row r="14" spans="2:2" x14ac:dyDescent="0.25">
      <c r="B14" s="67"/>
    </row>
    <row r="16" spans="2:2" x14ac:dyDescent="0.25">
      <c r="B16" s="28"/>
    </row>
    <row r="17" spans="2:2" x14ac:dyDescent="0.25">
      <c r="B17" s="28"/>
    </row>
    <row r="18" spans="2:2" x14ac:dyDescent="0.25">
      <c r="B18" s="28"/>
    </row>
    <row r="19" spans="2:2" x14ac:dyDescent="0.25">
      <c r="B19" s="28"/>
    </row>
    <row r="20" spans="2:2" x14ac:dyDescent="0.25">
      <c r="B20" s="68"/>
    </row>
    <row r="21" spans="2:2" x14ac:dyDescent="0.25">
      <c r="B21" s="67"/>
    </row>
    <row r="22" spans="2:2" x14ac:dyDescent="0.25">
      <c r="B22" s="67"/>
    </row>
    <row r="23" spans="2:2" x14ac:dyDescent="0.25">
      <c r="B23" s="67"/>
    </row>
    <row r="24" spans="2:2" x14ac:dyDescent="0.25">
      <c r="B24" s="67"/>
    </row>
    <row r="25" spans="2:2" x14ac:dyDescent="0.25">
      <c r="B25" s="67"/>
    </row>
  </sheetData>
  <sheetProtection password="D7B1"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L55"/>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6" width="17.140625" customWidth="1"/>
    <col min="7" max="7" width="10.28515625" bestFit="1" customWidth="1"/>
    <col min="12" max="12" width="10.28515625" hidden="1" customWidth="1"/>
  </cols>
  <sheetData>
    <row r="2" spans="2:12" ht="18" x14ac:dyDescent="0.25">
      <c r="B2" s="69" t="s">
        <v>152</v>
      </c>
      <c r="C2" s="69"/>
      <c r="D2" s="69"/>
      <c r="E2" s="69"/>
      <c r="F2" s="69"/>
    </row>
    <row r="3" spans="2:12" ht="18" x14ac:dyDescent="0.25">
      <c r="B3" s="69"/>
      <c r="C3" s="69"/>
      <c r="D3" s="69"/>
      <c r="E3" s="69"/>
      <c r="F3" s="69"/>
    </row>
    <row r="4" spans="2:12" s="71" customFormat="1" ht="64.5" customHeight="1" x14ac:dyDescent="0.25">
      <c r="B4" s="70" t="s">
        <v>153</v>
      </c>
      <c r="C4" s="70" t="s">
        <v>154</v>
      </c>
      <c r="D4" s="70" t="s">
        <v>155</v>
      </c>
      <c r="E4" s="70" t="s">
        <v>281</v>
      </c>
      <c r="F4" s="70" t="s">
        <v>156</v>
      </c>
    </row>
    <row r="5" spans="2:12" x14ac:dyDescent="0.25">
      <c r="B5" s="74">
        <v>40179</v>
      </c>
      <c r="C5" s="86">
        <v>1.88389024E-2</v>
      </c>
      <c r="D5" s="86">
        <v>0.14929876389999999</v>
      </c>
      <c r="E5" s="86">
        <v>0.10462153959999999</v>
      </c>
      <c r="F5" s="89">
        <v>5.2353291400000002E-2</v>
      </c>
    </row>
    <row r="6" spans="2:12" x14ac:dyDescent="0.25">
      <c r="B6" s="72">
        <v>40210</v>
      </c>
      <c r="C6" s="86">
        <v>1.68689159E-2</v>
      </c>
      <c r="D6" s="86">
        <v>0.14063356599999999</v>
      </c>
      <c r="E6" s="86">
        <v>9.7116652600000006E-2</v>
      </c>
      <c r="F6" s="89">
        <v>5.3066334800000003E-2</v>
      </c>
    </row>
    <row r="7" spans="2:12" x14ac:dyDescent="0.25">
      <c r="B7" s="72">
        <v>40238</v>
      </c>
      <c r="C7" s="86">
        <v>1.8133021999999999E-2</v>
      </c>
      <c r="D7" s="86">
        <v>0.15196272799999999</v>
      </c>
      <c r="E7" s="86">
        <v>0.11122492439999999</v>
      </c>
      <c r="F7" s="89">
        <v>5.6157664400000001E-2</v>
      </c>
    </row>
    <row r="8" spans="2:12" x14ac:dyDescent="0.25">
      <c r="B8" s="72">
        <v>40269</v>
      </c>
      <c r="C8" s="86">
        <v>1.67953024E-2</v>
      </c>
      <c r="D8" s="86">
        <v>0.14300366680000001</v>
      </c>
      <c r="E8" s="86">
        <v>0.10835442670000001</v>
      </c>
      <c r="F8" s="89">
        <v>5.5869564400000002E-2</v>
      </c>
    </row>
    <row r="9" spans="2:12" x14ac:dyDescent="0.25">
      <c r="B9" s="72">
        <v>40299</v>
      </c>
      <c r="C9" s="86">
        <v>1.6850791399999999E-2</v>
      </c>
      <c r="D9" s="86">
        <v>0.14392425</v>
      </c>
      <c r="E9" s="86">
        <v>0.1128538904</v>
      </c>
      <c r="F9" s="89">
        <v>5.4689241600000001E-2</v>
      </c>
    </row>
    <row r="10" spans="2:12" x14ac:dyDescent="0.25">
      <c r="B10" s="72">
        <v>40330</v>
      </c>
      <c r="C10" s="86">
        <v>1.6140440400000001E-2</v>
      </c>
      <c r="D10" s="86">
        <v>0.1407029313</v>
      </c>
      <c r="E10" s="86">
        <v>0.11088668509999999</v>
      </c>
      <c r="F10" s="89">
        <v>5.4243838400000001E-2</v>
      </c>
    </row>
    <row r="11" spans="2:12" x14ac:dyDescent="0.25">
      <c r="B11" s="72">
        <v>40360</v>
      </c>
      <c r="C11" s="86">
        <v>1.6301451799999998E-2</v>
      </c>
      <c r="D11" s="86">
        <v>0.1413916227</v>
      </c>
      <c r="E11" s="86">
        <v>0.1096079604</v>
      </c>
      <c r="F11" s="89">
        <v>5.3417432399999999E-2</v>
      </c>
    </row>
    <row r="12" spans="2:12" x14ac:dyDescent="0.25">
      <c r="B12" s="72">
        <v>40391</v>
      </c>
      <c r="C12" s="86">
        <v>1.62604867E-2</v>
      </c>
      <c r="D12" s="86">
        <v>0.14261537630000001</v>
      </c>
      <c r="E12" s="86">
        <v>0.1079454239</v>
      </c>
      <c r="F12" s="89">
        <v>5.2274909899999999E-2</v>
      </c>
    </row>
    <row r="13" spans="2:12" x14ac:dyDescent="0.25">
      <c r="B13" s="72">
        <v>40422</v>
      </c>
      <c r="C13" s="86">
        <v>1.58086305E-2</v>
      </c>
      <c r="D13" s="86">
        <v>0.1389457291</v>
      </c>
      <c r="E13" s="86">
        <v>0.1052170291</v>
      </c>
      <c r="F13" s="89">
        <v>5.1771906600000001E-2</v>
      </c>
    </row>
    <row r="14" spans="2:12" x14ac:dyDescent="0.25">
      <c r="B14" s="72">
        <v>40452</v>
      </c>
      <c r="C14" s="86">
        <v>1.6697943699999999E-2</v>
      </c>
      <c r="D14" s="86">
        <v>0.13934358059999999</v>
      </c>
      <c r="E14" s="86">
        <v>0.1043928826</v>
      </c>
      <c r="F14" s="89">
        <v>5.14316914E-2</v>
      </c>
    </row>
    <row r="15" spans="2:12" x14ac:dyDescent="0.25">
      <c r="B15" s="72">
        <v>40483</v>
      </c>
      <c r="C15" s="86">
        <v>1.6557835E-2</v>
      </c>
      <c r="D15" s="86">
        <v>0.13812530040000001</v>
      </c>
      <c r="E15" s="86">
        <v>0.1016705995</v>
      </c>
      <c r="F15" s="89">
        <v>5.0548013000000003E-2</v>
      </c>
    </row>
    <row r="16" spans="2:12" x14ac:dyDescent="0.25">
      <c r="B16" s="73">
        <v>40513</v>
      </c>
      <c r="C16" s="87">
        <v>1.7795827699999999E-2</v>
      </c>
      <c r="D16" s="87">
        <v>0.14304830190000001</v>
      </c>
      <c r="E16" s="87">
        <v>0.1057326081</v>
      </c>
      <c r="F16" s="90">
        <v>5.2244135400000002E-2</v>
      </c>
      <c r="L16">
        <v>0</v>
      </c>
    </row>
    <row r="17" spans="2:12" x14ac:dyDescent="0.25">
      <c r="B17" s="72">
        <v>40544</v>
      </c>
      <c r="C17" s="88">
        <v>1.8891948200000001E-2</v>
      </c>
      <c r="D17" s="88">
        <v>0.15108922050000001</v>
      </c>
      <c r="E17" s="88">
        <v>0.10759886439999999</v>
      </c>
      <c r="F17" s="91">
        <v>5.3301900300000003E-2</v>
      </c>
      <c r="L17" s="109">
        <v>8.9999999999999999E+300</v>
      </c>
    </row>
    <row r="18" spans="2:12" x14ac:dyDescent="0.25">
      <c r="B18" s="72">
        <v>40575</v>
      </c>
      <c r="C18" s="86">
        <v>1.6992790899999999E-2</v>
      </c>
      <c r="D18" s="86">
        <v>0.1383989873</v>
      </c>
      <c r="E18" s="86">
        <v>9.9314137799999994E-2</v>
      </c>
      <c r="F18" s="89">
        <v>5.4021484199999997E-2</v>
      </c>
    </row>
    <row r="19" spans="2:12" x14ac:dyDescent="0.25">
      <c r="B19" s="72">
        <v>40603</v>
      </c>
      <c r="C19" s="86">
        <v>1.77528424E-2</v>
      </c>
      <c r="D19" s="86">
        <v>0.1470058692</v>
      </c>
      <c r="E19" s="86">
        <v>0.1082891491</v>
      </c>
      <c r="F19" s="89">
        <v>5.5895403900000001E-2</v>
      </c>
    </row>
    <row r="20" spans="2:12" x14ac:dyDescent="0.25">
      <c r="B20" s="72">
        <v>40634</v>
      </c>
      <c r="C20" s="86">
        <v>1.6325807899999999E-2</v>
      </c>
      <c r="D20" s="86">
        <v>0.1389853918</v>
      </c>
      <c r="E20" s="86">
        <v>0.10338733949999999</v>
      </c>
      <c r="F20" s="89">
        <v>5.4884462199999998E-2</v>
      </c>
    </row>
    <row r="21" spans="2:12" x14ac:dyDescent="0.25">
      <c r="B21" s="72">
        <v>40664</v>
      </c>
      <c r="C21" s="86">
        <v>1.6507191399999999E-2</v>
      </c>
      <c r="D21" s="86">
        <v>0.1423754096</v>
      </c>
      <c r="E21" s="86">
        <v>0.1086116639</v>
      </c>
      <c r="F21" s="89">
        <v>5.4091980800000002E-2</v>
      </c>
    </row>
    <row r="22" spans="2:12" x14ac:dyDescent="0.25">
      <c r="B22" s="72">
        <v>40695</v>
      </c>
      <c r="C22" s="86">
        <v>1.57685955E-2</v>
      </c>
      <c r="D22" s="86">
        <v>0.13735759559999999</v>
      </c>
      <c r="E22" s="86">
        <v>0.1067485918</v>
      </c>
      <c r="F22" s="89">
        <v>5.3672515800000001E-2</v>
      </c>
    </row>
    <row r="23" spans="2:12" x14ac:dyDescent="0.25">
      <c r="B23" s="72">
        <v>40725</v>
      </c>
      <c r="C23" s="86">
        <v>1.56236276E-2</v>
      </c>
      <c r="D23" s="86">
        <v>0.13487192279999999</v>
      </c>
      <c r="E23" s="86">
        <v>0.10895082439999999</v>
      </c>
      <c r="F23" s="89">
        <v>5.19019228E-2</v>
      </c>
    </row>
    <row r="24" spans="2:12" x14ac:dyDescent="0.25">
      <c r="B24" s="72">
        <v>40756</v>
      </c>
      <c r="C24" s="86">
        <v>1.5654259699999999E-2</v>
      </c>
      <c r="D24" s="86">
        <v>0.14108121000000001</v>
      </c>
      <c r="E24" s="86">
        <v>0.108562852</v>
      </c>
      <c r="F24" s="89">
        <v>5.2012540199999999E-2</v>
      </c>
    </row>
    <row r="25" spans="2:12" x14ac:dyDescent="0.25">
      <c r="B25" s="72">
        <v>40787</v>
      </c>
      <c r="C25" s="86">
        <v>1.56381487E-2</v>
      </c>
      <c r="D25" s="86">
        <v>0.13667601679999999</v>
      </c>
      <c r="E25" s="86">
        <v>0.1041795231</v>
      </c>
      <c r="F25" s="89">
        <v>5.1416549800000003E-2</v>
      </c>
    </row>
    <row r="26" spans="2:12" x14ac:dyDescent="0.25">
      <c r="B26" s="72">
        <v>40817</v>
      </c>
      <c r="C26" s="86">
        <v>1.5944516400000001E-2</v>
      </c>
      <c r="D26" s="86">
        <v>0.13758100109999999</v>
      </c>
      <c r="E26" s="86">
        <v>0.10480577250000001</v>
      </c>
      <c r="F26" s="89">
        <v>5.0712809599999999E-2</v>
      </c>
    </row>
    <row r="27" spans="2:12" x14ac:dyDescent="0.25">
      <c r="B27" s="72">
        <v>40848</v>
      </c>
      <c r="C27" s="86">
        <v>1.55225928E-2</v>
      </c>
      <c r="D27" s="86">
        <v>0.13539578059999999</v>
      </c>
      <c r="E27" s="86">
        <v>0.1013237594</v>
      </c>
      <c r="F27" s="89">
        <v>5.0598893499999999E-2</v>
      </c>
    </row>
    <row r="28" spans="2:12" x14ac:dyDescent="0.25">
      <c r="B28" s="73">
        <v>40878</v>
      </c>
      <c r="C28" s="87">
        <v>1.66667829E-2</v>
      </c>
      <c r="D28" s="87">
        <v>0.1364771625</v>
      </c>
      <c r="E28" s="87">
        <v>0.1041098375</v>
      </c>
      <c r="F28" s="90">
        <v>5.1423548399999998E-2</v>
      </c>
    </row>
    <row r="29" spans="2:12" x14ac:dyDescent="0.25">
      <c r="B29" s="74">
        <v>40909</v>
      </c>
      <c r="C29" s="86">
        <v>1.6977245799999999E-2</v>
      </c>
      <c r="D29" s="86">
        <v>0.1452601721</v>
      </c>
      <c r="E29" s="86">
        <v>0.1071827343</v>
      </c>
      <c r="F29" s="89">
        <v>5.1815968900000002E-2</v>
      </c>
      <c r="G29" s="109"/>
    </row>
    <row r="30" spans="2:12" x14ac:dyDescent="0.25">
      <c r="B30" s="72">
        <v>40940</v>
      </c>
      <c r="C30" s="86">
        <v>1.6040943799999999E-2</v>
      </c>
      <c r="D30" s="86">
        <v>0.1366238723</v>
      </c>
      <c r="E30" s="86">
        <v>0.1008431645</v>
      </c>
      <c r="F30" s="89">
        <v>5.2900763400000002E-2</v>
      </c>
    </row>
    <row r="31" spans="2:12" x14ac:dyDescent="0.25">
      <c r="B31" s="72">
        <v>40969</v>
      </c>
      <c r="C31" s="86">
        <v>1.68078243E-2</v>
      </c>
      <c r="D31" s="86">
        <v>0.14024459659999999</v>
      </c>
      <c r="E31" s="86">
        <v>0.1074327704</v>
      </c>
      <c r="F31" s="89">
        <v>5.4615079400000002E-2</v>
      </c>
    </row>
    <row r="32" spans="2:12" x14ac:dyDescent="0.25">
      <c r="B32" s="72">
        <v>41000</v>
      </c>
      <c r="C32" s="86">
        <v>1.5875259400000001E-2</v>
      </c>
      <c r="D32" s="86">
        <v>0.1329626233</v>
      </c>
      <c r="E32" s="86">
        <v>0.10525245279999999</v>
      </c>
      <c r="F32" s="89">
        <v>5.2652081900000001E-2</v>
      </c>
    </row>
    <row r="33" spans="2:6" x14ac:dyDescent="0.25">
      <c r="B33" s="72">
        <v>41030</v>
      </c>
      <c r="C33" s="86">
        <v>1.5280065799999999E-2</v>
      </c>
      <c r="D33" s="86">
        <v>0.13526795999999999</v>
      </c>
      <c r="E33" s="86">
        <v>0.1091305529</v>
      </c>
      <c r="F33" s="89">
        <v>5.2770049300000003E-2</v>
      </c>
    </row>
    <row r="34" spans="2:6" x14ac:dyDescent="0.25">
      <c r="B34" s="72">
        <v>41061</v>
      </c>
      <c r="C34" s="86">
        <v>1.47999163E-2</v>
      </c>
      <c r="D34" s="86">
        <v>0.1304397072</v>
      </c>
      <c r="E34" s="86">
        <v>0.1065614564</v>
      </c>
      <c r="F34" s="89">
        <v>5.1662416400000001E-2</v>
      </c>
    </row>
    <row r="35" spans="2:6" x14ac:dyDescent="0.25">
      <c r="B35" s="72">
        <v>41091</v>
      </c>
      <c r="C35" s="86">
        <v>1.5473385900000001E-2</v>
      </c>
      <c r="D35" s="86">
        <v>0.13251391309999999</v>
      </c>
      <c r="E35" s="86">
        <v>0.1111850866</v>
      </c>
      <c r="F35" s="89">
        <v>5.0496773500000001E-2</v>
      </c>
    </row>
    <row r="36" spans="2:6" x14ac:dyDescent="0.25">
      <c r="B36" s="72">
        <v>41122</v>
      </c>
      <c r="C36" s="86">
        <v>1.5330768E-2</v>
      </c>
      <c r="D36" s="86">
        <v>0.13320779429999999</v>
      </c>
      <c r="E36" s="86">
        <v>0.1095054855</v>
      </c>
      <c r="F36" s="89">
        <v>5.0989984199999998E-2</v>
      </c>
    </row>
    <row r="37" spans="2:6" x14ac:dyDescent="0.25">
      <c r="B37" s="72">
        <v>41153</v>
      </c>
      <c r="C37" s="86">
        <v>1.47358713E-2</v>
      </c>
      <c r="D37" s="86">
        <v>0.12678178000000001</v>
      </c>
      <c r="E37" s="86">
        <v>0.10633123260000001</v>
      </c>
      <c r="F37" s="89">
        <v>4.9761746199999998E-2</v>
      </c>
    </row>
    <row r="38" spans="2:6" x14ac:dyDescent="0.25">
      <c r="B38" s="72">
        <v>41183</v>
      </c>
      <c r="C38" s="86">
        <v>1.5774816899999999E-2</v>
      </c>
      <c r="D38" s="86">
        <v>0.13448474499999999</v>
      </c>
      <c r="E38" s="86">
        <v>0.10877738350000001</v>
      </c>
      <c r="F38" s="89">
        <v>5.0770505E-2</v>
      </c>
    </row>
    <row r="39" spans="2:6" x14ac:dyDescent="0.25">
      <c r="B39" s="72">
        <v>41214</v>
      </c>
      <c r="C39" s="86">
        <v>1.5537628499999999E-2</v>
      </c>
      <c r="D39" s="86">
        <v>0.1297155015</v>
      </c>
      <c r="E39" s="86">
        <v>0.1040376695</v>
      </c>
      <c r="F39" s="89">
        <v>5.0223670900000003E-2</v>
      </c>
    </row>
    <row r="40" spans="2:6" x14ac:dyDescent="0.25">
      <c r="B40" s="73">
        <v>41244</v>
      </c>
      <c r="C40" s="87">
        <v>1.69235171E-2</v>
      </c>
      <c r="D40" s="87">
        <v>0.13394037249999999</v>
      </c>
      <c r="E40" s="87">
        <v>0.1109498699</v>
      </c>
      <c r="F40" s="90">
        <v>5.0044965900000002E-2</v>
      </c>
    </row>
    <row r="41" spans="2:6" x14ac:dyDescent="0.25">
      <c r="B41" s="74">
        <v>41275</v>
      </c>
      <c r="C41" s="86">
        <v>1.8894635100000001E-2</v>
      </c>
      <c r="D41" s="86">
        <v>0.14615147540000001</v>
      </c>
      <c r="E41" s="86">
        <v>0.1158706129</v>
      </c>
      <c r="F41" s="89">
        <v>5.2816245499999998E-2</v>
      </c>
    </row>
    <row r="42" spans="2:6" x14ac:dyDescent="0.25">
      <c r="B42" s="72">
        <v>41306</v>
      </c>
      <c r="C42" s="86">
        <v>1.56967228E-2</v>
      </c>
      <c r="D42" s="86">
        <v>0.1275167328</v>
      </c>
      <c r="E42" s="86">
        <v>9.9811829899999996E-2</v>
      </c>
      <c r="F42" s="89">
        <v>5.3085751799999997E-2</v>
      </c>
    </row>
    <row r="43" spans="2:6" x14ac:dyDescent="0.25">
      <c r="B43" s="72">
        <v>41334</v>
      </c>
      <c r="C43" s="86">
        <v>1.6480571999999999E-2</v>
      </c>
      <c r="D43" s="86">
        <v>0.1336286428</v>
      </c>
      <c r="E43" s="86">
        <v>0.1085533456</v>
      </c>
      <c r="F43" s="89">
        <v>5.4091821800000002E-2</v>
      </c>
    </row>
    <row r="44" spans="2:6" x14ac:dyDescent="0.25">
      <c r="B44" s="72">
        <v>41365</v>
      </c>
      <c r="C44" s="86">
        <v>1.56184415E-2</v>
      </c>
      <c r="D44" s="86">
        <v>0.1321542211</v>
      </c>
      <c r="E44" s="86">
        <v>0.10854038320000001</v>
      </c>
      <c r="F44" s="89">
        <v>5.2779094200000001E-2</v>
      </c>
    </row>
    <row r="45" spans="2:6" x14ac:dyDescent="0.25">
      <c r="B45" s="72">
        <v>41395</v>
      </c>
      <c r="C45" s="86">
        <v>1.51785232E-2</v>
      </c>
      <c r="D45" s="86">
        <v>0.12996272889999999</v>
      </c>
      <c r="E45" s="86">
        <v>0.1097033166</v>
      </c>
      <c r="F45" s="89">
        <v>5.2456382000000003E-2</v>
      </c>
    </row>
    <row r="46" spans="2:6" x14ac:dyDescent="0.25">
      <c r="B46" s="72">
        <v>41426</v>
      </c>
      <c r="C46" s="86">
        <v>1.4617180299999999E-2</v>
      </c>
      <c r="D46" s="86">
        <v>0.12324243</v>
      </c>
      <c r="E46" s="86">
        <v>0.106766476</v>
      </c>
      <c r="F46" s="89">
        <v>4.9481837299999998E-2</v>
      </c>
    </row>
    <row r="47" spans="2:6" x14ac:dyDescent="0.25">
      <c r="B47" s="72">
        <v>41456</v>
      </c>
      <c r="C47" s="86">
        <v>1.48126283E-2</v>
      </c>
      <c r="D47" s="86">
        <v>0.12887590400000001</v>
      </c>
      <c r="E47" s="86">
        <v>0.1126477573</v>
      </c>
      <c r="F47" s="89">
        <v>4.9489474200000001E-2</v>
      </c>
    </row>
    <row r="48" spans="2:6" x14ac:dyDescent="0.25">
      <c r="B48" s="72">
        <v>41487</v>
      </c>
      <c r="C48" s="86">
        <v>1.4708202300000001E-2</v>
      </c>
      <c r="D48" s="86">
        <v>0.12586555860000001</v>
      </c>
      <c r="E48" s="86">
        <v>0.11024438709999999</v>
      </c>
      <c r="F48" s="89">
        <v>4.9562144000000002E-2</v>
      </c>
    </row>
    <row r="49" spans="2:6" x14ac:dyDescent="0.25">
      <c r="B49" s="72">
        <v>41518</v>
      </c>
      <c r="C49" s="86">
        <v>1.42560712E-2</v>
      </c>
      <c r="D49" s="86">
        <v>0.1217668246</v>
      </c>
      <c r="E49" s="86">
        <v>0.10715426760000001</v>
      </c>
      <c r="F49" s="89">
        <v>4.8024698400000003E-2</v>
      </c>
    </row>
    <row r="50" spans="2:6" x14ac:dyDescent="0.25">
      <c r="B50" s="72">
        <v>41548</v>
      </c>
      <c r="C50" s="86">
        <v>1.50583794E-2</v>
      </c>
      <c r="D50" s="86">
        <v>0.1242627004</v>
      </c>
      <c r="E50" s="86">
        <v>0.10979886329999999</v>
      </c>
      <c r="F50" s="89">
        <v>4.8597954999999998E-2</v>
      </c>
    </row>
    <row r="51" spans="2:6" x14ac:dyDescent="0.25">
      <c r="B51" s="72">
        <v>41579</v>
      </c>
      <c r="C51" s="86">
        <v>1.46155169E-2</v>
      </c>
      <c r="D51" s="86">
        <v>0.1174331161</v>
      </c>
      <c r="E51" s="86">
        <v>0.10424342120000001</v>
      </c>
      <c r="F51" s="89">
        <v>4.7294814800000001E-2</v>
      </c>
    </row>
    <row r="52" spans="2:6" x14ac:dyDescent="0.25">
      <c r="B52" s="73">
        <v>41609</v>
      </c>
      <c r="C52" s="87">
        <v>1.5988548700000001E-2</v>
      </c>
      <c r="D52" s="87">
        <v>0.12706102389999999</v>
      </c>
      <c r="E52" s="87">
        <v>0.11235534010000001</v>
      </c>
      <c r="F52" s="90">
        <v>4.6676029299999998E-2</v>
      </c>
    </row>
    <row r="53" spans="2:6" x14ac:dyDescent="0.25">
      <c r="B53" s="74">
        <v>41640</v>
      </c>
      <c r="C53" s="88">
        <v>1.7284946200000002E-2</v>
      </c>
      <c r="D53" s="88">
        <v>0.13636760749999999</v>
      </c>
      <c r="E53" s="88">
        <v>0.1146236559</v>
      </c>
      <c r="F53" s="91">
        <v>4.8645833300000003E-2</v>
      </c>
    </row>
    <row r="54" spans="2:6" x14ac:dyDescent="0.25">
      <c r="B54" s="72">
        <v>41671</v>
      </c>
      <c r="C54" s="86">
        <v>1.51051152E-2</v>
      </c>
      <c r="D54" s="86">
        <v>0.1189451515</v>
      </c>
      <c r="E54" s="86">
        <v>0.1016695663</v>
      </c>
      <c r="F54" s="89">
        <v>4.9167929899999997E-2</v>
      </c>
    </row>
    <row r="55" spans="2:6" x14ac:dyDescent="0.25">
      <c r="B55" s="73">
        <v>41699</v>
      </c>
      <c r="C55" s="87">
        <v>1.5892466300000001E-2</v>
      </c>
      <c r="D55" s="87">
        <v>0.1256216238</v>
      </c>
      <c r="E55" s="87">
        <v>0.1089054315</v>
      </c>
      <c r="F55" s="90">
        <v>4.9835425000000003E-2</v>
      </c>
    </row>
  </sheetData>
  <pageMargins left="0.7" right="0.7" top="0.75" bottom="0.75" header="0.3" footer="0.3"/>
  <pageSetup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E55"/>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style="77" customWidth="1"/>
    <col min="2" max="4" width="17.140625" style="77" customWidth="1"/>
    <col min="5" max="5" width="18" style="77" customWidth="1"/>
    <col min="6" max="16384" width="9.140625" style="77"/>
  </cols>
  <sheetData>
    <row r="2" spans="2:5" ht="18" x14ac:dyDescent="0.25">
      <c r="B2" s="76" t="s">
        <v>157</v>
      </c>
      <c r="C2" s="76"/>
      <c r="D2" s="76"/>
      <c r="E2" s="76"/>
    </row>
    <row r="3" spans="2:5" ht="18" x14ac:dyDescent="0.25">
      <c r="B3" s="76"/>
      <c r="C3" s="76"/>
      <c r="D3" s="76"/>
      <c r="E3" s="76"/>
    </row>
    <row r="4" spans="2:5" s="78" customFormat="1" ht="75" customHeight="1" x14ac:dyDescent="0.25">
      <c r="B4" s="70" t="s">
        <v>153</v>
      </c>
      <c r="C4" s="70" t="s">
        <v>169</v>
      </c>
      <c r="D4" s="70" t="s">
        <v>168</v>
      </c>
      <c r="E4" s="92" t="s">
        <v>167</v>
      </c>
    </row>
    <row r="5" spans="2:5" x14ac:dyDescent="0.25">
      <c r="B5" s="74">
        <v>40179</v>
      </c>
      <c r="C5" s="91">
        <v>0.92009273400000002</v>
      </c>
      <c r="D5" s="91">
        <v>2.7860869399999998E-2</v>
      </c>
      <c r="E5" s="83">
        <v>11.5</v>
      </c>
    </row>
    <row r="6" spans="2:5" x14ac:dyDescent="0.25">
      <c r="B6" s="72">
        <v>40210</v>
      </c>
      <c r="C6" s="89">
        <v>0.91773717980000002</v>
      </c>
      <c r="D6" s="89">
        <v>2.5118163900000001E-2</v>
      </c>
      <c r="E6" s="84">
        <v>11.5</v>
      </c>
    </row>
    <row r="7" spans="2:5" x14ac:dyDescent="0.25">
      <c r="B7" s="72">
        <v>40238</v>
      </c>
      <c r="C7" s="89">
        <v>0.92193511910000003</v>
      </c>
      <c r="D7" s="89">
        <v>2.7854877100000001E-2</v>
      </c>
      <c r="E7" s="84">
        <v>11.4</v>
      </c>
    </row>
    <row r="8" spans="2:5" x14ac:dyDescent="0.25">
      <c r="B8" s="72">
        <v>40269</v>
      </c>
      <c r="C8" s="89">
        <v>0.91934225420000004</v>
      </c>
      <c r="D8" s="89">
        <v>2.6835852899999998E-2</v>
      </c>
      <c r="E8" s="84">
        <v>11.4</v>
      </c>
    </row>
    <row r="9" spans="2:5" x14ac:dyDescent="0.25">
      <c r="B9" s="72">
        <v>40299</v>
      </c>
      <c r="C9" s="89">
        <v>0.91461680990000005</v>
      </c>
      <c r="D9" s="89">
        <v>2.6374357300000002E-2</v>
      </c>
      <c r="E9" s="84">
        <v>11.4</v>
      </c>
    </row>
    <row r="10" spans="2:5" x14ac:dyDescent="0.25">
      <c r="B10" s="72">
        <v>40330</v>
      </c>
      <c r="C10" s="89">
        <v>0.91782849639999997</v>
      </c>
      <c r="D10" s="89">
        <v>2.6046376E-2</v>
      </c>
      <c r="E10" s="84">
        <v>11.4</v>
      </c>
    </row>
    <row r="11" spans="2:5" x14ac:dyDescent="0.25">
      <c r="B11" s="72">
        <v>40360</v>
      </c>
      <c r="C11" s="89">
        <v>0.91521940079999997</v>
      </c>
      <c r="D11" s="89">
        <v>2.6117847499999999E-2</v>
      </c>
      <c r="E11" s="84">
        <v>11.4</v>
      </c>
    </row>
    <row r="12" spans="2:5" x14ac:dyDescent="0.25">
      <c r="B12" s="72">
        <v>40391</v>
      </c>
      <c r="C12" s="89">
        <v>0.91176140169999997</v>
      </c>
      <c r="D12" s="89">
        <v>2.5845730099999999E-2</v>
      </c>
      <c r="E12" s="84">
        <v>11.4</v>
      </c>
    </row>
    <row r="13" spans="2:5" x14ac:dyDescent="0.25">
      <c r="B13" s="72">
        <v>40422</v>
      </c>
      <c r="C13" s="89">
        <v>0.9080962642</v>
      </c>
      <c r="D13" s="89">
        <v>2.57103019E-2</v>
      </c>
      <c r="E13" s="84">
        <v>11.4</v>
      </c>
    </row>
    <row r="14" spans="2:5" x14ac:dyDescent="0.25">
      <c r="B14" s="72">
        <v>40452</v>
      </c>
      <c r="C14" s="89">
        <v>0.90030409199999994</v>
      </c>
      <c r="D14" s="89">
        <v>2.6551104499999999E-2</v>
      </c>
      <c r="E14" s="84">
        <v>11.4</v>
      </c>
    </row>
    <row r="15" spans="2:5" x14ac:dyDescent="0.25">
      <c r="B15" s="72">
        <v>40483</v>
      </c>
      <c r="C15" s="89">
        <v>0.89488918679999996</v>
      </c>
      <c r="D15" s="89">
        <v>2.6115991599999999E-2</v>
      </c>
      <c r="E15" s="84">
        <v>11.3</v>
      </c>
    </row>
    <row r="16" spans="2:5" x14ac:dyDescent="0.25">
      <c r="B16" s="73">
        <v>40513</v>
      </c>
      <c r="C16" s="90">
        <v>0.89241350949999998</v>
      </c>
      <c r="D16" s="90">
        <v>3.0260842E-2</v>
      </c>
      <c r="E16" s="85">
        <v>11.3</v>
      </c>
    </row>
    <row r="17" spans="2:5" x14ac:dyDescent="0.25">
      <c r="B17" s="74">
        <v>40544</v>
      </c>
      <c r="C17" s="91">
        <v>0.88735091870000005</v>
      </c>
      <c r="D17" s="91">
        <v>3.253752E-2</v>
      </c>
      <c r="E17" s="83">
        <v>11.266666667000001</v>
      </c>
    </row>
    <row r="18" spans="2:5" x14ac:dyDescent="0.25">
      <c r="B18" s="72">
        <v>40575</v>
      </c>
      <c r="C18" s="89">
        <v>0.88038534160000004</v>
      </c>
      <c r="D18" s="89">
        <v>3.0456144899999999E-2</v>
      </c>
      <c r="E18" s="84">
        <v>11.2</v>
      </c>
    </row>
    <row r="19" spans="2:5" x14ac:dyDescent="0.25">
      <c r="B19" s="72">
        <v>40603</v>
      </c>
      <c r="C19" s="89">
        <v>0.88498398030000003</v>
      </c>
      <c r="D19" s="89">
        <v>3.2741217500000003E-2</v>
      </c>
      <c r="E19" s="84">
        <v>11.2</v>
      </c>
    </row>
    <row r="20" spans="2:5" x14ac:dyDescent="0.25">
      <c r="B20" s="72">
        <v>40634</v>
      </c>
      <c r="C20" s="89">
        <v>0.88641345729999999</v>
      </c>
      <c r="D20" s="89">
        <v>3.0696768499999999E-2</v>
      </c>
      <c r="E20" s="84">
        <v>11.2</v>
      </c>
    </row>
    <row r="21" spans="2:5" x14ac:dyDescent="0.25">
      <c r="B21" s="72">
        <v>40664</v>
      </c>
      <c r="C21" s="89">
        <v>0.88612158770000005</v>
      </c>
      <c r="D21" s="89">
        <v>3.0214876299999999E-2</v>
      </c>
      <c r="E21" s="84">
        <v>11.166666666999999</v>
      </c>
    </row>
    <row r="22" spans="2:5" x14ac:dyDescent="0.25">
      <c r="B22" s="72">
        <v>40695</v>
      </c>
      <c r="C22" s="89">
        <v>0.88667645439999998</v>
      </c>
      <c r="D22" s="89">
        <v>2.9966684100000002E-2</v>
      </c>
      <c r="E22" s="84">
        <v>11.2</v>
      </c>
    </row>
    <row r="23" spans="2:5" x14ac:dyDescent="0.25">
      <c r="B23" s="72">
        <v>40725</v>
      </c>
      <c r="C23" s="89">
        <v>0.87814483909999996</v>
      </c>
      <c r="D23" s="89">
        <v>2.9413314699999998E-2</v>
      </c>
      <c r="E23" s="84">
        <v>11.2</v>
      </c>
    </row>
    <row r="24" spans="2:5" x14ac:dyDescent="0.25">
      <c r="B24" s="72">
        <v>40756</v>
      </c>
      <c r="C24" s="89">
        <v>0.8579824801</v>
      </c>
      <c r="D24" s="89">
        <v>3.1034990599999999E-2</v>
      </c>
      <c r="E24" s="84">
        <v>11.1</v>
      </c>
    </row>
    <row r="25" spans="2:5" x14ac:dyDescent="0.25">
      <c r="B25" s="72">
        <v>40787</v>
      </c>
      <c r="C25" s="89">
        <v>0.83994039269999998</v>
      </c>
      <c r="D25" s="89">
        <v>3.3495792400000002E-2</v>
      </c>
      <c r="E25" s="84">
        <v>10.933333333</v>
      </c>
    </row>
    <row r="26" spans="2:5" x14ac:dyDescent="0.25">
      <c r="B26" s="72">
        <v>40817</v>
      </c>
      <c r="C26" s="89">
        <v>0.84230270760000003</v>
      </c>
      <c r="D26" s="89">
        <v>3.4778801400000003E-2</v>
      </c>
      <c r="E26" s="84">
        <v>10.8</v>
      </c>
    </row>
    <row r="27" spans="2:5" x14ac:dyDescent="0.25">
      <c r="B27" s="72">
        <v>40848</v>
      </c>
      <c r="C27" s="89">
        <v>0.8420096789</v>
      </c>
      <c r="D27" s="89">
        <v>3.3438660199999998E-2</v>
      </c>
      <c r="E27" s="84">
        <v>10.733333332999999</v>
      </c>
    </row>
    <row r="28" spans="2:5" x14ac:dyDescent="0.25">
      <c r="B28" s="73">
        <v>40878</v>
      </c>
      <c r="C28" s="90">
        <v>0.84225856190000004</v>
      </c>
      <c r="D28" s="90">
        <v>3.5548594599999997E-2</v>
      </c>
      <c r="E28" s="85">
        <v>10.766666667000001</v>
      </c>
    </row>
    <row r="29" spans="2:5" x14ac:dyDescent="0.25">
      <c r="B29" s="74">
        <v>40909</v>
      </c>
      <c r="C29" s="91">
        <v>0.84569639299999999</v>
      </c>
      <c r="D29" s="91">
        <v>3.5993425500000002E-2</v>
      </c>
      <c r="E29" s="84">
        <v>10.8</v>
      </c>
    </row>
    <row r="30" spans="2:5" x14ac:dyDescent="0.25">
      <c r="B30" s="72">
        <v>40940</v>
      </c>
      <c r="C30" s="89">
        <v>0.83885496179999997</v>
      </c>
      <c r="D30" s="89">
        <v>3.46981263E-2</v>
      </c>
      <c r="E30" s="84">
        <v>10.7</v>
      </c>
    </row>
    <row r="31" spans="2:5" x14ac:dyDescent="0.25">
      <c r="B31" s="72">
        <v>40969</v>
      </c>
      <c r="C31" s="89">
        <v>0.84448277650000003</v>
      </c>
      <c r="D31" s="89">
        <v>3.61789109E-2</v>
      </c>
      <c r="E31" s="84">
        <v>10.7</v>
      </c>
    </row>
    <row r="32" spans="2:5" x14ac:dyDescent="0.25">
      <c r="B32" s="72">
        <v>41000</v>
      </c>
      <c r="C32" s="89">
        <v>0.83973055149999998</v>
      </c>
      <c r="D32" s="89">
        <v>3.3829298700000003E-2</v>
      </c>
      <c r="E32" s="84">
        <v>10.6</v>
      </c>
    </row>
    <row r="33" spans="2:5" x14ac:dyDescent="0.25">
      <c r="B33" s="72">
        <v>41030</v>
      </c>
      <c r="C33" s="89">
        <v>0.84050335139999999</v>
      </c>
      <c r="D33" s="89">
        <v>3.47971428E-2</v>
      </c>
      <c r="E33" s="84">
        <v>10.7</v>
      </c>
    </row>
    <row r="34" spans="2:5" x14ac:dyDescent="0.25">
      <c r="B34" s="72">
        <v>41061</v>
      </c>
      <c r="C34" s="89">
        <v>0.83806241910000001</v>
      </c>
      <c r="D34" s="89">
        <v>3.3492018300000002E-2</v>
      </c>
      <c r="E34" s="84">
        <v>10.6</v>
      </c>
    </row>
    <row r="35" spans="2:5" x14ac:dyDescent="0.25">
      <c r="B35" s="72">
        <v>41091</v>
      </c>
      <c r="C35" s="89">
        <v>0.83323773430000003</v>
      </c>
      <c r="D35" s="89">
        <v>3.3005565200000003E-2</v>
      </c>
      <c r="E35" s="84">
        <v>10.6</v>
      </c>
    </row>
    <row r="36" spans="2:5" x14ac:dyDescent="0.25">
      <c r="B36" s="72">
        <v>41122</v>
      </c>
      <c r="C36" s="89">
        <v>0.83033472519999996</v>
      </c>
      <c r="D36" s="89">
        <v>3.3267834699999999E-2</v>
      </c>
      <c r="E36" s="84">
        <v>10.6</v>
      </c>
    </row>
    <row r="37" spans="2:5" x14ac:dyDescent="0.25">
      <c r="B37" s="72">
        <v>41153</v>
      </c>
      <c r="C37" s="89">
        <v>0.82122593980000003</v>
      </c>
      <c r="D37" s="89">
        <v>3.1623712700000001E-2</v>
      </c>
      <c r="E37" s="84">
        <v>10.6</v>
      </c>
    </row>
    <row r="38" spans="2:5" x14ac:dyDescent="0.25">
      <c r="B38" s="72">
        <v>41183</v>
      </c>
      <c r="C38" s="89">
        <v>0.82639520889999996</v>
      </c>
      <c r="D38" s="89">
        <v>3.4136730999999997E-2</v>
      </c>
      <c r="E38" s="84">
        <v>10.6</v>
      </c>
    </row>
    <row r="39" spans="2:5" x14ac:dyDescent="0.25">
      <c r="B39" s="72">
        <v>41214</v>
      </c>
      <c r="C39" s="89">
        <v>0.81885041319999996</v>
      </c>
      <c r="D39" s="89">
        <v>3.2919860299999999E-2</v>
      </c>
      <c r="E39" s="84">
        <v>10.6</v>
      </c>
    </row>
    <row r="40" spans="2:5" x14ac:dyDescent="0.25">
      <c r="B40" s="73">
        <v>41244</v>
      </c>
      <c r="C40" s="90">
        <v>0.81170202619999998</v>
      </c>
      <c r="D40" s="90">
        <v>3.4225156399999998E-2</v>
      </c>
      <c r="E40" s="85">
        <v>10.6</v>
      </c>
    </row>
    <row r="41" spans="2:5" x14ac:dyDescent="0.25">
      <c r="B41" s="74">
        <v>41275</v>
      </c>
      <c r="C41" s="91">
        <v>0.81188001450000002</v>
      </c>
      <c r="D41" s="91">
        <v>3.7260938299999997E-2</v>
      </c>
      <c r="E41" s="83">
        <v>10.6</v>
      </c>
    </row>
    <row r="42" spans="2:5" x14ac:dyDescent="0.25">
      <c r="B42" s="72">
        <v>41306</v>
      </c>
      <c r="C42" s="89">
        <v>0.80346940789999999</v>
      </c>
      <c r="D42" s="89">
        <v>3.3152649200000002E-2</v>
      </c>
      <c r="E42" s="84">
        <v>10.6</v>
      </c>
    </row>
    <row r="43" spans="2:5" x14ac:dyDescent="0.25">
      <c r="B43" s="72">
        <v>41334</v>
      </c>
      <c r="C43" s="89">
        <v>0.81081090249999999</v>
      </c>
      <c r="D43" s="89">
        <v>3.4324632299999998E-2</v>
      </c>
      <c r="E43" s="84">
        <v>10.5</v>
      </c>
    </row>
    <row r="44" spans="2:5" x14ac:dyDescent="0.25">
      <c r="B44" s="72">
        <v>41365</v>
      </c>
      <c r="C44" s="89">
        <v>0.81550673620000003</v>
      </c>
      <c r="D44" s="89">
        <v>3.2523187299999999E-2</v>
      </c>
      <c r="E44" s="84">
        <v>10.6</v>
      </c>
    </row>
    <row r="45" spans="2:5" x14ac:dyDescent="0.25">
      <c r="B45" s="72">
        <v>41395</v>
      </c>
      <c r="C45" s="89">
        <v>0.81534597310000001</v>
      </c>
      <c r="D45" s="89">
        <v>3.3527116099999997E-2</v>
      </c>
      <c r="E45" s="84">
        <v>10.6</v>
      </c>
    </row>
    <row r="46" spans="2:5" x14ac:dyDescent="0.25">
      <c r="B46" s="72">
        <v>41426</v>
      </c>
      <c r="C46" s="89">
        <v>0.81051303500000005</v>
      </c>
      <c r="D46" s="89">
        <v>3.0701813599999999E-2</v>
      </c>
      <c r="E46" s="84">
        <v>10.6</v>
      </c>
    </row>
    <row r="47" spans="2:5" x14ac:dyDescent="0.25">
      <c r="B47" s="72">
        <v>41456</v>
      </c>
      <c r="C47" s="89">
        <v>0.81455032130000005</v>
      </c>
      <c r="D47" s="89">
        <v>3.18323919E-2</v>
      </c>
      <c r="E47" s="84">
        <v>10.6</v>
      </c>
    </row>
    <row r="48" spans="2:5" x14ac:dyDescent="0.25">
      <c r="B48" s="72">
        <v>41487</v>
      </c>
      <c r="C48" s="89">
        <v>0.81437523710000004</v>
      </c>
      <c r="D48" s="89">
        <v>3.1863296300000003E-2</v>
      </c>
      <c r="E48" s="84">
        <v>10.6</v>
      </c>
    </row>
    <row r="49" spans="2:5" x14ac:dyDescent="0.25">
      <c r="B49" s="72">
        <v>41518</v>
      </c>
      <c r="C49" s="89">
        <v>0.80856036890000005</v>
      </c>
      <c r="D49" s="89">
        <v>2.9369726299999999E-2</v>
      </c>
      <c r="E49" s="84">
        <v>10.5</v>
      </c>
    </row>
    <row r="50" spans="2:5" x14ac:dyDescent="0.25">
      <c r="B50" s="72">
        <v>41548</v>
      </c>
      <c r="C50" s="89">
        <v>0.81099600949999995</v>
      </c>
      <c r="D50" s="89">
        <v>3.1668614900000003E-2</v>
      </c>
      <c r="E50" s="84">
        <v>10.6</v>
      </c>
    </row>
    <row r="51" spans="2:5" x14ac:dyDescent="0.25">
      <c r="B51" s="72">
        <v>41579</v>
      </c>
      <c r="C51" s="89">
        <v>0.80635788470000003</v>
      </c>
      <c r="D51" s="89">
        <v>3.0066976499999998E-2</v>
      </c>
      <c r="E51" s="84">
        <v>10.5</v>
      </c>
    </row>
    <row r="52" spans="2:5" x14ac:dyDescent="0.25">
      <c r="B52" s="73">
        <v>41609</v>
      </c>
      <c r="C52" s="90">
        <v>0.80625700509999998</v>
      </c>
      <c r="D52" s="90">
        <v>3.0930549700000001E-2</v>
      </c>
      <c r="E52" s="85">
        <v>10.6</v>
      </c>
    </row>
    <row r="53" spans="2:5" x14ac:dyDescent="0.25">
      <c r="B53" s="74">
        <v>41640</v>
      </c>
      <c r="C53" s="91">
        <v>0.81233534949999997</v>
      </c>
      <c r="D53" s="91">
        <v>3.3991935500000001E-2</v>
      </c>
      <c r="E53" s="83">
        <v>10.5</v>
      </c>
    </row>
    <row r="54" spans="2:5" x14ac:dyDescent="0.25">
      <c r="B54" s="72">
        <v>41671</v>
      </c>
      <c r="C54" s="89">
        <v>0.81012456460000004</v>
      </c>
      <c r="D54" s="89">
        <v>2.99558784E-2</v>
      </c>
      <c r="E54" s="84">
        <v>10.5</v>
      </c>
    </row>
    <row r="55" spans="2:5" x14ac:dyDescent="0.25">
      <c r="B55" s="73">
        <v>41699</v>
      </c>
      <c r="C55" s="90">
        <v>0.81629888319999999</v>
      </c>
      <c r="D55" s="90">
        <v>3.0239595399999999E-2</v>
      </c>
      <c r="E55" s="85">
        <v>10.5</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Z92"/>
  <sheetViews>
    <sheetView showGridLines="0" zoomScale="80" zoomScaleNormal="80" workbookViewId="0">
      <pane xSplit="2" ySplit="5" topLeftCell="J6"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style="77" customWidth="1"/>
    <col min="2" max="3" width="14.42578125" style="77" customWidth="1"/>
    <col min="4" max="5" width="17.140625" style="77" customWidth="1"/>
    <col min="6" max="6" width="18" style="77" customWidth="1"/>
    <col min="7" max="7" width="17.140625" style="77" customWidth="1"/>
    <col min="8" max="10" width="18" style="77" customWidth="1"/>
    <col min="11" max="11" width="14.42578125" style="77" customWidth="1"/>
    <col min="12" max="13" width="17.140625" style="77" customWidth="1"/>
    <col min="14" max="14" width="18" style="77" customWidth="1"/>
    <col min="15" max="15" width="17.140625" style="77" customWidth="1"/>
    <col min="16" max="18" width="18" style="77" customWidth="1"/>
    <col min="19" max="19" width="14.42578125" style="77" customWidth="1"/>
    <col min="20" max="21" width="17.140625" style="77" customWidth="1"/>
    <col min="22" max="22" width="18" style="77" customWidth="1"/>
    <col min="23" max="23" width="17.140625" style="77" customWidth="1"/>
    <col min="24" max="26" width="18" style="77" customWidth="1"/>
    <col min="27" max="16384" width="9.140625" style="77"/>
  </cols>
  <sheetData>
    <row r="2" spans="2:26" ht="18" x14ac:dyDescent="0.25">
      <c r="B2" s="76" t="s">
        <v>170</v>
      </c>
      <c r="C2" s="76"/>
      <c r="D2" s="76"/>
      <c r="E2" s="76"/>
      <c r="F2" s="76"/>
      <c r="G2" s="76"/>
      <c r="H2" s="76"/>
      <c r="I2" s="76"/>
      <c r="J2" s="76"/>
      <c r="K2" s="76"/>
      <c r="L2" s="76"/>
      <c r="M2" s="76"/>
      <c r="N2" s="76"/>
      <c r="O2" s="76"/>
      <c r="P2" s="76"/>
      <c r="Q2" s="76"/>
      <c r="R2" s="76"/>
      <c r="S2" s="76"/>
      <c r="T2" s="76"/>
      <c r="U2" s="76"/>
      <c r="V2" s="76"/>
      <c r="W2" s="76"/>
      <c r="X2" s="76"/>
      <c r="Y2" s="76"/>
      <c r="Z2" s="76"/>
    </row>
    <row r="3" spans="2:26" ht="18" x14ac:dyDescent="0.25">
      <c r="B3" s="76"/>
      <c r="C3" s="76"/>
      <c r="D3" s="76"/>
      <c r="E3" s="76"/>
      <c r="F3" s="76"/>
      <c r="G3" s="76"/>
      <c r="H3" s="76"/>
      <c r="I3" s="76"/>
      <c r="J3" s="76"/>
      <c r="K3" s="76"/>
      <c r="L3" s="76"/>
      <c r="M3" s="76"/>
      <c r="N3" s="76"/>
      <c r="O3" s="76"/>
      <c r="P3" s="76"/>
      <c r="Q3" s="76"/>
      <c r="R3" s="76"/>
      <c r="S3" s="76"/>
      <c r="T3" s="76"/>
      <c r="U3" s="76"/>
      <c r="V3" s="76"/>
      <c r="W3" s="76"/>
      <c r="X3" s="76"/>
      <c r="Y3" s="76"/>
      <c r="Z3" s="76"/>
    </row>
    <row r="4" spans="2:26" ht="24.75" customHeight="1" x14ac:dyDescent="0.25">
      <c r="B4" s="151" t="s">
        <v>179</v>
      </c>
      <c r="C4" s="153" t="s">
        <v>171</v>
      </c>
      <c r="D4" s="154"/>
      <c r="E4" s="154"/>
      <c r="F4" s="154"/>
      <c r="G4" s="154"/>
      <c r="H4" s="154"/>
      <c r="I4" s="154"/>
      <c r="J4" s="155"/>
      <c r="K4" s="153" t="s">
        <v>177</v>
      </c>
      <c r="L4" s="154"/>
      <c r="M4" s="154"/>
      <c r="N4" s="154"/>
      <c r="O4" s="154"/>
      <c r="P4" s="154"/>
      <c r="Q4" s="154"/>
      <c r="R4" s="155"/>
      <c r="S4" s="153" t="s">
        <v>178</v>
      </c>
      <c r="T4" s="154"/>
      <c r="U4" s="154"/>
      <c r="V4" s="154"/>
      <c r="W4" s="154"/>
      <c r="X4" s="154"/>
      <c r="Y4" s="154"/>
      <c r="Z4" s="155"/>
    </row>
    <row r="5" spans="2:26" s="78" customFormat="1" ht="21" customHeight="1" x14ac:dyDescent="0.25">
      <c r="B5" s="152"/>
      <c r="C5" s="110" t="s">
        <v>172</v>
      </c>
      <c r="D5" s="110" t="s">
        <v>173</v>
      </c>
      <c r="E5" s="114" t="s">
        <v>174</v>
      </c>
      <c r="F5" s="110" t="s">
        <v>175</v>
      </c>
      <c r="G5" s="114" t="s">
        <v>176</v>
      </c>
      <c r="H5" s="114" t="s">
        <v>235</v>
      </c>
      <c r="I5" s="114" t="s">
        <v>242</v>
      </c>
      <c r="J5" s="114" t="s">
        <v>245</v>
      </c>
      <c r="K5" s="118" t="s">
        <v>172</v>
      </c>
      <c r="L5" s="118" t="s">
        <v>173</v>
      </c>
      <c r="M5" s="114" t="s">
        <v>174</v>
      </c>
      <c r="N5" s="118" t="s">
        <v>175</v>
      </c>
      <c r="O5" s="114" t="s">
        <v>176</v>
      </c>
      <c r="P5" s="114" t="s">
        <v>235</v>
      </c>
      <c r="Q5" s="114" t="s">
        <v>242</v>
      </c>
      <c r="R5" s="114" t="s">
        <v>245</v>
      </c>
      <c r="S5" s="118" t="s">
        <v>172</v>
      </c>
      <c r="T5" s="118" t="s">
        <v>173</v>
      </c>
      <c r="U5" s="114" t="s">
        <v>174</v>
      </c>
      <c r="V5" s="118" t="s">
        <v>175</v>
      </c>
      <c r="W5" s="114" t="s">
        <v>176</v>
      </c>
      <c r="X5" s="114" t="s">
        <v>235</v>
      </c>
      <c r="Y5" s="114" t="s">
        <v>242</v>
      </c>
      <c r="Z5" s="114" t="s">
        <v>245</v>
      </c>
    </row>
    <row r="6" spans="2:26" s="78" customFormat="1" x14ac:dyDescent="0.25">
      <c r="B6" s="99">
        <v>0</v>
      </c>
      <c r="C6" s="93">
        <v>2.4057322999999999E-3</v>
      </c>
      <c r="D6" s="93">
        <v>2.2302618000000001E-3</v>
      </c>
      <c r="E6" s="93">
        <v>2.3041299000000001E-3</v>
      </c>
      <c r="F6" s="94">
        <v>2.01885E-3</v>
      </c>
      <c r="G6" s="93">
        <v>1.765436E-3</v>
      </c>
      <c r="H6" s="94">
        <v>1.7511251999999999E-3</v>
      </c>
      <c r="I6" s="94">
        <v>1.7678794999999999E-3</v>
      </c>
      <c r="J6" s="94">
        <v>1.6633065E-3</v>
      </c>
      <c r="K6" s="93">
        <v>1.5876240199999999E-2</v>
      </c>
      <c r="L6" s="93">
        <v>1.4506500699999999E-2</v>
      </c>
      <c r="M6" s="93">
        <v>1.4889104199999999E-2</v>
      </c>
      <c r="N6" s="94">
        <v>1.3747407099999999E-2</v>
      </c>
      <c r="O6" s="93">
        <v>1.43196473E-2</v>
      </c>
      <c r="P6" s="94">
        <v>1.2947924E-2</v>
      </c>
      <c r="Q6" s="94">
        <v>1.19856809E-2</v>
      </c>
      <c r="R6" s="94">
        <v>1.0705645200000001E-2</v>
      </c>
      <c r="S6" s="93">
        <v>5.3850167000000001E-3</v>
      </c>
      <c r="T6" s="93">
        <v>5.1699742E-3</v>
      </c>
      <c r="U6" s="93">
        <v>4.6883701999999999E-3</v>
      </c>
      <c r="V6" s="94">
        <v>4.8178782999999999E-3</v>
      </c>
      <c r="W6" s="93">
        <v>6.2842388000000004E-3</v>
      </c>
      <c r="X6" s="94">
        <v>4.8095261000000002E-3</v>
      </c>
      <c r="Y6" s="94">
        <v>5.2223566000000003E-3</v>
      </c>
      <c r="Z6" s="94">
        <v>4.9159946000000001E-3</v>
      </c>
    </row>
    <row r="7" spans="2:26" s="120" customFormat="1" x14ac:dyDescent="0.25">
      <c r="B7" s="99">
        <v>1</v>
      </c>
      <c r="C7" s="93">
        <v>4.5286715999999999E-3</v>
      </c>
      <c r="D7" s="93">
        <v>4.0764012000000004E-3</v>
      </c>
      <c r="E7" s="93">
        <v>4.0665603999999996E-3</v>
      </c>
      <c r="F7" s="94">
        <v>3.7012249999999998E-3</v>
      </c>
      <c r="G7" s="93">
        <v>3.3596782000000001E-3</v>
      </c>
      <c r="H7" s="94">
        <v>3.2768581000000001E-3</v>
      </c>
      <c r="I7" s="94">
        <v>3.2851400000000002E-3</v>
      </c>
      <c r="J7" s="94">
        <v>3.0813172000000002E-3</v>
      </c>
      <c r="K7" s="93">
        <v>2.6869321700000001E-2</v>
      </c>
      <c r="L7" s="93">
        <v>2.4724940899999999E-2</v>
      </c>
      <c r="M7" s="93">
        <v>2.5314910499999999E-2</v>
      </c>
      <c r="N7" s="94">
        <v>2.4037625999999999E-2</v>
      </c>
      <c r="O7" s="93">
        <v>2.3984963500000001E-2</v>
      </c>
      <c r="P7" s="94">
        <v>2.2293037799999998E-2</v>
      </c>
      <c r="Q7" s="94">
        <v>2.0306906600000001E-2</v>
      </c>
      <c r="R7" s="94">
        <v>1.7983870999999998E-2</v>
      </c>
      <c r="S7" s="93">
        <v>9.7782663999999991E-3</v>
      </c>
      <c r="T7" s="93">
        <v>9.5756230999999997E-3</v>
      </c>
      <c r="U7" s="93">
        <v>8.6366723000000003E-3</v>
      </c>
      <c r="V7" s="94">
        <v>8.8851585000000004E-3</v>
      </c>
      <c r="W7" s="93">
        <v>1.09528361E-2</v>
      </c>
      <c r="X7" s="94">
        <v>8.7278854999999992E-3</v>
      </c>
      <c r="Y7" s="94">
        <v>9.0155079000000006E-3</v>
      </c>
      <c r="Z7" s="94">
        <v>8.6491934999999992E-3</v>
      </c>
    </row>
    <row r="8" spans="2:26" s="120" customFormat="1" x14ac:dyDescent="0.25">
      <c r="B8" s="99">
        <v>2</v>
      </c>
      <c r="C8" s="93">
        <v>6.4046648999999999E-3</v>
      </c>
      <c r="D8" s="93">
        <v>5.9186209000000002E-3</v>
      </c>
      <c r="E8" s="93">
        <v>5.9815822000000001E-3</v>
      </c>
      <c r="F8" s="94">
        <v>5.5536863000000001E-3</v>
      </c>
      <c r="G8" s="93">
        <v>4.9967188000000001E-3</v>
      </c>
      <c r="H8" s="94">
        <v>4.7263043000000003E-3</v>
      </c>
      <c r="I8" s="94">
        <v>4.8701354000000004E-3</v>
      </c>
      <c r="J8" s="94">
        <v>4.5295698999999997E-3</v>
      </c>
      <c r="K8" s="93">
        <v>3.7069786200000003E-2</v>
      </c>
      <c r="L8" s="93">
        <v>3.4731721799999997E-2</v>
      </c>
      <c r="M8" s="93">
        <v>3.5897122900000002E-2</v>
      </c>
      <c r="N8" s="94">
        <v>3.4035740299999999E-2</v>
      </c>
      <c r="O8" s="93">
        <v>3.3090333299999997E-2</v>
      </c>
      <c r="P8" s="94">
        <v>3.0525060199999999E-2</v>
      </c>
      <c r="Q8" s="94">
        <v>2.8106573999999999E-2</v>
      </c>
      <c r="R8" s="94">
        <v>2.5366263399999998E-2</v>
      </c>
      <c r="S8" s="93">
        <v>1.3864824899999999E-2</v>
      </c>
      <c r="T8" s="93">
        <v>1.37382558E-2</v>
      </c>
      <c r="U8" s="93">
        <v>1.2531567299999999E-2</v>
      </c>
      <c r="V8" s="94">
        <v>1.3059667E-2</v>
      </c>
      <c r="W8" s="93">
        <v>1.5136384399999999E-2</v>
      </c>
      <c r="X8" s="94">
        <v>1.2556088E-2</v>
      </c>
      <c r="Y8" s="94">
        <v>1.28933278E-2</v>
      </c>
      <c r="Z8" s="94">
        <v>1.22211022E-2</v>
      </c>
    </row>
    <row r="9" spans="2:26" s="120" customFormat="1" x14ac:dyDescent="0.25">
      <c r="B9" s="99">
        <v>3</v>
      </c>
      <c r="C9" s="93">
        <v>8.2129470999999996E-3</v>
      </c>
      <c r="D9" s="93">
        <v>7.6667699000000002E-3</v>
      </c>
      <c r="E9" s="93">
        <v>7.6982353E-3</v>
      </c>
      <c r="F9" s="94">
        <v>7.1695057999999999E-3</v>
      </c>
      <c r="G9" s="93">
        <v>6.6301928999999999E-3</v>
      </c>
      <c r="H9" s="94">
        <v>6.2555047999999997E-3</v>
      </c>
      <c r="I9" s="94">
        <v>6.3738489000000004E-3</v>
      </c>
      <c r="J9" s="121"/>
      <c r="K9" s="116">
        <v>4.6979491499999998E-2</v>
      </c>
      <c r="L9" s="93">
        <v>4.3405833200000001E-2</v>
      </c>
      <c r="M9" s="93">
        <v>4.4358315099999997E-2</v>
      </c>
      <c r="N9" s="94">
        <v>4.2048282300000003E-2</v>
      </c>
      <c r="O9" s="93">
        <v>4.0747688900000002E-2</v>
      </c>
      <c r="P9" s="94">
        <v>3.7869383399999998E-2</v>
      </c>
      <c r="Q9" s="94">
        <v>3.5279694100000002E-2</v>
      </c>
      <c r="R9" s="121"/>
      <c r="S9" s="116">
        <v>1.78358765E-2</v>
      </c>
      <c r="T9" s="93">
        <v>1.7305106899999999E-2</v>
      </c>
      <c r="U9" s="93">
        <v>1.5968688200000001E-2</v>
      </c>
      <c r="V9" s="94">
        <v>1.6587108199999999E-2</v>
      </c>
      <c r="W9" s="93">
        <v>1.8866982399999999E-2</v>
      </c>
      <c r="X9" s="94">
        <v>1.6210911800000002E-2</v>
      </c>
      <c r="Y9" s="94">
        <v>1.6442633700000001E-2</v>
      </c>
      <c r="Z9" s="121"/>
    </row>
    <row r="10" spans="2:26" s="120" customFormat="1" x14ac:dyDescent="0.25">
      <c r="B10" s="99">
        <v>4</v>
      </c>
      <c r="C10" s="93">
        <v>9.9614843999999998E-3</v>
      </c>
      <c r="D10" s="93">
        <v>9.3914011000000002E-3</v>
      </c>
      <c r="E10" s="93">
        <v>9.2890005000000001E-3</v>
      </c>
      <c r="F10" s="94">
        <v>8.8481832E-3</v>
      </c>
      <c r="G10" s="93">
        <v>8.1780701000000004E-3</v>
      </c>
      <c r="H10" s="94">
        <v>7.6390670999999999E-3</v>
      </c>
      <c r="I10" s="94">
        <v>7.7725735000000002E-3</v>
      </c>
      <c r="J10" s="122"/>
      <c r="K10" s="116">
        <v>5.5268115700000002E-2</v>
      </c>
      <c r="L10" s="93">
        <v>5.11274777E-2</v>
      </c>
      <c r="M10" s="93">
        <v>5.2159549600000001E-2</v>
      </c>
      <c r="N10" s="94">
        <v>4.9912923200000001E-2</v>
      </c>
      <c r="O10" s="93">
        <v>4.8451409500000001E-2</v>
      </c>
      <c r="P10" s="94">
        <v>4.4378021099999998E-2</v>
      </c>
      <c r="Q10" s="94">
        <v>4.1355509700000001E-2</v>
      </c>
      <c r="R10" s="122"/>
      <c r="S10" s="116">
        <v>2.1396678999999998E-2</v>
      </c>
      <c r="T10" s="93">
        <v>2.0664218200000001E-2</v>
      </c>
      <c r="U10" s="93">
        <v>1.9249402999999998E-2</v>
      </c>
      <c r="V10" s="94">
        <v>2.0170012300000002E-2</v>
      </c>
      <c r="W10" s="93">
        <v>2.2308690900000001E-2</v>
      </c>
      <c r="X10" s="94">
        <v>1.9480834700000001E-2</v>
      </c>
      <c r="Y10" s="94">
        <v>1.9683745999999998E-2</v>
      </c>
      <c r="Z10" s="122"/>
    </row>
    <row r="11" spans="2:26" s="120" customFormat="1" x14ac:dyDescent="0.25">
      <c r="B11" s="99">
        <v>5</v>
      </c>
      <c r="C11" s="93">
        <v>1.15706166E-2</v>
      </c>
      <c r="D11" s="93">
        <v>1.09553281E-2</v>
      </c>
      <c r="E11" s="93">
        <v>1.0917913499999999E-2</v>
      </c>
      <c r="F11" s="94">
        <v>1.03863546E-2</v>
      </c>
      <c r="G11" s="93">
        <v>9.7152477000000004E-3</v>
      </c>
      <c r="H11" s="94">
        <v>8.9602129999999999E-3</v>
      </c>
      <c r="I11" s="94">
        <v>9.0256681000000002E-3</v>
      </c>
      <c r="J11" s="122"/>
      <c r="K11" s="116">
        <v>6.24136187E-2</v>
      </c>
      <c r="L11" s="93">
        <v>5.7912333900000001E-2</v>
      </c>
      <c r="M11" s="93">
        <v>5.9239789700000003E-2</v>
      </c>
      <c r="N11" s="94">
        <v>5.6620238000000003E-2</v>
      </c>
      <c r="O11" s="93">
        <v>5.4746347899999999E-2</v>
      </c>
      <c r="P11" s="94">
        <v>5.0484420199999998E-2</v>
      </c>
      <c r="Q11" s="94">
        <v>4.6652374599999998E-2</v>
      </c>
      <c r="R11" s="122"/>
      <c r="S11" s="116">
        <v>2.4826042499999999E-2</v>
      </c>
      <c r="T11" s="93">
        <v>2.3788152600000001E-2</v>
      </c>
      <c r="U11" s="93">
        <v>2.24576368E-2</v>
      </c>
      <c r="V11" s="94">
        <v>2.3379466200000001E-2</v>
      </c>
      <c r="W11" s="93">
        <v>2.5586338699999999E-2</v>
      </c>
      <c r="X11" s="94">
        <v>2.2490689599999999E-2</v>
      </c>
      <c r="Y11" s="94">
        <v>2.2589570900000001E-2</v>
      </c>
      <c r="Z11" s="122"/>
    </row>
    <row r="12" spans="2:26" s="120" customFormat="1" x14ac:dyDescent="0.25">
      <c r="B12" s="99">
        <v>6</v>
      </c>
      <c r="C12" s="93">
        <v>1.32554258E-2</v>
      </c>
      <c r="D12" s="93">
        <v>1.26760398E-2</v>
      </c>
      <c r="E12" s="93">
        <v>1.25659004E-2</v>
      </c>
      <c r="F12" s="94">
        <v>1.1798810099999999E-2</v>
      </c>
      <c r="G12" s="93">
        <v>1.12167599E-2</v>
      </c>
      <c r="H12" s="94">
        <v>1.0267488700000001E-2</v>
      </c>
      <c r="I12" s="94">
        <v>1.02686025E-2</v>
      </c>
      <c r="J12" s="122"/>
      <c r="K12" s="116">
        <v>6.9626832700000002E-2</v>
      </c>
      <c r="L12" s="93">
        <v>6.4336585299999999E-2</v>
      </c>
      <c r="M12" s="93">
        <v>6.5431185099999997E-2</v>
      </c>
      <c r="N12" s="94">
        <v>6.2872757000000001E-2</v>
      </c>
      <c r="O12" s="93">
        <v>6.0677499400000001E-2</v>
      </c>
      <c r="P12" s="94">
        <v>5.6497194700000003E-2</v>
      </c>
      <c r="Q12" s="94">
        <v>5.2016974399999999E-2</v>
      </c>
      <c r="R12" s="122"/>
      <c r="S12" s="116">
        <v>2.8319133900000001E-2</v>
      </c>
      <c r="T12" s="93">
        <v>2.6959122299999999E-2</v>
      </c>
      <c r="U12" s="93">
        <v>2.5616278400000001E-2</v>
      </c>
      <c r="V12" s="94">
        <v>2.6448413899999999E-2</v>
      </c>
      <c r="W12" s="93">
        <v>2.8371804399999999E-2</v>
      </c>
      <c r="X12" s="94">
        <v>2.55490905E-2</v>
      </c>
      <c r="Y12" s="94">
        <v>2.55394234E-2</v>
      </c>
      <c r="Z12" s="122"/>
    </row>
    <row r="13" spans="2:26" s="120" customFormat="1" x14ac:dyDescent="0.25">
      <c r="B13" s="99">
        <v>7</v>
      </c>
      <c r="C13" s="93">
        <v>1.48167621E-2</v>
      </c>
      <c r="D13" s="93">
        <v>1.4208609800000001E-2</v>
      </c>
      <c r="E13" s="93">
        <v>1.4061295999999999E-2</v>
      </c>
      <c r="F13" s="94">
        <v>1.32889137E-2</v>
      </c>
      <c r="G13" s="93">
        <v>1.26326752E-2</v>
      </c>
      <c r="H13" s="94">
        <v>1.16233104E-2</v>
      </c>
      <c r="I13" s="94">
        <v>1.14912165E-2</v>
      </c>
      <c r="J13" s="122"/>
      <c r="K13" s="116">
        <v>7.5923956599999995E-2</v>
      </c>
      <c r="L13" s="93">
        <v>7.04080713E-2</v>
      </c>
      <c r="M13" s="93">
        <v>7.1531025600000006E-2</v>
      </c>
      <c r="N13" s="94">
        <v>6.8925609400000004E-2</v>
      </c>
      <c r="O13" s="93">
        <v>6.6597951399999994E-2</v>
      </c>
      <c r="P13" s="94">
        <v>6.1632672899999998E-2</v>
      </c>
      <c r="Q13" s="94">
        <v>5.6717772600000001E-2</v>
      </c>
      <c r="R13" s="122"/>
      <c r="S13" s="116">
        <v>3.1541381399999999E-2</v>
      </c>
      <c r="T13" s="93">
        <v>2.9726371599999999E-2</v>
      </c>
      <c r="U13" s="93">
        <v>2.8698624400000001E-2</v>
      </c>
      <c r="V13" s="94">
        <v>2.9476688899999999E-2</v>
      </c>
      <c r="W13" s="93">
        <v>3.1592387600000001E-2</v>
      </c>
      <c r="X13" s="94">
        <v>2.84722559E-2</v>
      </c>
      <c r="Y13" s="94">
        <v>2.83470327E-2</v>
      </c>
      <c r="Z13" s="122"/>
    </row>
    <row r="14" spans="2:26" s="120" customFormat="1" x14ac:dyDescent="0.25">
      <c r="B14" s="99">
        <v>8</v>
      </c>
      <c r="C14" s="93">
        <v>1.64258943E-2</v>
      </c>
      <c r="D14" s="93">
        <v>1.5815652600000001E-2</v>
      </c>
      <c r="E14" s="93">
        <v>1.5549061899999999E-2</v>
      </c>
      <c r="F14" s="94">
        <v>1.47457395E-2</v>
      </c>
      <c r="G14" s="93">
        <v>1.38880963E-2</v>
      </c>
      <c r="H14" s="94">
        <v>1.2823091300000001E-2</v>
      </c>
      <c r="I14" s="94">
        <v>1.2578360699999999E-2</v>
      </c>
      <c r="J14" s="122"/>
      <c r="K14" s="116">
        <v>8.2304723400000002E-2</v>
      </c>
      <c r="L14" s="93">
        <v>7.6279656799999998E-2</v>
      </c>
      <c r="M14" s="93">
        <v>7.7417238200000002E-2</v>
      </c>
      <c r="N14" s="94">
        <v>7.4678962200000004E-2</v>
      </c>
      <c r="O14" s="93">
        <v>7.2404274099999999E-2</v>
      </c>
      <c r="P14" s="94">
        <v>6.6646785900000005E-2</v>
      </c>
      <c r="Q14" s="94">
        <v>6.1408410599999998E-2</v>
      </c>
      <c r="R14" s="122"/>
      <c r="S14" s="116">
        <v>3.4425073799999997E-2</v>
      </c>
      <c r="T14" s="93">
        <v>3.2603370100000001E-2</v>
      </c>
      <c r="U14" s="93">
        <v>3.1765711199999998E-2</v>
      </c>
      <c r="V14" s="94">
        <v>3.2471686200000002E-2</v>
      </c>
      <c r="W14" s="93">
        <v>3.4545480500000003E-2</v>
      </c>
      <c r="X14" s="94">
        <v>3.1346875400000002E-2</v>
      </c>
      <c r="Y14" s="94">
        <v>3.0998851899999999E-2</v>
      </c>
      <c r="Z14" s="122"/>
    </row>
    <row r="15" spans="2:26" s="120" customFormat="1" x14ac:dyDescent="0.25">
      <c r="B15" s="99">
        <v>9</v>
      </c>
      <c r="C15" s="93">
        <v>1.8007145499999998E-2</v>
      </c>
      <c r="D15" s="93">
        <v>1.7348222600000001E-2</v>
      </c>
      <c r="E15" s="93">
        <v>1.69490879E-2</v>
      </c>
      <c r="F15" s="94">
        <v>1.6117522200000001E-2</v>
      </c>
      <c r="G15" s="93">
        <v>1.51791828E-2</v>
      </c>
      <c r="H15" s="94">
        <v>1.41442372E-2</v>
      </c>
      <c r="I15" s="94">
        <v>1.37196929E-2</v>
      </c>
      <c r="J15" s="122"/>
      <c r="K15" s="116">
        <v>8.85182043E-2</v>
      </c>
      <c r="L15" s="93">
        <v>8.1963100699999999E-2</v>
      </c>
      <c r="M15" s="93">
        <v>8.3498004900000006E-2</v>
      </c>
      <c r="N15" s="94">
        <v>8.0391642099999994E-2</v>
      </c>
      <c r="O15" s="93">
        <v>7.8032270000000001E-2</v>
      </c>
      <c r="P15" s="94">
        <v>7.2083942999999998E-2</v>
      </c>
      <c r="Q15" s="94">
        <v>6.5729893799999994E-2</v>
      </c>
      <c r="R15" s="122"/>
      <c r="S15" s="116">
        <v>3.7245038199999997E-2</v>
      </c>
      <c r="T15" s="93">
        <v>3.5452931299999997E-2</v>
      </c>
      <c r="U15" s="93">
        <v>3.4798464899999999E-2</v>
      </c>
      <c r="V15" s="94">
        <v>3.6220979E-2</v>
      </c>
      <c r="W15" s="93">
        <v>3.7509273000000003E-2</v>
      </c>
      <c r="X15" s="94">
        <v>3.4138272999999997E-2</v>
      </c>
      <c r="Y15" s="94">
        <v>3.38132347E-2</v>
      </c>
      <c r="Z15" s="122"/>
    </row>
    <row r="16" spans="2:26" s="120" customFormat="1" x14ac:dyDescent="0.25">
      <c r="B16" s="99">
        <v>10</v>
      </c>
      <c r="C16" s="93">
        <v>1.94848387E-2</v>
      </c>
      <c r="D16" s="93">
        <v>1.8516268400000001E-2</v>
      </c>
      <c r="E16" s="93">
        <v>1.8448298200000001E-2</v>
      </c>
      <c r="F16" s="94">
        <v>1.74967E-2</v>
      </c>
      <c r="G16" s="93">
        <v>1.6313341700000001E-2</v>
      </c>
      <c r="H16" s="94">
        <v>1.53578884E-2</v>
      </c>
      <c r="I16" s="94">
        <v>1.48508648E-2</v>
      </c>
      <c r="J16" s="122"/>
      <c r="K16" s="116">
        <v>9.4170082099999997E-2</v>
      </c>
      <c r="L16" s="93">
        <v>8.7713178099999997E-2</v>
      </c>
      <c r="M16" s="93">
        <v>8.9117182599999997E-2</v>
      </c>
      <c r="N16" s="94">
        <v>8.5819612399999995E-2</v>
      </c>
      <c r="O16" s="93">
        <v>8.3007589600000001E-2</v>
      </c>
      <c r="P16" s="94">
        <v>7.6848390700000005E-2</v>
      </c>
      <c r="Q16" s="94">
        <v>6.9753343600000003E-2</v>
      </c>
      <c r="R16" s="122"/>
      <c r="S16" s="116">
        <v>4.0124747600000003E-2</v>
      </c>
      <c r="T16" s="93">
        <v>3.8130029400000001E-2</v>
      </c>
      <c r="U16" s="93">
        <v>3.7651923800000001E-2</v>
      </c>
      <c r="V16" s="94">
        <v>3.9811278200000001E-2</v>
      </c>
      <c r="W16" s="93">
        <v>4.0294738599999998E-2</v>
      </c>
      <c r="X16" s="94">
        <v>3.70267627E-2</v>
      </c>
      <c r="Y16" s="94">
        <v>3.6424413000000003E-2</v>
      </c>
      <c r="Z16" s="122"/>
    </row>
    <row r="17" spans="2:26" s="120" customFormat="1" x14ac:dyDescent="0.25">
      <c r="B17" s="100">
        <v>11</v>
      </c>
      <c r="C17" s="95">
        <v>2.0874905900000001E-2</v>
      </c>
      <c r="D17" s="95">
        <v>1.9982204900000002E-2</v>
      </c>
      <c r="E17" s="95">
        <v>1.9699547599999999E-2</v>
      </c>
      <c r="F17" s="96">
        <v>1.8831507399999999E-2</v>
      </c>
      <c r="G17" s="95">
        <v>1.75402305E-2</v>
      </c>
      <c r="H17" s="96">
        <v>1.64952529E-2</v>
      </c>
      <c r="I17" s="96">
        <v>1.60226776E-2</v>
      </c>
      <c r="J17" s="122"/>
      <c r="K17" s="117">
        <v>9.97343339E-2</v>
      </c>
      <c r="L17" s="95">
        <v>9.3643557899999993E-2</v>
      </c>
      <c r="M17" s="95">
        <v>9.4244253E-2</v>
      </c>
      <c r="N17" s="96">
        <v>9.1584057699999999E-2</v>
      </c>
      <c r="O17" s="95">
        <v>8.7840247699999999E-2</v>
      </c>
      <c r="P17" s="96">
        <v>8.1869438899999994E-2</v>
      </c>
      <c r="Q17" s="96">
        <v>7.4450755100000002E-2</v>
      </c>
      <c r="R17" s="122"/>
      <c r="S17" s="117">
        <v>4.2944712000000003E-2</v>
      </c>
      <c r="T17" s="95">
        <v>4.10501437E-2</v>
      </c>
      <c r="U17" s="95">
        <v>4.0787676699999997E-2</v>
      </c>
      <c r="V17" s="96">
        <v>4.3401577400000002E-2</v>
      </c>
      <c r="W17" s="95">
        <v>4.3262097700000002E-2</v>
      </c>
      <c r="X17" s="96">
        <v>4.0227334199999999E-2</v>
      </c>
      <c r="Y17" s="96">
        <v>3.93641053E-2</v>
      </c>
      <c r="Z17" s="122"/>
    </row>
    <row r="18" spans="2:26" s="120" customFormat="1" x14ac:dyDescent="0.25">
      <c r="B18" s="101">
        <v>12</v>
      </c>
      <c r="C18" s="97">
        <v>2.2388446100000001E-2</v>
      </c>
      <c r="D18" s="97">
        <v>2.1561810399999999E-2</v>
      </c>
      <c r="E18" s="97">
        <v>2.1038537E-2</v>
      </c>
      <c r="F18" s="98">
        <v>2.0040598900000001E-2</v>
      </c>
      <c r="G18" s="97">
        <v>1.8735020500000001E-2</v>
      </c>
      <c r="H18" s="98">
        <v>1.77366446E-2</v>
      </c>
      <c r="I18" s="98">
        <v>1.71843302E-2</v>
      </c>
      <c r="J18" s="122"/>
      <c r="K18" s="115">
        <v>0.10582035870000001</v>
      </c>
      <c r="L18" s="97">
        <v>9.9930622799999994E-2</v>
      </c>
      <c r="M18" s="97">
        <v>0.1001800578</v>
      </c>
      <c r="N18" s="98">
        <v>9.7906829700000003E-2</v>
      </c>
      <c r="O18" s="97">
        <v>9.3307749400000001E-2</v>
      </c>
      <c r="P18" s="98">
        <v>8.7070800899999995E-2</v>
      </c>
      <c r="Q18" s="98">
        <v>7.9469907100000001E-2</v>
      </c>
      <c r="R18" s="122"/>
      <c r="S18" s="115">
        <v>4.6027554399999997E-2</v>
      </c>
      <c r="T18" s="97">
        <v>4.3821312500000001E-2</v>
      </c>
      <c r="U18" s="97">
        <v>4.3759393899999999E-2</v>
      </c>
      <c r="V18" s="98">
        <v>4.7187845499999999E-2</v>
      </c>
      <c r="W18" s="97">
        <v>4.6243722899999999E-2</v>
      </c>
      <c r="X18" s="98">
        <v>4.3341216299999999E-2</v>
      </c>
      <c r="Y18" s="98">
        <v>4.2547643000000003E-2</v>
      </c>
      <c r="Z18" s="122"/>
    </row>
    <row r="19" spans="2:26" s="120" customFormat="1" x14ac:dyDescent="0.25">
      <c r="B19" s="99">
        <v>13</v>
      </c>
      <c r="C19" s="93">
        <v>2.3603261300000001E-2</v>
      </c>
      <c r="D19" s="93">
        <v>2.2753373800000001E-2</v>
      </c>
      <c r="E19" s="93">
        <v>2.2198231499999999E-2</v>
      </c>
      <c r="F19" s="94">
        <v>2.1146159599999999E-2</v>
      </c>
      <c r="G19" s="93">
        <v>1.98299475E-2</v>
      </c>
      <c r="H19" s="94">
        <v>1.8773449500000001E-2</v>
      </c>
      <c r="I19" s="94">
        <v>1.8180032400000001E-2</v>
      </c>
      <c r="J19" s="122"/>
      <c r="K19" s="116">
        <v>0.1110938514</v>
      </c>
      <c r="L19" s="93">
        <v>0.10519074809999999</v>
      </c>
      <c r="M19" s="93">
        <v>0.1054444606</v>
      </c>
      <c r="N19" s="94">
        <v>0.102865214</v>
      </c>
      <c r="O19" s="93">
        <v>9.8211738199999996E-2</v>
      </c>
      <c r="P19" s="94">
        <v>9.1696545599999998E-2</v>
      </c>
      <c r="Q19" s="94">
        <v>8.3666080800000001E-2</v>
      </c>
      <c r="R19" s="122"/>
      <c r="S19" s="116">
        <v>4.8986923799999998E-2</v>
      </c>
      <c r="T19" s="93">
        <v>4.6361223999999999E-2</v>
      </c>
      <c r="U19" s="93">
        <v>4.64182988E-2</v>
      </c>
      <c r="V19" s="94">
        <v>5.0223515500000003E-2</v>
      </c>
      <c r="W19" s="93">
        <v>4.8907926300000001E-2</v>
      </c>
      <c r="X19" s="94">
        <v>4.5928027000000003E-2</v>
      </c>
      <c r="Y19" s="94">
        <v>4.51317273E-2</v>
      </c>
      <c r="Z19" s="122"/>
    </row>
    <row r="20" spans="2:26" s="120" customFormat="1" x14ac:dyDescent="0.25">
      <c r="B20" s="99">
        <v>14</v>
      </c>
      <c r="C20" s="93">
        <v>2.48220595E-2</v>
      </c>
      <c r="D20" s="93">
        <v>2.4066445299999999E-2</v>
      </c>
      <c r="E20" s="93">
        <v>2.34609252E-2</v>
      </c>
      <c r="F20" s="94">
        <v>2.2273905399999998E-2</v>
      </c>
      <c r="G20" s="93">
        <v>2.0871376399999999E-2</v>
      </c>
      <c r="H20" s="94">
        <v>1.99489573E-2</v>
      </c>
      <c r="I20" s="94">
        <v>1.9263789999999999E-2</v>
      </c>
      <c r="J20" s="122"/>
      <c r="K20" s="116">
        <v>0.11651073219999999</v>
      </c>
      <c r="L20" s="93">
        <v>0.11094082550000001</v>
      </c>
      <c r="M20" s="93">
        <v>0.1109148616</v>
      </c>
      <c r="N20" s="94">
        <v>0.10783099340000001</v>
      </c>
      <c r="O20" s="93">
        <v>0.10278403899999999</v>
      </c>
      <c r="P20" s="94">
        <v>9.6183587299999998E-2</v>
      </c>
      <c r="Q20" s="94">
        <v>8.7828386999999994E-2</v>
      </c>
      <c r="R20" s="122"/>
      <c r="S20" s="116">
        <v>5.1794939200000001E-2</v>
      </c>
      <c r="T20" s="93">
        <v>4.8877617800000002E-2</v>
      </c>
      <c r="U20" s="93">
        <v>4.9164943699999998E-2</v>
      </c>
      <c r="V20" s="94">
        <v>5.3004056200000003E-2</v>
      </c>
      <c r="W20" s="93">
        <v>5.1368837000000001E-2</v>
      </c>
      <c r="X20" s="94">
        <v>4.8559916199999997E-2</v>
      </c>
      <c r="Y20" s="94">
        <v>4.7495673400000001E-2</v>
      </c>
      <c r="Z20" s="122"/>
    </row>
    <row r="21" spans="2:26" s="120" customFormat="1" x14ac:dyDescent="0.25">
      <c r="B21" s="99">
        <v>15</v>
      </c>
      <c r="C21" s="93">
        <v>2.6104585600000001E-2</v>
      </c>
      <c r="D21" s="93">
        <v>2.5297204899999998E-2</v>
      </c>
      <c r="E21" s="93">
        <v>2.46435084E-2</v>
      </c>
      <c r="F21" s="94">
        <v>2.3471904299999999E-2</v>
      </c>
      <c r="G21" s="93">
        <v>2.1991269099999999E-2</v>
      </c>
      <c r="H21" s="94">
        <v>2.1037775799999998E-2</v>
      </c>
      <c r="I21" s="121"/>
      <c r="J21" s="122"/>
      <c r="K21" s="116">
        <v>0.1213221969</v>
      </c>
      <c r="L21" s="93">
        <v>0.1157815519</v>
      </c>
      <c r="M21" s="93">
        <v>0.1153629005</v>
      </c>
      <c r="N21" s="94">
        <v>0.1121386129</v>
      </c>
      <c r="O21" s="93">
        <v>0.1071280815</v>
      </c>
      <c r="P21" s="94">
        <v>0.10028572819999999</v>
      </c>
      <c r="Q21" s="121"/>
      <c r="R21" s="122"/>
      <c r="S21" s="116">
        <v>5.4156858500000002E-2</v>
      </c>
      <c r="T21" s="93">
        <v>5.1205870000000001E-2</v>
      </c>
      <c r="U21" s="93">
        <v>5.16521832E-2</v>
      </c>
      <c r="V21" s="94">
        <v>5.5599720499999998E-2</v>
      </c>
      <c r="W21" s="93">
        <v>5.3740584299999998E-2</v>
      </c>
      <c r="X21" s="94">
        <v>5.0987218500000001E-2</v>
      </c>
      <c r="Y21" s="121"/>
      <c r="Z21" s="122"/>
    </row>
    <row r="22" spans="2:26" s="120" customFormat="1" x14ac:dyDescent="0.25">
      <c r="B22" s="99">
        <v>16</v>
      </c>
      <c r="C22" s="93">
        <v>2.73233838E-2</v>
      </c>
      <c r="D22" s="93">
        <v>2.6469170300000001E-2</v>
      </c>
      <c r="E22" s="93">
        <v>2.5864239399999999E-2</v>
      </c>
      <c r="F22" s="94">
        <v>2.46477181E-2</v>
      </c>
      <c r="G22" s="93">
        <v>2.2943534599999999E-2</v>
      </c>
      <c r="H22" s="94">
        <v>2.21161915E-2</v>
      </c>
      <c r="I22" s="122"/>
      <c r="J22" s="122"/>
      <c r="K22" s="116">
        <v>0.12554816050000001</v>
      </c>
      <c r="L22" s="93">
        <v>0.1204223779</v>
      </c>
      <c r="M22" s="93">
        <v>0.1198529019</v>
      </c>
      <c r="N22" s="94">
        <v>0.1167531272</v>
      </c>
      <c r="O22" s="93">
        <v>0.11105127250000001</v>
      </c>
      <c r="P22" s="94">
        <v>0.1039024086</v>
      </c>
      <c r="Q22" s="122"/>
      <c r="R22" s="122"/>
      <c r="S22" s="116">
        <v>5.64431008E-2</v>
      </c>
      <c r="T22" s="93">
        <v>5.3345980600000002E-2</v>
      </c>
      <c r="U22" s="93">
        <v>5.4181385399999997E-2</v>
      </c>
      <c r="V22" s="94">
        <v>5.7940255400000001E-2</v>
      </c>
      <c r="W22" s="93">
        <v>5.6005335500000003E-2</v>
      </c>
      <c r="X22" s="94">
        <v>5.3313961100000001E-2</v>
      </c>
      <c r="Y22" s="122"/>
      <c r="Z22" s="122"/>
    </row>
    <row r="23" spans="2:26" s="120" customFormat="1" x14ac:dyDescent="0.25">
      <c r="B23" s="99">
        <v>17</v>
      </c>
      <c r="C23" s="93">
        <v>2.83987939E-2</v>
      </c>
      <c r="D23" s="93">
        <v>2.7621537500000001E-2</v>
      </c>
      <c r="E23" s="93">
        <v>2.7004859999999999E-2</v>
      </c>
      <c r="F23" s="94">
        <v>2.5808741699999999E-2</v>
      </c>
      <c r="G23" s="93">
        <v>2.3927898900000001E-2</v>
      </c>
      <c r="H23" s="94">
        <v>2.3035098800000001E-2</v>
      </c>
      <c r="I23" s="122"/>
      <c r="J23" s="122"/>
      <c r="K23" s="116">
        <v>0.129443535</v>
      </c>
      <c r="L23" s="93">
        <v>0.1244948594</v>
      </c>
      <c r="M23" s="93">
        <v>0.1239080179</v>
      </c>
      <c r="N23" s="94">
        <v>0.1204617472</v>
      </c>
      <c r="O23" s="93">
        <v>0.11467844100000001</v>
      </c>
      <c r="P23" s="94">
        <v>0.10709951249999999</v>
      </c>
      <c r="Q23" s="122"/>
      <c r="R23" s="122"/>
      <c r="S23" s="116">
        <v>5.8641717199999999E-2</v>
      </c>
      <c r="T23" s="93">
        <v>5.56428759E-2</v>
      </c>
      <c r="U23" s="93">
        <v>5.6416849099999999E-2</v>
      </c>
      <c r="V23" s="94">
        <v>6.0177259499999997E-2</v>
      </c>
      <c r="W23" s="93">
        <v>5.8023995699999997E-2</v>
      </c>
      <c r="X23" s="94">
        <v>5.53216869E-2</v>
      </c>
      <c r="Y23" s="122"/>
      <c r="Z23" s="122"/>
    </row>
    <row r="24" spans="2:26" s="120" customFormat="1" x14ac:dyDescent="0.25">
      <c r="B24" s="99">
        <v>18</v>
      </c>
      <c r="C24" s="93">
        <v>2.9597677100000001E-2</v>
      </c>
      <c r="D24" s="93">
        <v>2.87895832E-2</v>
      </c>
      <c r="E24" s="93">
        <v>2.80882589E-2</v>
      </c>
      <c r="F24" s="94">
        <v>2.6895814800000001E-2</v>
      </c>
      <c r="G24" s="93">
        <v>2.49229628E-2</v>
      </c>
      <c r="H24" s="94">
        <v>2.3981746700000001E-2</v>
      </c>
      <c r="I24" s="122"/>
      <c r="J24" s="122"/>
      <c r="K24" s="116">
        <v>0.13322738549999999</v>
      </c>
      <c r="L24" s="93">
        <v>0.12822241470000001</v>
      </c>
      <c r="M24" s="93">
        <v>0.1276388772</v>
      </c>
      <c r="N24" s="94">
        <v>0.1239152379</v>
      </c>
      <c r="O24" s="93">
        <v>0.11828777679999999</v>
      </c>
      <c r="P24" s="94">
        <v>0.11051854110000001</v>
      </c>
      <c r="Q24" s="122"/>
      <c r="R24" s="122"/>
      <c r="S24" s="116">
        <v>6.0736775399999998E-2</v>
      </c>
      <c r="T24" s="93">
        <v>5.7924092699999999E-2</v>
      </c>
      <c r="U24" s="93">
        <v>5.84692032E-2</v>
      </c>
      <c r="V24" s="94">
        <v>6.2203504499999999E-2</v>
      </c>
      <c r="W24" s="93">
        <v>6.0231682299999999E-2</v>
      </c>
      <c r="X24" s="94">
        <v>5.7377958700000002E-2</v>
      </c>
      <c r="Y24" s="122"/>
      <c r="Z24" s="122"/>
    </row>
    <row r="25" spans="2:26" s="120" customFormat="1" x14ac:dyDescent="0.25">
      <c r="B25" s="99">
        <v>19</v>
      </c>
      <c r="C25" s="93">
        <v>3.07726623E-2</v>
      </c>
      <c r="D25" s="93">
        <v>2.9926272E-2</v>
      </c>
      <c r="E25" s="93">
        <v>2.92441386E-2</v>
      </c>
      <c r="F25" s="94">
        <v>2.7979190300000002E-2</v>
      </c>
      <c r="G25" s="93">
        <v>2.59715248E-2</v>
      </c>
      <c r="H25" s="94">
        <v>2.4928394600000001E-2</v>
      </c>
      <c r="I25" s="122"/>
      <c r="J25" s="122"/>
      <c r="K25" s="116">
        <v>0.13702318499999999</v>
      </c>
      <c r="L25" s="93">
        <v>0.1318833365</v>
      </c>
      <c r="M25" s="93">
        <v>0.1313163296</v>
      </c>
      <c r="N25" s="94">
        <v>0.12750923459999999</v>
      </c>
      <c r="O25" s="93">
        <v>0.1214762611</v>
      </c>
      <c r="P25" s="94">
        <v>0.1134937202</v>
      </c>
      <c r="Q25" s="122"/>
      <c r="R25" s="122"/>
      <c r="S25" s="116">
        <v>6.2716326700000005E-2</v>
      </c>
      <c r="T25" s="93">
        <v>6.0079881799999998E-2</v>
      </c>
      <c r="U25" s="93">
        <v>6.0662704400000003E-2</v>
      </c>
      <c r="V25" s="94">
        <v>6.4481181400000004E-2</v>
      </c>
      <c r="W25" s="93">
        <v>6.2307407000000002E-2</v>
      </c>
      <c r="X25" s="94">
        <v>5.9351008699999999E-2</v>
      </c>
      <c r="Y25" s="122"/>
      <c r="Z25" s="122"/>
    </row>
    <row r="26" spans="2:26" s="120" customFormat="1" x14ac:dyDescent="0.25">
      <c r="B26" s="99">
        <v>20</v>
      </c>
      <c r="C26" s="93">
        <v>3.1999426400000003E-2</v>
      </c>
      <c r="D26" s="93">
        <v>3.0957131200000002E-2</v>
      </c>
      <c r="E26" s="93">
        <v>3.03771296E-2</v>
      </c>
      <c r="F26" s="94">
        <v>2.8910967199999998E-2</v>
      </c>
      <c r="G26" s="93">
        <v>2.68952579E-2</v>
      </c>
      <c r="H26" s="94">
        <v>2.5739807100000001E-2</v>
      </c>
      <c r="I26" s="122"/>
      <c r="J26" s="122"/>
      <c r="K26" s="116">
        <v>0.14072737560000001</v>
      </c>
      <c r="L26" s="93">
        <v>0.1355442583</v>
      </c>
      <c r="M26" s="93">
        <v>0.1347153026</v>
      </c>
      <c r="N26" s="94">
        <v>0.13104776839999999</v>
      </c>
      <c r="O26" s="93">
        <v>0.12452208400000001</v>
      </c>
      <c r="P26" s="94">
        <v>0.1166388105</v>
      </c>
      <c r="Q26" s="122"/>
      <c r="R26" s="122"/>
      <c r="S26" s="116">
        <v>6.4835282999999994E-2</v>
      </c>
      <c r="T26" s="93">
        <v>6.2290545500000002E-2</v>
      </c>
      <c r="U26" s="93">
        <v>6.2783724599999993E-2</v>
      </c>
      <c r="V26" s="94">
        <v>6.6570284499999993E-2</v>
      </c>
      <c r="W26" s="93">
        <v>6.43973979E-2</v>
      </c>
      <c r="X26" s="94">
        <v>6.1362201999999998E-2</v>
      </c>
      <c r="Y26" s="122"/>
      <c r="Z26" s="122"/>
    </row>
    <row r="27" spans="2:26" s="120" customFormat="1" x14ac:dyDescent="0.25">
      <c r="B27" s="99">
        <v>21</v>
      </c>
      <c r="C27" s="93">
        <v>3.3090768600000001E-2</v>
      </c>
      <c r="D27" s="93">
        <v>3.2007588400000002E-2</v>
      </c>
      <c r="E27" s="93">
        <v>3.1365158800000001E-2</v>
      </c>
      <c r="F27" s="94">
        <v>2.9879719400000001E-2</v>
      </c>
      <c r="G27" s="93">
        <v>2.7901021500000001E-2</v>
      </c>
      <c r="H27" s="94">
        <v>2.6572024999999999E-2</v>
      </c>
      <c r="I27" s="122"/>
      <c r="J27" s="122"/>
      <c r="K27" s="116">
        <v>0.1442642801</v>
      </c>
      <c r="L27" s="93">
        <v>0.13948347289999999</v>
      </c>
      <c r="M27" s="93">
        <v>0.13830120009999999</v>
      </c>
      <c r="N27" s="94">
        <v>0.1346158824</v>
      </c>
      <c r="O27" s="93">
        <v>0.1279958913</v>
      </c>
      <c r="P27" s="94">
        <v>0.1194059351</v>
      </c>
      <c r="Q27" s="122"/>
      <c r="R27" s="122"/>
      <c r="S27" s="116">
        <v>6.6850681300000006E-2</v>
      </c>
      <c r="T27" s="93">
        <v>6.4383620700000005E-2</v>
      </c>
      <c r="U27" s="93">
        <v>6.5450258999999997E-2</v>
      </c>
      <c r="V27" s="94">
        <v>6.8707455299999998E-2</v>
      </c>
      <c r="W27" s="93">
        <v>6.6387525700000005E-2</v>
      </c>
      <c r="X27" s="94">
        <v>6.3428876600000003E-2</v>
      </c>
      <c r="Y27" s="122"/>
      <c r="Z27" s="122"/>
    </row>
    <row r="28" spans="2:26" s="120" customFormat="1" x14ac:dyDescent="0.25">
      <c r="B28" s="99">
        <v>22</v>
      </c>
      <c r="C28" s="93">
        <v>3.3943130699999997E-2</v>
      </c>
      <c r="D28" s="93">
        <v>3.3171714499999998E-2</v>
      </c>
      <c r="E28" s="93">
        <v>3.2410409799999998E-2</v>
      </c>
      <c r="F28" s="94">
        <v>3.0796706199999999E-2</v>
      </c>
      <c r="G28" s="93">
        <v>2.8867553099999999E-2</v>
      </c>
      <c r="H28" s="94">
        <v>2.73834375E-2</v>
      </c>
      <c r="I28" s="122"/>
      <c r="J28" s="122"/>
      <c r="K28" s="116">
        <v>0.14793660659999999</v>
      </c>
      <c r="L28" s="93">
        <v>0.1429876101</v>
      </c>
      <c r="M28" s="93">
        <v>0.1416925436</v>
      </c>
      <c r="N28" s="94">
        <v>0.1377809659</v>
      </c>
      <c r="O28" s="93">
        <v>0.1311273111</v>
      </c>
      <c r="P28" s="94">
        <v>0.1221314488</v>
      </c>
      <c r="Q28" s="122"/>
      <c r="R28" s="122"/>
      <c r="S28" s="116">
        <v>6.8786419599999996E-2</v>
      </c>
      <c r="T28" s="93">
        <v>6.6363027000000005E-2</v>
      </c>
      <c r="U28" s="93">
        <v>6.8006164699999996E-2</v>
      </c>
      <c r="V28" s="94">
        <v>7.0718910300000007E-2</v>
      </c>
      <c r="W28" s="93">
        <v>6.8456117299999994E-2</v>
      </c>
      <c r="X28" s="94">
        <v>6.5342977799999993E-2</v>
      </c>
      <c r="Y28" s="122"/>
      <c r="Z28" s="122"/>
    </row>
    <row r="29" spans="2:26" s="120" customFormat="1" x14ac:dyDescent="0.25">
      <c r="B29" s="100">
        <v>23</v>
      </c>
      <c r="C29" s="95">
        <v>3.5086251899999997E-2</v>
      </c>
      <c r="D29" s="95">
        <v>3.4132020499999999E-2</v>
      </c>
      <c r="E29" s="95">
        <v>3.3406068599999998E-2</v>
      </c>
      <c r="F29" s="96">
        <v>3.1728483199999997E-2</v>
      </c>
      <c r="G29" s="95">
        <v>2.9734221599999999E-2</v>
      </c>
      <c r="H29" s="96">
        <v>2.8278071799999999E-2</v>
      </c>
      <c r="I29" s="122"/>
      <c r="J29" s="122"/>
      <c r="K29" s="117">
        <v>0.15169655909999999</v>
      </c>
      <c r="L29" s="95">
        <v>0.14633496260000001</v>
      </c>
      <c r="M29" s="95">
        <v>0.1453547368</v>
      </c>
      <c r="N29" s="96">
        <v>0.14100151229999999</v>
      </c>
      <c r="O29" s="95">
        <v>0.13437999319999999</v>
      </c>
      <c r="P29" s="96">
        <v>0.12521065519999999</v>
      </c>
      <c r="Q29" s="122"/>
      <c r="R29" s="122"/>
      <c r="S29" s="117">
        <v>7.08615628E-2</v>
      </c>
      <c r="T29" s="95">
        <v>6.8640324200000005E-2</v>
      </c>
      <c r="U29" s="95">
        <v>7.0600218199999995E-2</v>
      </c>
      <c r="V29" s="96">
        <v>7.2878266299999994E-2</v>
      </c>
      <c r="W29" s="95">
        <v>7.0795765799999993E-2</v>
      </c>
      <c r="X29" s="96">
        <v>6.7510212E-2</v>
      </c>
      <c r="Y29" s="122"/>
      <c r="Z29" s="122"/>
    </row>
    <row r="30" spans="2:26" s="120" customFormat="1" x14ac:dyDescent="0.25">
      <c r="B30" s="101">
        <v>24</v>
      </c>
      <c r="C30" s="97">
        <v>3.6261237000000002E-2</v>
      </c>
      <c r="D30" s="97">
        <v>3.5092326600000001E-2</v>
      </c>
      <c r="E30" s="97">
        <v>3.4340690799999997E-2</v>
      </c>
      <c r="F30" s="98">
        <v>3.2652865000000003E-2</v>
      </c>
      <c r="G30" s="97">
        <v>3.0654388300000002E-2</v>
      </c>
      <c r="H30" s="98">
        <v>2.9086016700000002E-2</v>
      </c>
      <c r="I30" s="122"/>
      <c r="J30" s="122"/>
      <c r="K30" s="115">
        <v>0.15581099870000001</v>
      </c>
      <c r="L30" s="97">
        <v>0.15013699059999999</v>
      </c>
      <c r="M30" s="97">
        <v>0.14942892669999999</v>
      </c>
      <c r="N30" s="98">
        <v>0.14445500289999999</v>
      </c>
      <c r="O30" s="97">
        <v>0.13767904019999999</v>
      </c>
      <c r="P30" s="98">
        <v>0.1285568648</v>
      </c>
      <c r="Q30" s="122"/>
      <c r="R30" s="122"/>
      <c r="S30" s="115">
        <v>7.2857046100000003E-2</v>
      </c>
      <c r="T30" s="97">
        <v>7.0823550599999993E-2</v>
      </c>
      <c r="U30" s="97">
        <v>7.3358307499999997E-2</v>
      </c>
      <c r="V30" s="98">
        <v>7.5030227300000002E-2</v>
      </c>
      <c r="W30" s="97">
        <v>7.3056950499999995E-2</v>
      </c>
      <c r="X30" s="98">
        <v>6.9909773699999997E-2</v>
      </c>
      <c r="Y30" s="122"/>
      <c r="Z30" s="122"/>
    </row>
    <row r="31" spans="2:26" s="120" customFormat="1" x14ac:dyDescent="0.25">
      <c r="B31" s="99">
        <v>25</v>
      </c>
      <c r="C31" s="93">
        <v>3.71733442E-2</v>
      </c>
      <c r="D31" s="93">
        <v>3.5978159900000001E-2</v>
      </c>
      <c r="E31" s="93">
        <v>3.51303512E-2</v>
      </c>
      <c r="F31" s="94">
        <v>3.3455228500000003E-2</v>
      </c>
      <c r="G31" s="93">
        <v>3.1392661500000002E-2</v>
      </c>
      <c r="H31" s="94">
        <v>2.98766237E-2</v>
      </c>
      <c r="I31" s="122"/>
      <c r="J31" s="122"/>
      <c r="K31" s="116">
        <v>0.1591288381</v>
      </c>
      <c r="L31" s="93">
        <v>0.15364504740000001</v>
      </c>
      <c r="M31" s="93">
        <v>0.15268675279999999</v>
      </c>
      <c r="N31" s="94">
        <v>0.14764227160000001</v>
      </c>
      <c r="O31" s="93">
        <v>0.14068563110000001</v>
      </c>
      <c r="P31" s="94">
        <v>0.1314384193</v>
      </c>
      <c r="Q31" s="122"/>
      <c r="R31" s="122"/>
      <c r="S31" s="116">
        <v>7.4589651399999998E-2</v>
      </c>
      <c r="T31" s="93">
        <v>7.2787278499999997E-2</v>
      </c>
      <c r="U31" s="93">
        <v>7.5605215599999998E-2</v>
      </c>
      <c r="V31" s="94">
        <v>7.6949244E-2</v>
      </c>
      <c r="W31" s="93">
        <v>7.5014979499999995E-2</v>
      </c>
      <c r="X31" s="94">
        <v>7.1816939799999993E-2</v>
      </c>
      <c r="Y31" s="122"/>
      <c r="Z31" s="122"/>
    </row>
    <row r="32" spans="2:26" s="120" customFormat="1" x14ac:dyDescent="0.25">
      <c r="B32" s="99">
        <v>26</v>
      </c>
      <c r="C32" s="93">
        <v>3.8212907300000001E-2</v>
      </c>
      <c r="D32" s="93">
        <v>3.6875752099999999E-2</v>
      </c>
      <c r="E32" s="93">
        <v>3.5965788999999998E-2</v>
      </c>
      <c r="F32" s="94">
        <v>3.4253894399999998E-2</v>
      </c>
      <c r="G32" s="93">
        <v>3.2245063900000002E-2</v>
      </c>
      <c r="H32" s="94">
        <v>3.0712309199999999E-2</v>
      </c>
      <c r="I32" s="122"/>
      <c r="J32" s="122"/>
      <c r="K32" s="116">
        <v>0.1629803997</v>
      </c>
      <c r="L32" s="93">
        <v>0.15730204959999999</v>
      </c>
      <c r="M32" s="93">
        <v>0.15600180059999999</v>
      </c>
      <c r="N32" s="94">
        <v>0.15069642929999999</v>
      </c>
      <c r="O32" s="93">
        <v>0.1437350205</v>
      </c>
      <c r="P32" s="94">
        <v>0.13415699789999999</v>
      </c>
      <c r="Q32" s="122"/>
      <c r="R32" s="122"/>
      <c r="S32" s="116">
        <v>7.6481576600000004E-2</v>
      </c>
      <c r="T32" s="93">
        <v>7.4805881000000005E-2</v>
      </c>
      <c r="U32" s="93">
        <v>7.7688088000000002E-2</v>
      </c>
      <c r="V32" s="94">
        <v>7.8823890499999993E-2</v>
      </c>
      <c r="W32" s="93">
        <v>7.6955175799999997E-2</v>
      </c>
      <c r="X32" s="94">
        <v>7.3578467699999997E-2</v>
      </c>
      <c r="Y32" s="122"/>
      <c r="Z32" s="122"/>
    </row>
    <row r="33" spans="2:26" s="120" customFormat="1" x14ac:dyDescent="0.25">
      <c r="B33" s="99">
        <v>27</v>
      </c>
      <c r="C33" s="93">
        <v>3.9121031399999999E-2</v>
      </c>
      <c r="D33" s="93">
        <v>3.7628318399999999E-2</v>
      </c>
      <c r="E33" s="93">
        <v>3.6881337299999997E-2</v>
      </c>
      <c r="F33" s="94">
        <v>3.5119115800000003E-2</v>
      </c>
      <c r="G33" s="93">
        <v>3.3090333299999997E-2</v>
      </c>
      <c r="H33" s="121"/>
      <c r="I33" s="122"/>
      <c r="J33" s="122"/>
      <c r="K33" s="116">
        <v>0.16627035809999999</v>
      </c>
      <c r="L33" s="93">
        <v>0.16032015429999999</v>
      </c>
      <c r="M33" s="93">
        <v>0.158809482</v>
      </c>
      <c r="N33" s="94">
        <v>0.15355092049999999</v>
      </c>
      <c r="O33" s="93">
        <v>0.1465097866</v>
      </c>
      <c r="P33" s="121"/>
      <c r="Q33" s="122"/>
      <c r="R33" s="122"/>
      <c r="S33" s="116">
        <v>7.8134521900000004E-2</v>
      </c>
      <c r="T33" s="93">
        <v>7.6628502700000004E-2</v>
      </c>
      <c r="U33" s="93">
        <v>7.9542073300000002E-2</v>
      </c>
      <c r="V33" s="94">
        <v>8.0606098700000003E-2</v>
      </c>
      <c r="W33" s="93">
        <v>7.8759843600000004E-2</v>
      </c>
      <c r="X33" s="121"/>
      <c r="Y33" s="122"/>
      <c r="Z33" s="122"/>
    </row>
    <row r="34" spans="2:26" s="120" customFormat="1" x14ac:dyDescent="0.25">
      <c r="B34" s="99">
        <v>28</v>
      </c>
      <c r="C34" s="93">
        <v>3.9957461600000001E-2</v>
      </c>
      <c r="D34" s="93">
        <v>3.85572676E-2</v>
      </c>
      <c r="E34" s="93">
        <v>3.7758737799999997E-2</v>
      </c>
      <c r="F34" s="94">
        <v>3.58216461E-2</v>
      </c>
      <c r="G34" s="93">
        <v>3.3924902999999999E-2</v>
      </c>
      <c r="H34" s="122"/>
      <c r="I34" s="122"/>
      <c r="J34" s="122"/>
      <c r="K34" s="116">
        <v>0.16935718350000001</v>
      </c>
      <c r="L34" s="93">
        <v>0.1634715259</v>
      </c>
      <c r="M34" s="93">
        <v>0.16186130970000001</v>
      </c>
      <c r="N34" s="94">
        <v>0.15615397980000001</v>
      </c>
      <c r="O34" s="93">
        <v>0.14896356429999999</v>
      </c>
      <c r="P34" s="122"/>
      <c r="Q34" s="122"/>
      <c r="R34" s="122"/>
      <c r="S34" s="116">
        <v>7.9743654100000005E-2</v>
      </c>
      <c r="T34" s="93">
        <v>7.8592230499999999E-2</v>
      </c>
      <c r="U34" s="93">
        <v>8.1243467200000002E-2</v>
      </c>
      <c r="V34" s="94">
        <v>8.2251498399999998E-2</v>
      </c>
      <c r="W34" s="93">
        <v>8.0450382299999998E-2</v>
      </c>
      <c r="X34" s="122"/>
      <c r="Y34" s="122"/>
      <c r="Z34" s="122"/>
    </row>
    <row r="35" spans="2:26" s="120" customFormat="1" x14ac:dyDescent="0.25">
      <c r="B35" s="99">
        <v>29</v>
      </c>
      <c r="C35" s="93">
        <v>4.0805840699999998E-2</v>
      </c>
      <c r="D35" s="93">
        <v>3.9470538200000002E-2</v>
      </c>
      <c r="E35" s="93">
        <v>3.8643767799999999E-2</v>
      </c>
      <c r="F35" s="94">
        <v>3.6575941700000003E-2</v>
      </c>
      <c r="G35" s="93">
        <v>3.4656043099999999E-2</v>
      </c>
      <c r="H35" s="122"/>
      <c r="I35" s="122"/>
      <c r="J35" s="122"/>
      <c r="K35" s="116">
        <v>0.17211740289999999</v>
      </c>
      <c r="L35" s="93">
        <v>0.16615254360000001</v>
      </c>
      <c r="M35" s="93">
        <v>0.16440958580000001</v>
      </c>
      <c r="N35" s="94">
        <v>0.1586461133</v>
      </c>
      <c r="O35" s="93">
        <v>0.1511569847</v>
      </c>
      <c r="P35" s="122"/>
      <c r="Q35" s="122"/>
      <c r="R35" s="122"/>
      <c r="S35" s="116">
        <v>8.1412531299999993E-2</v>
      </c>
      <c r="T35" s="93">
        <v>8.0207112499999997E-2</v>
      </c>
      <c r="U35" s="93">
        <v>8.2944861100000003E-2</v>
      </c>
      <c r="V35" s="94">
        <v>8.38266451E-2</v>
      </c>
      <c r="W35" s="93">
        <v>8.1916229199999996E-2</v>
      </c>
      <c r="X35" s="122"/>
      <c r="Y35" s="122"/>
      <c r="Z35" s="122"/>
    </row>
    <row r="36" spans="2:26" s="120" customFormat="1" x14ac:dyDescent="0.25">
      <c r="B36" s="99">
        <v>30</v>
      </c>
      <c r="C36" s="93">
        <v>4.16980328E-2</v>
      </c>
      <c r="D36" s="93">
        <v>4.0293657699999999E-2</v>
      </c>
      <c r="E36" s="93">
        <v>3.9517353499999998E-2</v>
      </c>
      <c r="F36" s="94">
        <v>3.73376323E-2</v>
      </c>
      <c r="G36" s="93">
        <v>3.5397882899999997E-2</v>
      </c>
      <c r="H36" s="122"/>
      <c r="I36" s="122"/>
      <c r="J36" s="122"/>
      <c r="K36" s="116">
        <v>0.17468245530000001</v>
      </c>
      <c r="L36" s="93">
        <v>0.1686610982</v>
      </c>
      <c r="M36" s="93">
        <v>0.16685104789999999</v>
      </c>
      <c r="N36" s="94">
        <v>0.1610753889</v>
      </c>
      <c r="O36" s="93">
        <v>0.1535108993</v>
      </c>
      <c r="P36" s="122"/>
      <c r="Q36" s="122"/>
      <c r="R36" s="122"/>
      <c r="S36" s="116">
        <v>8.3137170600000004E-2</v>
      </c>
      <c r="T36" s="93">
        <v>8.1755361100000007E-2</v>
      </c>
      <c r="U36" s="93">
        <v>8.44211827E-2</v>
      </c>
      <c r="V36" s="94">
        <v>8.5375909099999994E-2</v>
      </c>
      <c r="W36" s="93">
        <v>8.3364243300000002E-2</v>
      </c>
      <c r="X36" s="122"/>
      <c r="Y36" s="122"/>
      <c r="Z36" s="122"/>
    </row>
    <row r="37" spans="2:26" s="120" customFormat="1" x14ac:dyDescent="0.25">
      <c r="B37" s="99">
        <v>31</v>
      </c>
      <c r="C37" s="93">
        <v>4.2546411899999997E-2</v>
      </c>
      <c r="D37" s="93">
        <v>4.11677321E-2</v>
      </c>
      <c r="E37" s="93">
        <v>4.0314643400000003E-2</v>
      </c>
      <c r="F37" s="94">
        <v>3.8125205699999998E-2</v>
      </c>
      <c r="G37" s="93">
        <v>3.6139722700000002E-2</v>
      </c>
      <c r="H37" s="122"/>
      <c r="I37" s="122"/>
      <c r="J37" s="122"/>
      <c r="K37" s="116">
        <v>0.17715191559999999</v>
      </c>
      <c r="L37" s="93">
        <v>0.1711578939</v>
      </c>
      <c r="M37" s="93">
        <v>0.16928106570000001</v>
      </c>
      <c r="N37" s="94">
        <v>0.1632310474</v>
      </c>
      <c r="O37" s="93">
        <v>0.1555295595</v>
      </c>
      <c r="P37" s="122"/>
      <c r="Q37" s="122"/>
      <c r="R37" s="122"/>
      <c r="S37" s="116">
        <v>8.4638761800000004E-2</v>
      </c>
      <c r="T37" s="93">
        <v>8.3358484199999999E-2</v>
      </c>
      <c r="U37" s="93">
        <v>8.6076799199999998E-2</v>
      </c>
      <c r="V37" s="94">
        <v>8.6932568200000004E-2</v>
      </c>
      <c r="W37" s="93">
        <v>8.4901420899999996E-2</v>
      </c>
      <c r="X37" s="122"/>
      <c r="Y37" s="122"/>
      <c r="Z37" s="122"/>
    </row>
    <row r="38" spans="2:26" s="120" customFormat="1" x14ac:dyDescent="0.25">
      <c r="B38" s="99">
        <v>32</v>
      </c>
      <c r="C38" s="93">
        <v>4.3339029000000001E-2</v>
      </c>
      <c r="D38" s="93">
        <v>4.2018288899999999E-2</v>
      </c>
      <c r="E38" s="93">
        <v>4.09898603E-2</v>
      </c>
      <c r="F38" s="94">
        <v>3.8849921099999997E-2</v>
      </c>
      <c r="G38" s="93">
        <v>3.67888325E-2</v>
      </c>
      <c r="H38" s="122"/>
      <c r="I38" s="122"/>
      <c r="J38" s="122"/>
      <c r="K38" s="116">
        <v>0.17958552899999999</v>
      </c>
      <c r="L38" s="93">
        <v>0.17353318149999999</v>
      </c>
      <c r="M38" s="93">
        <v>0.1716386026</v>
      </c>
      <c r="N38" s="94">
        <v>0.1652794776</v>
      </c>
      <c r="O38" s="93">
        <v>0.1576409496</v>
      </c>
      <c r="P38" s="122"/>
      <c r="Q38" s="122"/>
      <c r="R38" s="122"/>
      <c r="S38" s="116">
        <v>8.6204081000000002E-2</v>
      </c>
      <c r="T38" s="93">
        <v>8.4898893500000003E-2</v>
      </c>
      <c r="U38" s="93">
        <v>8.7556935700000005E-2</v>
      </c>
      <c r="V38" s="94">
        <v>8.8441159399999997E-2</v>
      </c>
      <c r="W38" s="93">
        <v>8.6342301999999996E-2</v>
      </c>
      <c r="X38" s="122"/>
      <c r="Y38" s="122"/>
      <c r="Z38" s="122"/>
    </row>
    <row r="39" spans="2:26" s="120" customFormat="1" x14ac:dyDescent="0.25">
      <c r="B39" s="99">
        <v>33</v>
      </c>
      <c r="C39" s="93">
        <v>4.4159527099999998E-2</v>
      </c>
      <c r="D39" s="93">
        <v>4.2802212200000002E-2</v>
      </c>
      <c r="E39" s="93">
        <v>4.1707039799999998E-2</v>
      </c>
      <c r="F39" s="94">
        <v>3.9596821599999998E-2</v>
      </c>
      <c r="G39" s="93">
        <v>3.7445075299999998E-2</v>
      </c>
      <c r="H39" s="122"/>
      <c r="I39" s="122"/>
      <c r="J39" s="122"/>
      <c r="K39" s="116">
        <v>0.1822421903</v>
      </c>
      <c r="L39" s="93">
        <v>0.1760613342</v>
      </c>
      <c r="M39" s="93">
        <v>0.17406480560000001</v>
      </c>
      <c r="N39" s="94">
        <v>0.16769766059999999</v>
      </c>
      <c r="O39" s="93">
        <v>0.15961681119999999</v>
      </c>
      <c r="P39" s="122"/>
      <c r="Q39" s="122"/>
      <c r="R39" s="122"/>
      <c r="S39" s="116">
        <v>8.7725587199999996E-2</v>
      </c>
      <c r="T39" s="93">
        <v>8.6944933299999999E-2</v>
      </c>
      <c r="U39" s="93">
        <v>8.9109552999999994E-2</v>
      </c>
      <c r="V39" s="94">
        <v>8.9916472900000002E-2</v>
      </c>
      <c r="W39" s="93">
        <v>8.7925844599999997E-2</v>
      </c>
      <c r="X39" s="122"/>
      <c r="Y39" s="122"/>
      <c r="Z39" s="122"/>
    </row>
    <row r="40" spans="2:26" s="120" customFormat="1" x14ac:dyDescent="0.25">
      <c r="B40" s="99">
        <v>34</v>
      </c>
      <c r="C40" s="93">
        <v>4.5051719300000001E-2</v>
      </c>
      <c r="D40" s="93">
        <v>4.36135728E-2</v>
      </c>
      <c r="E40" s="93">
        <v>4.2450922799999999E-2</v>
      </c>
      <c r="F40" s="94">
        <v>4.0273469100000001E-2</v>
      </c>
      <c r="G40" s="93">
        <v>3.8094185099999997E-2</v>
      </c>
      <c r="H40" s="122"/>
      <c r="I40" s="122"/>
      <c r="J40" s="122"/>
      <c r="K40" s="116">
        <v>0.18450453459999999</v>
      </c>
      <c r="L40" s="93">
        <v>0.17827591749999999</v>
      </c>
      <c r="M40" s="93">
        <v>0.1761667519</v>
      </c>
      <c r="N40" s="94">
        <v>0.16977567099999999</v>
      </c>
      <c r="O40" s="93">
        <v>0.1615213422</v>
      </c>
      <c r="P40" s="122"/>
      <c r="Q40" s="122"/>
      <c r="R40" s="122"/>
      <c r="S40" s="116">
        <v>8.9203280400000001E-2</v>
      </c>
      <c r="T40" s="93">
        <v>8.8838108099999993E-2</v>
      </c>
      <c r="U40" s="93">
        <v>9.0517208500000002E-2</v>
      </c>
      <c r="V40" s="94">
        <v>9.1432459100000002E-2</v>
      </c>
      <c r="W40" s="93">
        <v>8.9334626799999997E-2</v>
      </c>
      <c r="X40" s="122"/>
      <c r="Y40" s="122"/>
      <c r="Z40" s="122"/>
    </row>
    <row r="41" spans="2:26" s="120" customFormat="1" x14ac:dyDescent="0.25">
      <c r="B41" s="100">
        <v>35</v>
      </c>
      <c r="C41" s="95">
        <v>4.5828404400000002E-2</v>
      </c>
      <c r="D41" s="95">
        <v>4.4346541099999998E-2</v>
      </c>
      <c r="E41" s="95">
        <v>4.3141398800000001E-2</v>
      </c>
      <c r="F41" s="96">
        <v>4.0946419099999999E-2</v>
      </c>
      <c r="G41" s="95">
        <v>3.87611276E-2</v>
      </c>
      <c r="H41" s="122"/>
      <c r="I41" s="122"/>
      <c r="J41" s="122"/>
      <c r="K41" s="117">
        <v>0.18680670899999999</v>
      </c>
      <c r="L41" s="95">
        <v>0.1808197486</v>
      </c>
      <c r="M41" s="95">
        <v>0.17827251299999999</v>
      </c>
      <c r="N41" s="96">
        <v>0.17193502699999999</v>
      </c>
      <c r="O41" s="95">
        <v>0.1636006334</v>
      </c>
      <c r="P41" s="122"/>
      <c r="Q41" s="122"/>
      <c r="R41" s="122"/>
      <c r="S41" s="117">
        <v>9.08243616E-2</v>
      </c>
      <c r="T41" s="95">
        <v>9.0778318199999999E-2</v>
      </c>
      <c r="U41" s="95">
        <v>9.2127047599999998E-2</v>
      </c>
      <c r="V41" s="96">
        <v>9.3137019299999999E-2</v>
      </c>
      <c r="W41" s="95">
        <v>9.1000199700000006E-2</v>
      </c>
      <c r="X41" s="122"/>
      <c r="Y41" s="122"/>
      <c r="Z41" s="122"/>
    </row>
    <row r="42" spans="2:26" s="120" customFormat="1" x14ac:dyDescent="0.25">
      <c r="B42" s="101">
        <v>36</v>
      </c>
      <c r="C42" s="97">
        <v>4.6557293499999999E-2</v>
      </c>
      <c r="D42" s="97">
        <v>4.5067750599999998E-2</v>
      </c>
      <c r="E42" s="97">
        <v>4.3870022699999997E-2</v>
      </c>
      <c r="F42" s="94">
        <v>4.1697017199999999E-2</v>
      </c>
      <c r="G42" s="97">
        <v>3.9392404700000001E-2</v>
      </c>
      <c r="H42" s="122"/>
      <c r="I42" s="122"/>
      <c r="J42" s="122"/>
      <c r="K42" s="115">
        <v>0.18931599930000001</v>
      </c>
      <c r="L42" s="97">
        <v>0.18355564090000001</v>
      </c>
      <c r="M42" s="97">
        <v>0.18069490120000001</v>
      </c>
      <c r="N42" s="94">
        <v>0.17413135839999999</v>
      </c>
      <c r="O42" s="97">
        <v>0.16593671539999999</v>
      </c>
      <c r="P42" s="122"/>
      <c r="Q42" s="122"/>
      <c r="R42" s="122"/>
      <c r="S42" s="115">
        <v>9.24414598E-2</v>
      </c>
      <c r="T42" s="97">
        <v>9.2796920699999993E-2</v>
      </c>
      <c r="U42" s="97">
        <v>9.3713998000000007E-2</v>
      </c>
      <c r="V42" s="94">
        <v>9.4848974500000002E-2</v>
      </c>
      <c r="W42" s="97">
        <v>9.2844099499999999E-2</v>
      </c>
      <c r="X42" s="122"/>
      <c r="Y42" s="122"/>
      <c r="Z42" s="122"/>
    </row>
    <row r="43" spans="2:26" s="120" customFormat="1" x14ac:dyDescent="0.25">
      <c r="B43" s="99">
        <v>37</v>
      </c>
      <c r="C43" s="93">
        <v>4.7222454599999998E-2</v>
      </c>
      <c r="D43" s="93">
        <v>4.5647853799999999E-2</v>
      </c>
      <c r="E43" s="93">
        <v>4.4522350799999999E-2</v>
      </c>
      <c r="F43" s="94">
        <v>4.2225763600000001E-2</v>
      </c>
      <c r="G43" s="93">
        <v>4.0066480299999999E-2</v>
      </c>
      <c r="H43" s="122"/>
      <c r="I43" s="122"/>
      <c r="J43" s="122"/>
      <c r="K43" s="116">
        <v>0.19159825859999999</v>
      </c>
      <c r="L43" s="93">
        <v>0.18575846539999999</v>
      </c>
      <c r="M43" s="93">
        <v>0.1829074762</v>
      </c>
      <c r="N43" s="94">
        <v>0.1761797886</v>
      </c>
      <c r="O43" s="93">
        <v>0.1679232766</v>
      </c>
      <c r="P43" s="122"/>
      <c r="Q43" s="122"/>
      <c r="R43" s="122"/>
      <c r="S43" s="116">
        <v>9.3899238100000004E-2</v>
      </c>
      <c r="T43" s="93">
        <v>9.4458838099999998E-2</v>
      </c>
      <c r="U43" s="93">
        <v>9.5152171800000004E-2</v>
      </c>
      <c r="V43" s="94">
        <v>9.6287312700000002E-2</v>
      </c>
      <c r="W43" s="93">
        <v>9.4238615600000006E-2</v>
      </c>
      <c r="X43" s="122"/>
      <c r="Y43" s="122"/>
      <c r="Z43" s="122"/>
    </row>
    <row r="44" spans="2:26" s="120" customFormat="1" x14ac:dyDescent="0.25">
      <c r="B44" s="99">
        <v>38</v>
      </c>
      <c r="C44" s="93">
        <v>4.79035477E-2</v>
      </c>
      <c r="D44" s="93">
        <v>4.6282831699999999E-2</v>
      </c>
      <c r="E44" s="93">
        <v>4.5159419800000003E-2</v>
      </c>
      <c r="F44" s="94">
        <v>4.28543433E-2</v>
      </c>
      <c r="G44" s="93">
        <v>4.0683491199999998E-2</v>
      </c>
      <c r="H44" s="122"/>
      <c r="I44" s="122"/>
      <c r="J44" s="122"/>
      <c r="K44" s="116">
        <v>0.19413543</v>
      </c>
      <c r="L44" s="93">
        <v>0.18807495869999999</v>
      </c>
      <c r="M44" s="93">
        <v>0.18496364509999999</v>
      </c>
      <c r="N44" s="94">
        <v>0.1783243545</v>
      </c>
      <c r="O44" s="93">
        <v>0.169770743</v>
      </c>
      <c r="P44" s="122"/>
      <c r="Q44" s="122"/>
      <c r="R44" s="122"/>
      <c r="S44" s="116">
        <v>9.5313203200000002E-2</v>
      </c>
      <c r="T44" s="93">
        <v>9.6061961299999998E-2</v>
      </c>
      <c r="U44" s="93">
        <v>9.6620863799999998E-2</v>
      </c>
      <c r="V44" s="94">
        <v>9.76849781E-2</v>
      </c>
      <c r="W44" s="93">
        <v>9.5590333299999997E-2</v>
      </c>
      <c r="X44" s="122"/>
      <c r="Y44" s="122"/>
      <c r="Z44" s="122"/>
    </row>
    <row r="45" spans="2:26" s="120" customFormat="1" x14ac:dyDescent="0.25">
      <c r="B45" s="99">
        <v>39</v>
      </c>
      <c r="C45" s="93">
        <v>4.8433286700000001E-2</v>
      </c>
      <c r="D45" s="93">
        <v>4.7047156899999998E-2</v>
      </c>
      <c r="E45" s="93">
        <v>4.5804118400000003E-2</v>
      </c>
      <c r="F45" s="124">
        <v>4.3479225400000002E-2</v>
      </c>
      <c r="G45" s="121"/>
      <c r="H45" s="122"/>
      <c r="I45" s="122"/>
      <c r="J45" s="122"/>
      <c r="K45" s="116">
        <v>0.19617472629999999</v>
      </c>
      <c r="L45" s="93">
        <v>0.19007004350000001</v>
      </c>
      <c r="M45" s="93">
        <v>0.18686340779999999</v>
      </c>
      <c r="N45" s="124">
        <v>0.18022858110000001</v>
      </c>
      <c r="O45" s="121"/>
      <c r="P45" s="122"/>
      <c r="Q45" s="122"/>
      <c r="R45" s="122"/>
      <c r="S45" s="116">
        <v>9.6651491399999998E-2</v>
      </c>
      <c r="T45" s="93">
        <v>9.7480862500000001E-2</v>
      </c>
      <c r="U45" s="93">
        <v>9.7902631399999995E-2</v>
      </c>
      <c r="V45" s="124">
        <v>9.9012390399999997E-2</v>
      </c>
      <c r="W45" s="121"/>
      <c r="X45" s="122"/>
      <c r="Y45" s="122"/>
      <c r="Z45" s="122"/>
    </row>
    <row r="46" spans="2:26" s="120" customFormat="1" x14ac:dyDescent="0.25">
      <c r="B46" s="99">
        <v>40</v>
      </c>
      <c r="C46" s="93">
        <v>4.9174124800000003E-2</v>
      </c>
      <c r="D46" s="93">
        <v>4.7678215199999999E-2</v>
      </c>
      <c r="E46" s="93">
        <v>4.6353447399999997E-2</v>
      </c>
      <c r="F46" s="124">
        <v>4.4111502599999998E-2</v>
      </c>
      <c r="G46" s="122"/>
      <c r="H46" s="122"/>
      <c r="I46" s="122"/>
      <c r="J46" s="122"/>
      <c r="K46" s="116">
        <v>0.1983892746</v>
      </c>
      <c r="L46" s="93">
        <v>0.1921121637</v>
      </c>
      <c r="M46" s="93">
        <v>0.18865254179999999</v>
      </c>
      <c r="N46" s="124">
        <v>0.18197381409999999</v>
      </c>
      <c r="O46" s="122"/>
      <c r="P46" s="122"/>
      <c r="Q46" s="122"/>
      <c r="R46" s="122"/>
      <c r="S46" s="116">
        <v>9.8073422600000001E-2</v>
      </c>
      <c r="T46" s="93">
        <v>9.8731220100000003E-2</v>
      </c>
      <c r="U46" s="93">
        <v>9.9043251999999998E-2</v>
      </c>
      <c r="V46" s="124">
        <v>0.1002954324</v>
      </c>
      <c r="W46" s="122"/>
      <c r="X46" s="122"/>
      <c r="Y46" s="122"/>
      <c r="Z46" s="122"/>
    </row>
    <row r="47" spans="2:26" s="120" customFormat="1" x14ac:dyDescent="0.25">
      <c r="B47" s="99">
        <v>41</v>
      </c>
      <c r="C47" s="93">
        <v>4.98472519E-2</v>
      </c>
      <c r="D47" s="93">
        <v>4.8321032299999997E-2</v>
      </c>
      <c r="E47" s="93">
        <v>4.6933294700000003E-2</v>
      </c>
      <c r="F47" s="124">
        <v>4.4673526800000002E-2</v>
      </c>
      <c r="G47" s="122"/>
      <c r="H47" s="122"/>
      <c r="I47" s="122"/>
      <c r="J47" s="122"/>
      <c r="K47" s="116">
        <v>0.2001935738</v>
      </c>
      <c r="L47" s="93">
        <v>0.1938211165</v>
      </c>
      <c r="M47" s="93">
        <v>0.19038445400000001</v>
      </c>
      <c r="N47" s="124">
        <v>0.1834934979</v>
      </c>
      <c r="O47" s="122"/>
      <c r="P47" s="122"/>
      <c r="Q47" s="122"/>
      <c r="R47" s="122"/>
      <c r="S47" s="116">
        <v>9.9300186799999995E-2</v>
      </c>
      <c r="T47" s="93">
        <v>0.1000090151</v>
      </c>
      <c r="U47" s="93">
        <v>0.1002105761</v>
      </c>
      <c r="V47" s="124">
        <v>0.10144906099999999</v>
      </c>
      <c r="W47" s="122"/>
      <c r="X47" s="122"/>
      <c r="Y47" s="122"/>
      <c r="Z47" s="122"/>
    </row>
    <row r="48" spans="2:26" s="120" customFormat="1" x14ac:dyDescent="0.25">
      <c r="B48" s="99">
        <v>42</v>
      </c>
      <c r="C48" s="93">
        <v>5.0500464000000002E-2</v>
      </c>
      <c r="D48" s="93">
        <v>4.8979527799999999E-2</v>
      </c>
      <c r="E48" s="93">
        <v>4.7524586299999998E-2</v>
      </c>
      <c r="F48" s="124">
        <v>4.5187483100000002E-2</v>
      </c>
      <c r="G48" s="122"/>
      <c r="H48" s="122"/>
      <c r="I48" s="122"/>
      <c r="J48" s="122"/>
      <c r="K48" s="116">
        <v>0.2020138051</v>
      </c>
      <c r="L48" s="93">
        <v>0.19544383779999999</v>
      </c>
      <c r="M48" s="93">
        <v>0.1920515149</v>
      </c>
      <c r="N48" s="124">
        <v>0.1851241075</v>
      </c>
      <c r="O48" s="122"/>
      <c r="P48" s="122"/>
      <c r="Q48" s="122"/>
      <c r="R48" s="122"/>
      <c r="S48" s="116">
        <v>0.100439325</v>
      </c>
      <c r="T48" s="93">
        <v>0.10112218620000001</v>
      </c>
      <c r="U48" s="93">
        <v>0.10132830800000001</v>
      </c>
      <c r="V48" s="124">
        <v>0.1025324366</v>
      </c>
      <c r="W48" s="122"/>
      <c r="X48" s="122"/>
      <c r="Y48" s="122"/>
      <c r="Z48" s="122"/>
    </row>
    <row r="49" spans="2:26" s="120" customFormat="1" x14ac:dyDescent="0.25">
      <c r="B49" s="99">
        <v>43</v>
      </c>
      <c r="C49" s="93">
        <v>5.1185540100000003E-2</v>
      </c>
      <c r="D49" s="93">
        <v>4.9575309599999999E-2</v>
      </c>
      <c r="E49" s="93">
        <v>4.8165470100000003E-2</v>
      </c>
      <c r="F49" s="124">
        <v>4.5749507299999999E-2</v>
      </c>
      <c r="G49" s="122"/>
      <c r="H49" s="122"/>
      <c r="I49" s="122"/>
      <c r="J49" s="122"/>
      <c r="K49" s="116">
        <v>0.2036229373</v>
      </c>
      <c r="L49" s="93">
        <v>0.19721158480000001</v>
      </c>
      <c r="M49" s="93">
        <v>0.19349350339999999</v>
      </c>
      <c r="N49" s="124">
        <v>0.18655135310000001</v>
      </c>
      <c r="O49" s="122"/>
      <c r="P49" s="122"/>
      <c r="Q49" s="122"/>
      <c r="R49" s="122"/>
      <c r="S49" s="116">
        <v>0.1015187181</v>
      </c>
      <c r="T49" s="93">
        <v>0.1023686243</v>
      </c>
      <c r="U49" s="93">
        <v>0.10246892859999999</v>
      </c>
      <c r="V49" s="124">
        <v>0.1036564849</v>
      </c>
      <c r="W49" s="122"/>
      <c r="X49" s="122"/>
      <c r="Y49" s="122"/>
      <c r="Z49" s="122"/>
    </row>
    <row r="50" spans="2:26" s="120" customFormat="1" x14ac:dyDescent="0.25">
      <c r="B50" s="99">
        <v>44</v>
      </c>
      <c r="C50" s="93">
        <v>5.1842735199999997E-2</v>
      </c>
      <c r="D50" s="93">
        <v>5.0096618500000002E-2</v>
      </c>
      <c r="E50" s="93">
        <v>4.8688095600000002E-2</v>
      </c>
      <c r="F50" s="124">
        <v>4.6178420499999998E-2</v>
      </c>
      <c r="G50" s="122"/>
      <c r="H50" s="122"/>
      <c r="I50" s="122"/>
      <c r="J50" s="122"/>
      <c r="K50" s="116">
        <v>0.20522808649999999</v>
      </c>
      <c r="L50" s="93">
        <v>0.19878727069999999</v>
      </c>
      <c r="M50" s="93">
        <v>0.19491641809999999</v>
      </c>
      <c r="N50" s="124">
        <v>0.18804515420000001</v>
      </c>
      <c r="O50" s="122"/>
      <c r="P50" s="122"/>
      <c r="Q50" s="122"/>
      <c r="R50" s="122"/>
      <c r="S50" s="116">
        <v>0.1026618393</v>
      </c>
      <c r="T50" s="93">
        <v>0.10348571500000001</v>
      </c>
      <c r="U50" s="93">
        <v>0.1035675865</v>
      </c>
      <c r="V50" s="124">
        <v>0.1047250703</v>
      </c>
      <c r="W50" s="122"/>
      <c r="X50" s="122"/>
      <c r="Y50" s="122"/>
      <c r="Z50" s="122"/>
    </row>
    <row r="51" spans="2:26" s="120" customFormat="1" x14ac:dyDescent="0.25">
      <c r="B51" s="99">
        <v>45</v>
      </c>
      <c r="C51" s="93">
        <v>5.2412304299999997E-2</v>
      </c>
      <c r="D51" s="93">
        <v>5.0610088300000002E-2</v>
      </c>
      <c r="E51" s="93">
        <v>4.9298461100000003E-2</v>
      </c>
      <c r="F51" s="124">
        <v>4.6677586700000002E-2</v>
      </c>
      <c r="G51" s="122"/>
      <c r="H51" s="122"/>
      <c r="I51" s="122"/>
      <c r="J51" s="122"/>
      <c r="K51" s="116">
        <v>0.20698060679999999</v>
      </c>
      <c r="L51" s="93">
        <v>0.20037079569999999</v>
      </c>
      <c r="M51" s="93">
        <v>0.1966292563</v>
      </c>
      <c r="N51" s="124">
        <v>0.1894169369</v>
      </c>
      <c r="O51" s="122"/>
      <c r="P51" s="122"/>
      <c r="Q51" s="122"/>
      <c r="R51" s="122"/>
      <c r="S51" s="116">
        <v>0.1041634305</v>
      </c>
      <c r="T51" s="93">
        <v>0.10461456450000001</v>
      </c>
      <c r="U51" s="93">
        <v>0.104639541</v>
      </c>
      <c r="V51" s="124">
        <v>0.1058676063</v>
      </c>
      <c r="W51" s="122"/>
      <c r="X51" s="122"/>
      <c r="Y51" s="122"/>
      <c r="Z51" s="122"/>
    </row>
    <row r="52" spans="2:26" s="120" customFormat="1" x14ac:dyDescent="0.25">
      <c r="B52" s="99">
        <v>46</v>
      </c>
      <c r="C52" s="93">
        <v>5.3025686400000001E-2</v>
      </c>
      <c r="D52" s="93">
        <v>5.11627542E-2</v>
      </c>
      <c r="E52" s="93">
        <v>4.9809642199999997E-2</v>
      </c>
      <c r="F52" s="124">
        <v>4.71434752E-2</v>
      </c>
      <c r="G52" s="122"/>
      <c r="H52" s="122"/>
      <c r="I52" s="122"/>
      <c r="J52" s="122"/>
      <c r="K52" s="116">
        <v>0.20850211299999999</v>
      </c>
      <c r="L52" s="93">
        <v>0.2018406519</v>
      </c>
      <c r="M52" s="93">
        <v>0.1980941336</v>
      </c>
      <c r="N52" s="124">
        <v>0.1907591394</v>
      </c>
      <c r="O52" s="122"/>
      <c r="P52" s="122"/>
      <c r="Q52" s="122"/>
      <c r="R52" s="122"/>
      <c r="S52" s="116">
        <v>0.10556942969999999</v>
      </c>
      <c r="T52" s="93">
        <v>0.10566894139999999</v>
      </c>
      <c r="U52" s="93">
        <v>0.1058183094</v>
      </c>
      <c r="V52" s="124">
        <v>0.1069287967</v>
      </c>
      <c r="W52" s="122"/>
      <c r="X52" s="122"/>
      <c r="Y52" s="122"/>
      <c r="Z52" s="122"/>
    </row>
    <row r="53" spans="2:26" s="120" customFormat="1" x14ac:dyDescent="0.25">
      <c r="B53" s="100">
        <v>47</v>
      </c>
      <c r="C53" s="95">
        <v>5.3579323399999997E-2</v>
      </c>
      <c r="D53" s="95">
        <v>5.1680143599999999E-2</v>
      </c>
      <c r="E53" s="95">
        <v>5.02864903E-2</v>
      </c>
      <c r="F53" s="125">
        <v>4.7672221600000002E-2</v>
      </c>
      <c r="G53" s="122"/>
      <c r="H53" s="122"/>
      <c r="I53" s="122"/>
      <c r="J53" s="122"/>
      <c r="K53" s="117">
        <v>0.21017895619999999</v>
      </c>
      <c r="L53" s="95">
        <v>0.20328699040000001</v>
      </c>
      <c r="M53" s="95">
        <v>0.1995551961</v>
      </c>
      <c r="N53" s="125">
        <v>0.19221596520000001</v>
      </c>
      <c r="O53" s="122"/>
      <c r="P53" s="122"/>
      <c r="Q53" s="122"/>
      <c r="R53" s="122"/>
      <c r="S53" s="117">
        <v>0.1069873779</v>
      </c>
      <c r="T53" s="95">
        <v>0.1068252282</v>
      </c>
      <c r="U53" s="95">
        <v>0.1071229658</v>
      </c>
      <c r="V53" s="125">
        <v>0.1081711659</v>
      </c>
      <c r="W53" s="122"/>
      <c r="X53" s="122"/>
      <c r="Y53" s="122"/>
      <c r="Z53" s="122"/>
    </row>
    <row r="54" spans="2:26" s="120" customFormat="1" x14ac:dyDescent="0.25">
      <c r="B54" s="101">
        <v>48</v>
      </c>
      <c r="C54" s="97">
        <v>5.4144909499999998E-2</v>
      </c>
      <c r="D54" s="102">
        <v>5.2244568399999997E-2</v>
      </c>
      <c r="E54" s="97">
        <v>5.08320045E-2</v>
      </c>
      <c r="F54" s="102">
        <v>4.8167690300000003E-2</v>
      </c>
      <c r="G54" s="122"/>
      <c r="H54" s="122"/>
      <c r="I54" s="122"/>
      <c r="J54" s="122"/>
      <c r="K54" s="115">
        <v>0.21205096649999999</v>
      </c>
      <c r="L54" s="102">
        <v>0.20497634510000001</v>
      </c>
      <c r="M54" s="97">
        <v>0.2010925543</v>
      </c>
      <c r="N54" s="102">
        <v>0.1939242229</v>
      </c>
      <c r="O54" s="122"/>
      <c r="P54" s="122"/>
      <c r="Q54" s="122"/>
      <c r="R54" s="122"/>
      <c r="S54" s="115">
        <v>0.1084690541</v>
      </c>
      <c r="T54" s="102">
        <v>0.1080481486</v>
      </c>
      <c r="U54" s="97">
        <v>0.1083742151</v>
      </c>
      <c r="V54" s="102">
        <v>0.1095392511</v>
      </c>
      <c r="W54" s="122"/>
      <c r="X54" s="122"/>
      <c r="Y54" s="122"/>
      <c r="Z54" s="122"/>
    </row>
    <row r="55" spans="2:26" s="120" customFormat="1" x14ac:dyDescent="0.25">
      <c r="B55" s="99">
        <v>49</v>
      </c>
      <c r="C55" s="93">
        <v>5.4594988599999998E-2</v>
      </c>
      <c r="D55" s="103">
        <v>5.2769797E-2</v>
      </c>
      <c r="E55" s="93">
        <v>5.1186779500000001E-2</v>
      </c>
      <c r="F55" s="103">
        <v>4.8677949099999999E-2</v>
      </c>
      <c r="G55" s="122"/>
      <c r="H55" s="122"/>
      <c r="I55" s="122"/>
      <c r="J55" s="122"/>
      <c r="K55" s="116">
        <v>0.21356450669999999</v>
      </c>
      <c r="L55" s="103">
        <v>0.20647755819999999</v>
      </c>
      <c r="M55" s="93">
        <v>0.2025917646</v>
      </c>
      <c r="N55" s="103">
        <v>0.1953884437</v>
      </c>
      <c r="O55" s="122"/>
      <c r="P55" s="122"/>
      <c r="Q55" s="122"/>
      <c r="R55" s="122"/>
      <c r="S55" s="116">
        <v>0.1096081922</v>
      </c>
      <c r="T55" s="103">
        <v>0.1091103646</v>
      </c>
      <c r="U55" s="93">
        <v>0.1094805026</v>
      </c>
      <c r="V55" s="103">
        <v>0.1106559044</v>
      </c>
      <c r="W55" s="122"/>
      <c r="X55" s="122"/>
      <c r="Y55" s="122"/>
      <c r="Z55" s="122"/>
    </row>
    <row r="56" spans="2:26" s="120" customFormat="1" x14ac:dyDescent="0.25">
      <c r="B56" s="99">
        <v>50</v>
      </c>
      <c r="C56" s="93">
        <v>5.5080914699999997E-2</v>
      </c>
      <c r="D56" s="103">
        <v>5.3247990199999998E-2</v>
      </c>
      <c r="E56" s="93">
        <v>5.1659812800000003E-2</v>
      </c>
      <c r="F56" s="103">
        <v>4.9169720200000003E-2</v>
      </c>
      <c r="G56" s="122"/>
      <c r="H56" s="122"/>
      <c r="I56" s="122"/>
      <c r="J56" s="122"/>
      <c r="K56" s="116">
        <v>0.21513779190000001</v>
      </c>
      <c r="L56" s="103">
        <v>0.20796309290000001</v>
      </c>
      <c r="M56" s="93">
        <v>0.20422830719999999</v>
      </c>
      <c r="N56" s="103">
        <v>0.196771319</v>
      </c>
      <c r="O56" s="122"/>
      <c r="P56" s="122"/>
      <c r="Q56" s="122"/>
      <c r="R56" s="122"/>
      <c r="S56" s="116">
        <v>0.1108389394</v>
      </c>
      <c r="T56" s="103">
        <v>0.1101960984</v>
      </c>
      <c r="U56" s="93">
        <v>0.11047616139999999</v>
      </c>
      <c r="V56" s="103">
        <v>0.111683817</v>
      </c>
      <c r="W56" s="122"/>
      <c r="X56" s="122"/>
      <c r="Y56" s="122"/>
      <c r="Z56" s="122"/>
    </row>
    <row r="57" spans="2:26" s="120" customFormat="1" x14ac:dyDescent="0.25">
      <c r="B57" s="99">
        <v>51</v>
      </c>
      <c r="C57" s="93">
        <v>5.5690313700000001E-2</v>
      </c>
      <c r="D57" s="103">
        <v>5.3769299200000002E-2</v>
      </c>
      <c r="E57" s="93">
        <v>5.2151919999999997E-2</v>
      </c>
      <c r="F57" s="126"/>
      <c r="G57" s="122"/>
      <c r="H57" s="122"/>
      <c r="I57" s="122"/>
      <c r="J57" s="122"/>
      <c r="K57" s="116">
        <v>0.2165278591</v>
      </c>
      <c r="L57" s="103">
        <v>0.20934279789999999</v>
      </c>
      <c r="M57" s="93">
        <v>0.20557874100000001</v>
      </c>
      <c r="N57" s="126"/>
      <c r="O57" s="122"/>
      <c r="P57" s="122"/>
      <c r="Q57" s="122"/>
      <c r="R57" s="122"/>
      <c r="S57" s="116">
        <v>0.11190638360000001</v>
      </c>
      <c r="T57" s="103">
        <v>0.1110819317</v>
      </c>
      <c r="U57" s="93">
        <v>0.1114870793</v>
      </c>
      <c r="V57" s="126"/>
      <c r="W57" s="122"/>
      <c r="X57" s="122"/>
      <c r="Y57" s="122"/>
      <c r="Z57" s="122"/>
    </row>
    <row r="58" spans="2:26" s="120" customFormat="1" x14ac:dyDescent="0.25">
      <c r="B58" s="99">
        <v>52</v>
      </c>
      <c r="C58" s="93">
        <v>5.6188188799999997E-2</v>
      </c>
      <c r="D58" s="103">
        <v>5.41651805E-2</v>
      </c>
      <c r="E58" s="93">
        <v>5.2628768100000001E-2</v>
      </c>
      <c r="F58" s="127"/>
      <c r="G58" s="122"/>
      <c r="H58" s="122"/>
      <c r="I58" s="122"/>
      <c r="J58" s="122"/>
      <c r="K58" s="116">
        <v>0.21796173930000001</v>
      </c>
      <c r="L58" s="103">
        <v>0.21066370870000001</v>
      </c>
      <c r="M58" s="93">
        <v>0.20674606500000001</v>
      </c>
      <c r="N58" s="127"/>
      <c r="O58" s="122"/>
      <c r="P58" s="122"/>
      <c r="Q58" s="122"/>
      <c r="R58" s="122"/>
      <c r="S58" s="116">
        <v>0.1128423887</v>
      </c>
      <c r="T58" s="103">
        <v>0.111948167</v>
      </c>
      <c r="U58" s="93">
        <v>0.1124102572</v>
      </c>
      <c r="V58" s="127"/>
      <c r="W58" s="122"/>
      <c r="X58" s="122"/>
      <c r="Y58" s="122"/>
      <c r="Z58" s="122"/>
    </row>
    <row r="59" spans="2:26" s="120" customFormat="1" x14ac:dyDescent="0.25">
      <c r="B59" s="99">
        <v>53</v>
      </c>
      <c r="C59" s="93">
        <v>5.6650216900000001E-2</v>
      </c>
      <c r="D59" s="103">
        <v>5.4596338299999998E-2</v>
      </c>
      <c r="E59" s="93">
        <v>5.3033135199999998E-2</v>
      </c>
      <c r="F59" s="127"/>
      <c r="G59" s="122"/>
      <c r="H59" s="122"/>
      <c r="I59" s="122"/>
      <c r="J59" s="122"/>
      <c r="K59" s="116">
        <v>0.21919646949999999</v>
      </c>
      <c r="L59" s="103">
        <v>0.21187878979999999</v>
      </c>
      <c r="M59" s="93">
        <v>0.20777987170000001</v>
      </c>
      <c r="N59" s="127"/>
      <c r="O59" s="122"/>
      <c r="P59" s="122"/>
      <c r="Q59" s="122"/>
      <c r="R59" s="122"/>
      <c r="S59" s="116">
        <v>0.1138062748</v>
      </c>
      <c r="T59" s="103">
        <v>0.1127360099</v>
      </c>
      <c r="U59" s="93">
        <v>0.1133029168</v>
      </c>
      <c r="V59" s="127"/>
      <c r="W59" s="122"/>
      <c r="X59" s="122"/>
      <c r="Y59" s="122"/>
      <c r="Z59" s="122"/>
    </row>
    <row r="60" spans="2:26" s="120" customFormat="1" x14ac:dyDescent="0.25">
      <c r="B60" s="99">
        <v>54</v>
      </c>
      <c r="C60" s="93">
        <v>5.7164023899999999E-2</v>
      </c>
      <c r="D60" s="103">
        <v>5.5035335300000002E-2</v>
      </c>
      <c r="E60" s="93">
        <v>5.3418428499999997E-2</v>
      </c>
      <c r="F60" s="127"/>
      <c r="G60" s="122"/>
      <c r="H60" s="122"/>
      <c r="I60" s="122"/>
      <c r="J60" s="122"/>
      <c r="K60" s="116">
        <v>0.2203316246</v>
      </c>
      <c r="L60" s="103">
        <v>0.2130781924</v>
      </c>
      <c r="M60" s="93">
        <v>0.2088785296</v>
      </c>
      <c r="N60" s="127"/>
      <c r="O60" s="122"/>
      <c r="P60" s="122"/>
      <c r="Q60" s="122"/>
      <c r="R60" s="122"/>
      <c r="S60" s="116">
        <v>0.1146108409</v>
      </c>
      <c r="T60" s="103">
        <v>0.1135003351</v>
      </c>
      <c r="U60" s="93">
        <v>0.1140811328</v>
      </c>
      <c r="V60" s="127"/>
      <c r="W60" s="122"/>
      <c r="X60" s="122"/>
      <c r="Y60" s="122"/>
      <c r="Z60" s="122"/>
    </row>
    <row r="61" spans="2:26" s="120" customFormat="1" x14ac:dyDescent="0.25">
      <c r="B61" s="99">
        <v>55</v>
      </c>
      <c r="C61" s="93">
        <v>5.7618085999999999E-2</v>
      </c>
      <c r="D61" s="103">
        <v>5.5533126600000003E-2</v>
      </c>
      <c r="E61" s="93">
        <v>5.3845684300000002E-2</v>
      </c>
      <c r="F61" s="127"/>
      <c r="G61" s="122"/>
      <c r="H61" s="122"/>
      <c r="I61" s="122"/>
      <c r="J61" s="122"/>
      <c r="K61" s="116">
        <v>0.22157830379999999</v>
      </c>
      <c r="L61" s="103">
        <v>0.21408553390000001</v>
      </c>
      <c r="M61" s="93">
        <v>0.2098551145</v>
      </c>
      <c r="N61" s="127"/>
      <c r="O61" s="122"/>
      <c r="P61" s="122"/>
      <c r="Q61" s="122"/>
      <c r="R61" s="122"/>
      <c r="S61" s="116">
        <v>0.1156065911</v>
      </c>
      <c r="T61" s="103">
        <v>0.1143391331</v>
      </c>
      <c r="U61" s="93">
        <v>0.1149394594</v>
      </c>
      <c r="V61" s="127"/>
      <c r="W61" s="122"/>
      <c r="X61" s="122"/>
      <c r="Y61" s="122"/>
      <c r="Z61" s="122"/>
    </row>
    <row r="62" spans="2:26" s="120" customFormat="1" x14ac:dyDescent="0.25">
      <c r="B62" s="99">
        <v>56</v>
      </c>
      <c r="C62" s="93">
        <v>5.7964607100000003E-2</v>
      </c>
      <c r="D62" s="103">
        <v>5.5921168700000003E-2</v>
      </c>
      <c r="E62" s="93">
        <v>5.4173755800000001E-2</v>
      </c>
      <c r="F62" s="127"/>
      <c r="G62" s="122"/>
      <c r="H62" s="122"/>
      <c r="I62" s="122"/>
      <c r="J62" s="122"/>
      <c r="K62" s="116">
        <v>0.22277718699999999</v>
      </c>
      <c r="L62" s="103">
        <v>0.21506935760000001</v>
      </c>
      <c r="M62" s="93">
        <v>0.21089273589999999</v>
      </c>
      <c r="N62" s="127"/>
      <c r="O62" s="122"/>
      <c r="P62" s="122"/>
      <c r="Q62" s="122"/>
      <c r="R62" s="122"/>
      <c r="S62" s="116">
        <v>0.1164390382</v>
      </c>
      <c r="T62" s="103">
        <v>0.11515833289999999</v>
      </c>
      <c r="U62" s="93">
        <v>0.1157024163</v>
      </c>
      <c r="V62" s="127"/>
      <c r="W62" s="122"/>
      <c r="X62" s="122"/>
      <c r="Y62" s="122"/>
      <c r="Z62" s="122"/>
    </row>
    <row r="63" spans="2:26" s="120" customFormat="1" x14ac:dyDescent="0.25">
      <c r="B63" s="99">
        <v>57</v>
      </c>
      <c r="C63" s="93">
        <v>5.8386805100000001E-2</v>
      </c>
      <c r="D63" s="103">
        <v>5.6430718800000002E-2</v>
      </c>
      <c r="E63" s="93">
        <v>5.4555234299999998E-2</v>
      </c>
      <c r="F63" s="127"/>
      <c r="G63" s="122"/>
      <c r="H63" s="122"/>
      <c r="I63" s="122"/>
      <c r="J63" s="122"/>
      <c r="K63" s="116">
        <v>0.22390835910000001</v>
      </c>
      <c r="L63" s="103">
        <v>0.21632755449999999</v>
      </c>
      <c r="M63" s="93">
        <v>0.2118235433</v>
      </c>
      <c r="N63" s="127"/>
      <c r="O63" s="122"/>
      <c r="P63" s="122"/>
      <c r="Q63" s="122"/>
      <c r="R63" s="122"/>
      <c r="S63" s="116">
        <v>0.1173113153</v>
      </c>
      <c r="T63" s="103">
        <v>0.11600497009999999</v>
      </c>
      <c r="U63" s="93">
        <v>0.116556928</v>
      </c>
      <c r="V63" s="127"/>
      <c r="W63" s="122"/>
      <c r="X63" s="122"/>
      <c r="Y63" s="122"/>
      <c r="Z63" s="122"/>
    </row>
    <row r="64" spans="2:26" s="120" customFormat="1" x14ac:dyDescent="0.25">
      <c r="B64" s="99">
        <v>58</v>
      </c>
      <c r="C64" s="93">
        <v>5.8836884200000002E-2</v>
      </c>
      <c r="D64" s="103">
        <v>5.6842278599999997E-2</v>
      </c>
      <c r="E64" s="93">
        <v>5.4921453600000003E-2</v>
      </c>
      <c r="F64" s="127"/>
      <c r="G64" s="122"/>
      <c r="H64" s="122"/>
      <c r="I64" s="122"/>
      <c r="J64" s="122"/>
      <c r="K64" s="116">
        <v>0.2249001263</v>
      </c>
      <c r="L64" s="103">
        <v>0.2173584137</v>
      </c>
      <c r="M64" s="93">
        <v>0.21278486899999999</v>
      </c>
      <c r="N64" s="127"/>
      <c r="O64" s="122"/>
      <c r="P64" s="122"/>
      <c r="Q64" s="122"/>
      <c r="R64" s="122"/>
      <c r="S64" s="116">
        <v>0.1181198644</v>
      </c>
      <c r="T64" s="103">
        <v>0.11688296419999999</v>
      </c>
      <c r="U64" s="93">
        <v>0.1173809215</v>
      </c>
      <c r="V64" s="127"/>
      <c r="W64" s="122"/>
      <c r="X64" s="122"/>
      <c r="Y64" s="122"/>
      <c r="Z64" s="122"/>
    </row>
    <row r="65" spans="2:26" s="120" customFormat="1" x14ac:dyDescent="0.25">
      <c r="B65" s="99">
        <v>59</v>
      </c>
      <c r="C65" s="95">
        <v>5.9223235200000002E-2</v>
      </c>
      <c r="D65" s="104">
        <v>5.72420794E-2</v>
      </c>
      <c r="E65" s="95">
        <v>5.5302931999999999E-2</v>
      </c>
      <c r="F65" s="127"/>
      <c r="G65" s="122"/>
      <c r="H65" s="122"/>
      <c r="I65" s="122"/>
      <c r="J65" s="122"/>
      <c r="K65" s="117">
        <v>0.2258879104</v>
      </c>
      <c r="L65" s="104">
        <v>0.21850686129999999</v>
      </c>
      <c r="M65" s="95">
        <v>0.21384156439999999</v>
      </c>
      <c r="N65" s="127"/>
      <c r="O65" s="122"/>
      <c r="P65" s="122"/>
      <c r="Q65" s="122"/>
      <c r="R65" s="122"/>
      <c r="S65" s="117">
        <v>0.11899612449999999</v>
      </c>
      <c r="T65" s="104">
        <v>0.1178158329</v>
      </c>
      <c r="U65" s="95">
        <v>0.1183155437</v>
      </c>
      <c r="V65" s="127"/>
      <c r="W65" s="122"/>
      <c r="X65" s="122"/>
      <c r="Y65" s="122"/>
      <c r="Z65" s="122"/>
    </row>
    <row r="66" spans="2:26" s="120" customFormat="1" x14ac:dyDescent="0.25">
      <c r="B66" s="101">
        <v>60</v>
      </c>
      <c r="C66" s="115">
        <v>5.9649416300000001E-2</v>
      </c>
      <c r="D66" s="97">
        <v>5.7673237299999999E-2</v>
      </c>
      <c r="E66" s="97">
        <v>5.5669151399999998E-2</v>
      </c>
      <c r="F66" s="127"/>
      <c r="G66" s="122"/>
      <c r="H66" s="122"/>
      <c r="I66" s="122"/>
      <c r="J66" s="122"/>
      <c r="K66" s="115">
        <v>0.2270788276</v>
      </c>
      <c r="L66" s="97">
        <v>0.21960043430000001</v>
      </c>
      <c r="M66" s="97">
        <v>0.21510807279999999</v>
      </c>
      <c r="N66" s="127"/>
      <c r="O66" s="122"/>
      <c r="P66" s="122"/>
      <c r="Q66" s="122"/>
      <c r="R66" s="122"/>
      <c r="S66" s="115">
        <v>0.11990026569999999</v>
      </c>
      <c r="T66" s="97">
        <v>0.11875262120000001</v>
      </c>
      <c r="U66" s="97">
        <v>0.1194027573</v>
      </c>
      <c r="V66" s="127"/>
      <c r="W66" s="122"/>
      <c r="X66" s="122"/>
      <c r="Y66" s="122"/>
      <c r="Z66" s="122"/>
    </row>
    <row r="67" spans="2:26" s="120" customFormat="1" x14ac:dyDescent="0.25">
      <c r="B67" s="99">
        <v>61</v>
      </c>
      <c r="C67" s="116">
        <v>6.0087546399999997E-2</v>
      </c>
      <c r="D67" s="93">
        <v>5.79554496E-2</v>
      </c>
      <c r="E67" s="93">
        <v>5.60430003E-2</v>
      </c>
      <c r="F67" s="127"/>
      <c r="G67" s="122"/>
      <c r="H67" s="122"/>
      <c r="I67" s="122"/>
      <c r="J67" s="122"/>
      <c r="K67" s="116">
        <v>0.22808652669999999</v>
      </c>
      <c r="L67" s="93">
        <v>0.2206508915</v>
      </c>
      <c r="M67" s="93">
        <v>0.21613424989999999</v>
      </c>
      <c r="N67" s="127"/>
      <c r="O67" s="122"/>
      <c r="P67" s="122"/>
      <c r="Q67" s="122"/>
      <c r="R67" s="122"/>
      <c r="S67" s="116">
        <v>0.1207287298</v>
      </c>
      <c r="T67" s="93">
        <v>0.11951302680000001</v>
      </c>
      <c r="U67" s="93">
        <v>0.12023438039999999</v>
      </c>
      <c r="V67" s="127"/>
      <c r="W67" s="122"/>
      <c r="X67" s="122"/>
      <c r="Y67" s="122"/>
      <c r="Z67" s="122"/>
    </row>
    <row r="68" spans="2:26" s="120" customFormat="1" x14ac:dyDescent="0.25">
      <c r="B68" s="99">
        <v>62</v>
      </c>
      <c r="C68" s="116">
        <v>6.0414152399999997E-2</v>
      </c>
      <c r="D68" s="93">
        <v>5.8331732800000001E-2</v>
      </c>
      <c r="E68" s="93">
        <v>5.6393960399999998E-2</v>
      </c>
      <c r="F68" s="127"/>
      <c r="G68" s="122"/>
      <c r="H68" s="122"/>
      <c r="I68" s="122"/>
      <c r="J68" s="122"/>
      <c r="K68" s="116">
        <v>0.22918185190000001</v>
      </c>
      <c r="L68" s="93">
        <v>0.22184245490000001</v>
      </c>
      <c r="M68" s="93">
        <v>0.21712227910000001</v>
      </c>
      <c r="N68" s="127"/>
      <c r="O68" s="122"/>
      <c r="P68" s="122"/>
      <c r="Q68" s="122"/>
      <c r="R68" s="122"/>
      <c r="S68" s="116">
        <v>0.1215412619</v>
      </c>
      <c r="T68" s="93">
        <v>0.120308709</v>
      </c>
      <c r="U68" s="93">
        <v>0.1210049668</v>
      </c>
      <c r="V68" s="127"/>
      <c r="W68" s="122"/>
      <c r="X68" s="122"/>
      <c r="Y68" s="122"/>
      <c r="Z68" s="122"/>
    </row>
    <row r="69" spans="2:26" s="120" customFormat="1" x14ac:dyDescent="0.25">
      <c r="B69" s="99">
        <v>63</v>
      </c>
      <c r="C69" s="116">
        <v>6.0800503499999999E-2</v>
      </c>
      <c r="D69" s="93">
        <v>5.87236945E-2</v>
      </c>
      <c r="E69" s="121"/>
      <c r="F69" s="127"/>
      <c r="G69" s="122"/>
      <c r="H69" s="122"/>
      <c r="I69" s="122"/>
      <c r="J69" s="122"/>
      <c r="K69" s="116">
        <v>0.230173619</v>
      </c>
      <c r="L69" s="93">
        <v>0.22280276099999999</v>
      </c>
      <c r="M69" s="121"/>
      <c r="N69" s="127"/>
      <c r="O69" s="122"/>
      <c r="P69" s="122"/>
      <c r="Q69" s="122"/>
      <c r="R69" s="122"/>
      <c r="S69" s="116">
        <v>0.12221040599999999</v>
      </c>
      <c r="T69" s="93">
        <v>0.1211318285</v>
      </c>
      <c r="U69" s="121"/>
      <c r="V69" s="127"/>
      <c r="W69" s="122"/>
      <c r="X69" s="122"/>
      <c r="Y69" s="122"/>
      <c r="Z69" s="122"/>
    </row>
    <row r="70" spans="2:26" s="120" customFormat="1" x14ac:dyDescent="0.25">
      <c r="B70" s="99">
        <v>64</v>
      </c>
      <c r="C70" s="116">
        <v>6.1135075499999997E-2</v>
      </c>
      <c r="D70" s="93">
        <v>5.9076459999999997E-2</v>
      </c>
      <c r="E70" s="122"/>
      <c r="F70" s="127"/>
      <c r="G70" s="122"/>
      <c r="H70" s="122"/>
      <c r="I70" s="122"/>
      <c r="J70" s="122"/>
      <c r="K70" s="116">
        <v>0.2311016581</v>
      </c>
      <c r="L70" s="93">
        <v>0.22364155890000001</v>
      </c>
      <c r="M70" s="122"/>
      <c r="N70" s="127"/>
      <c r="O70" s="122"/>
      <c r="P70" s="122"/>
      <c r="Q70" s="122"/>
      <c r="R70" s="122"/>
      <c r="S70" s="116">
        <v>0.1228636181</v>
      </c>
      <c r="T70" s="93">
        <v>0.12187263600000001</v>
      </c>
      <c r="U70" s="122"/>
      <c r="V70" s="127"/>
      <c r="W70" s="122"/>
      <c r="X70" s="122"/>
      <c r="Y70" s="122"/>
      <c r="Z70" s="122"/>
    </row>
    <row r="71" spans="2:26" s="120" customFormat="1" x14ac:dyDescent="0.25">
      <c r="B71" s="99">
        <v>65</v>
      </c>
      <c r="C71" s="116">
        <v>6.1481596499999999E-2</v>
      </c>
      <c r="D71" s="93">
        <v>5.9429225400000001E-2</v>
      </c>
      <c r="E71" s="122"/>
      <c r="F71" s="127"/>
      <c r="G71" s="122"/>
      <c r="H71" s="122"/>
      <c r="I71" s="122"/>
      <c r="J71" s="122"/>
      <c r="K71" s="116">
        <v>0.2319619862</v>
      </c>
      <c r="L71" s="93">
        <v>0.22442940180000001</v>
      </c>
      <c r="M71" s="122"/>
      <c r="N71" s="127"/>
      <c r="O71" s="122"/>
      <c r="P71" s="122"/>
      <c r="Q71" s="122"/>
      <c r="R71" s="122"/>
      <c r="S71" s="116">
        <v>0.1234252212</v>
      </c>
      <c r="T71" s="93">
        <v>0.12253897079999999</v>
      </c>
      <c r="U71" s="122"/>
      <c r="V71" s="127"/>
      <c r="W71" s="122"/>
      <c r="X71" s="122"/>
      <c r="Y71" s="122"/>
      <c r="Z71" s="122"/>
    </row>
    <row r="72" spans="2:26" s="120" customFormat="1" x14ac:dyDescent="0.25">
      <c r="B72" s="99">
        <v>66</v>
      </c>
      <c r="C72" s="116">
        <v>6.1816168599999999E-2</v>
      </c>
      <c r="D72" s="93">
        <v>5.9738875099999998E-2</v>
      </c>
      <c r="E72" s="122"/>
      <c r="F72" s="127"/>
      <c r="G72" s="122"/>
      <c r="H72" s="122"/>
      <c r="I72" s="122"/>
      <c r="J72" s="122"/>
      <c r="K72" s="116">
        <v>0.23283426339999999</v>
      </c>
      <c r="L72" s="93">
        <v>0.2251976467</v>
      </c>
      <c r="M72" s="122"/>
      <c r="N72" s="127"/>
      <c r="O72" s="122"/>
      <c r="P72" s="122"/>
      <c r="Q72" s="122"/>
      <c r="R72" s="122"/>
      <c r="S72" s="116">
        <v>0.1240386032</v>
      </c>
      <c r="T72" s="93">
        <v>0.1231112348</v>
      </c>
      <c r="U72" s="122"/>
      <c r="V72" s="127"/>
      <c r="W72" s="122"/>
      <c r="X72" s="122"/>
      <c r="Y72" s="122"/>
      <c r="Z72" s="122"/>
    </row>
    <row r="73" spans="2:26" s="120" customFormat="1" x14ac:dyDescent="0.25">
      <c r="B73" s="99">
        <v>67</v>
      </c>
      <c r="C73" s="116">
        <v>6.2246332699999997E-2</v>
      </c>
      <c r="D73" s="93">
        <v>6.0032846399999999E-2</v>
      </c>
      <c r="E73" s="122"/>
      <c r="F73" s="127"/>
      <c r="G73" s="122"/>
      <c r="H73" s="122"/>
      <c r="I73" s="122"/>
      <c r="J73" s="122"/>
      <c r="K73" s="116">
        <v>0.2335512035</v>
      </c>
      <c r="L73" s="93">
        <v>0.22595805229999999</v>
      </c>
      <c r="M73" s="122"/>
      <c r="N73" s="127"/>
      <c r="O73" s="122"/>
      <c r="P73" s="122"/>
      <c r="Q73" s="122"/>
      <c r="R73" s="122"/>
      <c r="S73" s="116">
        <v>0.12463605329999999</v>
      </c>
      <c r="T73" s="93">
        <v>0.1237893285</v>
      </c>
      <c r="U73" s="122"/>
      <c r="V73" s="127"/>
      <c r="W73" s="122"/>
      <c r="X73" s="122"/>
      <c r="Y73" s="122"/>
      <c r="Z73" s="122"/>
    </row>
    <row r="74" spans="2:26" s="120" customFormat="1" x14ac:dyDescent="0.25">
      <c r="B74" s="99">
        <v>68</v>
      </c>
      <c r="C74" s="116">
        <v>6.2517176699999996E-2</v>
      </c>
      <c r="D74" s="93">
        <v>6.0275862600000001E-2</v>
      </c>
      <c r="E74" s="122"/>
      <c r="F74" s="127"/>
      <c r="G74" s="122"/>
      <c r="H74" s="122"/>
      <c r="I74" s="122"/>
      <c r="J74" s="122"/>
      <c r="K74" s="116">
        <v>0.23426416059999999</v>
      </c>
      <c r="L74" s="93">
        <v>0.22665574399999999</v>
      </c>
      <c r="M74" s="122"/>
      <c r="N74" s="127"/>
      <c r="O74" s="122"/>
      <c r="P74" s="122"/>
      <c r="Q74" s="122"/>
      <c r="R74" s="122"/>
      <c r="S74" s="116">
        <v>0.1252574014</v>
      </c>
      <c r="T74" s="93">
        <v>0.12439294939999999</v>
      </c>
      <c r="U74" s="122"/>
      <c r="V74" s="127"/>
      <c r="W74" s="122"/>
      <c r="X74" s="122"/>
      <c r="Y74" s="122"/>
      <c r="Z74" s="122"/>
    </row>
    <row r="75" spans="2:26" s="120" customFormat="1" x14ac:dyDescent="0.25">
      <c r="B75" s="99">
        <v>69</v>
      </c>
      <c r="C75" s="116">
        <v>6.2859714699999999E-2</v>
      </c>
      <c r="D75" s="93">
        <v>6.0565914200000001E-2</v>
      </c>
      <c r="E75" s="122"/>
      <c r="F75" s="127"/>
      <c r="G75" s="122"/>
      <c r="H75" s="122"/>
      <c r="I75" s="122"/>
      <c r="J75" s="122"/>
      <c r="K75" s="116">
        <v>0.23518423369999999</v>
      </c>
      <c r="L75" s="93">
        <v>0.22732991799999999</v>
      </c>
      <c r="M75" s="122"/>
      <c r="N75" s="127"/>
      <c r="O75" s="122"/>
      <c r="P75" s="122"/>
      <c r="Q75" s="122"/>
      <c r="R75" s="122"/>
      <c r="S75" s="116">
        <v>0.1258867155</v>
      </c>
      <c r="T75" s="93">
        <v>0.1250788823</v>
      </c>
      <c r="U75" s="122"/>
      <c r="V75" s="127"/>
      <c r="W75" s="122"/>
      <c r="X75" s="122"/>
      <c r="Y75" s="122"/>
      <c r="Z75" s="122"/>
    </row>
    <row r="76" spans="2:26" s="120" customFormat="1" x14ac:dyDescent="0.25">
      <c r="B76" s="99">
        <v>70</v>
      </c>
      <c r="C76" s="116">
        <v>6.3166405800000006E-2</v>
      </c>
      <c r="D76" s="93">
        <v>6.0859885500000002E-2</v>
      </c>
      <c r="E76" s="122"/>
      <c r="F76" s="127"/>
      <c r="G76" s="122"/>
      <c r="H76" s="122"/>
      <c r="I76" s="122"/>
      <c r="J76" s="122"/>
      <c r="K76" s="116">
        <v>0.23592108880000001</v>
      </c>
      <c r="L76" s="93">
        <v>0.22801585090000001</v>
      </c>
      <c r="M76" s="122"/>
      <c r="N76" s="127"/>
      <c r="O76" s="122"/>
      <c r="P76" s="122"/>
      <c r="Q76" s="122"/>
      <c r="R76" s="122"/>
      <c r="S76" s="116">
        <v>0.12652001260000001</v>
      </c>
      <c r="T76" s="93">
        <v>0.1256864228</v>
      </c>
      <c r="U76" s="122"/>
      <c r="V76" s="127"/>
      <c r="W76" s="122"/>
      <c r="X76" s="122"/>
      <c r="Y76" s="122"/>
      <c r="Z76" s="122"/>
    </row>
    <row r="77" spans="2:26" s="120" customFormat="1" x14ac:dyDescent="0.25">
      <c r="B77" s="100">
        <v>71</v>
      </c>
      <c r="C77" s="117">
        <v>6.3496994799999998E-2</v>
      </c>
      <c r="D77" s="95">
        <v>6.1134258599999998E-2</v>
      </c>
      <c r="E77" s="122"/>
      <c r="F77" s="127"/>
      <c r="G77" s="122"/>
      <c r="H77" s="122"/>
      <c r="I77" s="122"/>
      <c r="J77" s="122"/>
      <c r="K77" s="117">
        <v>0.23672167190000001</v>
      </c>
      <c r="L77" s="95">
        <v>0.2287762565</v>
      </c>
      <c r="M77" s="122"/>
      <c r="N77" s="127"/>
      <c r="O77" s="122"/>
      <c r="P77" s="122"/>
      <c r="Q77" s="122"/>
      <c r="R77" s="122"/>
      <c r="S77" s="117">
        <v>0.12719313970000001</v>
      </c>
      <c r="T77" s="95">
        <v>0.12639979300000001</v>
      </c>
      <c r="U77" s="122"/>
      <c r="V77" s="127"/>
      <c r="W77" s="122"/>
      <c r="X77" s="122"/>
      <c r="Y77" s="122"/>
      <c r="Z77" s="122"/>
    </row>
    <row r="78" spans="2:26" s="120" customFormat="1" x14ac:dyDescent="0.25">
      <c r="B78" s="101">
        <v>72</v>
      </c>
      <c r="C78" s="115">
        <v>6.3791736900000007E-2</v>
      </c>
      <c r="D78" s="97">
        <v>6.1385114099999999E-2</v>
      </c>
      <c r="E78" s="122"/>
      <c r="F78" s="127"/>
      <c r="G78" s="122"/>
      <c r="H78" s="122"/>
      <c r="I78" s="122"/>
      <c r="J78" s="122"/>
      <c r="K78" s="115">
        <v>0.23757403399999999</v>
      </c>
      <c r="L78" s="97">
        <v>0.22969344680000001</v>
      </c>
      <c r="M78" s="122"/>
      <c r="N78" s="127"/>
      <c r="O78" s="122"/>
      <c r="P78" s="122"/>
      <c r="Q78" s="122"/>
      <c r="R78" s="122"/>
      <c r="S78" s="115">
        <v>0.12791406280000001</v>
      </c>
      <c r="T78" s="97">
        <v>0.12722683209999999</v>
      </c>
      <c r="U78" s="122"/>
      <c r="V78" s="127"/>
      <c r="W78" s="122"/>
      <c r="X78" s="122"/>
      <c r="Y78" s="122"/>
      <c r="Z78" s="122"/>
    </row>
    <row r="79" spans="2:26" s="120" customFormat="1" x14ac:dyDescent="0.25">
      <c r="B79" s="99">
        <v>73</v>
      </c>
      <c r="C79" s="116">
        <v>6.4030716900000006E-2</v>
      </c>
      <c r="D79" s="93">
        <v>6.1667326500000001E-2</v>
      </c>
      <c r="E79" s="122"/>
      <c r="F79" s="127"/>
      <c r="G79" s="122"/>
      <c r="H79" s="122"/>
      <c r="I79" s="122"/>
      <c r="J79" s="122"/>
      <c r="K79" s="116">
        <v>0.2383786001</v>
      </c>
      <c r="L79" s="93">
        <v>0.2304028974</v>
      </c>
      <c r="M79" s="122"/>
      <c r="N79" s="127"/>
      <c r="O79" s="122"/>
      <c r="P79" s="122"/>
      <c r="Q79" s="122"/>
      <c r="R79" s="122"/>
      <c r="S79" s="116">
        <v>0.12848761489999999</v>
      </c>
      <c r="T79" s="93">
        <v>0.12784613149999999</v>
      </c>
      <c r="U79" s="122"/>
      <c r="V79" s="127"/>
      <c r="W79" s="122"/>
      <c r="X79" s="122"/>
      <c r="Y79" s="122"/>
      <c r="Z79" s="122"/>
    </row>
    <row r="80" spans="2:26" s="120" customFormat="1" x14ac:dyDescent="0.25">
      <c r="B80" s="99">
        <v>74</v>
      </c>
      <c r="C80" s="116">
        <v>6.4301560899999999E-2</v>
      </c>
      <c r="D80" s="93">
        <v>6.1961297700000001E-2</v>
      </c>
      <c r="E80" s="122"/>
      <c r="F80" s="127"/>
      <c r="G80" s="122"/>
      <c r="H80" s="122"/>
      <c r="I80" s="122"/>
      <c r="J80" s="122"/>
      <c r="K80" s="116">
        <v>0.23920706420000001</v>
      </c>
      <c r="L80" s="93">
        <v>0.23106531259999999</v>
      </c>
      <c r="M80" s="122"/>
      <c r="N80" s="127"/>
      <c r="O80" s="122"/>
      <c r="P80" s="122"/>
      <c r="Q80" s="122"/>
      <c r="R80" s="122"/>
      <c r="S80" s="116">
        <v>0.12910099689999999</v>
      </c>
      <c r="T80" s="93">
        <v>0.1284183955</v>
      </c>
      <c r="U80" s="122"/>
      <c r="V80" s="127"/>
      <c r="W80" s="122"/>
      <c r="X80" s="122"/>
      <c r="Y80" s="122"/>
      <c r="Z80" s="122"/>
    </row>
    <row r="81" spans="2:26" s="120" customFormat="1" x14ac:dyDescent="0.25">
      <c r="B81" s="99">
        <v>75</v>
      </c>
      <c r="C81" s="116">
        <v>6.4568422E-2</v>
      </c>
      <c r="D81" s="121"/>
      <c r="E81" s="122"/>
      <c r="F81" s="127"/>
      <c r="G81" s="122"/>
      <c r="H81" s="122"/>
      <c r="I81" s="122"/>
      <c r="J81" s="122"/>
      <c r="K81" s="116">
        <v>0.2399001063</v>
      </c>
      <c r="L81" s="121"/>
      <c r="M81" s="122"/>
      <c r="N81" s="127"/>
      <c r="O81" s="122"/>
      <c r="P81" s="122"/>
      <c r="Q81" s="122"/>
      <c r="R81" s="122"/>
      <c r="S81" s="116">
        <v>0.12967853200000001</v>
      </c>
      <c r="T81" s="121"/>
      <c r="U81" s="122"/>
      <c r="V81" s="127"/>
      <c r="W81" s="122"/>
      <c r="X81" s="122"/>
      <c r="Y81" s="122"/>
      <c r="Z81" s="122"/>
    </row>
    <row r="82" spans="2:26" s="120" customFormat="1" x14ac:dyDescent="0.25">
      <c r="B82" s="99">
        <v>76</v>
      </c>
      <c r="C82" s="116">
        <v>6.4839266000000007E-2</v>
      </c>
      <c r="D82" s="122"/>
      <c r="E82" s="122"/>
      <c r="F82" s="127"/>
      <c r="G82" s="122"/>
      <c r="H82" s="122"/>
      <c r="I82" s="122"/>
      <c r="J82" s="122"/>
      <c r="K82" s="116">
        <v>0.24050950539999999</v>
      </c>
      <c r="L82" s="122"/>
      <c r="M82" s="122"/>
      <c r="N82" s="127"/>
      <c r="O82" s="122"/>
      <c r="P82" s="122"/>
      <c r="Q82" s="122"/>
      <c r="R82" s="122"/>
      <c r="S82" s="116">
        <v>0.13027598209999999</v>
      </c>
      <c r="T82" s="122"/>
      <c r="U82" s="122"/>
      <c r="V82" s="127"/>
      <c r="W82" s="122"/>
      <c r="X82" s="122"/>
      <c r="Y82" s="122"/>
      <c r="Z82" s="122"/>
    </row>
    <row r="83" spans="2:26" s="120" customFormat="1" x14ac:dyDescent="0.25">
      <c r="B83" s="99">
        <v>77</v>
      </c>
      <c r="C83" s="116">
        <v>6.5134008100000002E-2</v>
      </c>
      <c r="D83" s="122"/>
      <c r="E83" s="122"/>
      <c r="F83" s="127"/>
      <c r="G83" s="122"/>
      <c r="H83" s="122"/>
      <c r="I83" s="122"/>
      <c r="J83" s="122"/>
      <c r="K83" s="116">
        <v>0.24104322750000001</v>
      </c>
      <c r="L83" s="122"/>
      <c r="M83" s="122"/>
      <c r="N83" s="127"/>
      <c r="O83" s="122"/>
      <c r="P83" s="122"/>
      <c r="Q83" s="122"/>
      <c r="R83" s="122"/>
      <c r="S83" s="116">
        <v>0.1308136872</v>
      </c>
      <c r="T83" s="122"/>
      <c r="U83" s="122"/>
      <c r="V83" s="127"/>
      <c r="W83" s="122"/>
      <c r="X83" s="122"/>
      <c r="Y83" s="122"/>
      <c r="Z83" s="122"/>
    </row>
    <row r="84" spans="2:26" s="120" customFormat="1" x14ac:dyDescent="0.25">
      <c r="B84" s="99">
        <v>78</v>
      </c>
      <c r="C84" s="116">
        <v>6.5380954099999999E-2</v>
      </c>
      <c r="D84" s="122"/>
      <c r="E84" s="122"/>
      <c r="F84" s="127"/>
      <c r="G84" s="122"/>
      <c r="H84" s="122"/>
      <c r="I84" s="122"/>
      <c r="J84" s="122"/>
      <c r="K84" s="116">
        <v>0.24163271159999999</v>
      </c>
      <c r="L84" s="122"/>
      <c r="M84" s="122"/>
      <c r="N84" s="127"/>
      <c r="O84" s="122"/>
      <c r="P84" s="122"/>
      <c r="Q84" s="122"/>
      <c r="R84" s="122"/>
      <c r="S84" s="116">
        <v>0.13125580019999999</v>
      </c>
      <c r="T84" s="122"/>
      <c r="U84" s="122"/>
      <c r="V84" s="127"/>
      <c r="W84" s="122"/>
      <c r="X84" s="122"/>
      <c r="Y84" s="122"/>
      <c r="Z84" s="122"/>
    </row>
    <row r="85" spans="2:26" s="120" customFormat="1" x14ac:dyDescent="0.25">
      <c r="B85" s="99">
        <v>79</v>
      </c>
      <c r="C85" s="116">
        <v>6.5588070100000007E-2</v>
      </c>
      <c r="D85" s="122"/>
      <c r="E85" s="122"/>
      <c r="F85" s="127"/>
      <c r="G85" s="122"/>
      <c r="H85" s="122"/>
      <c r="I85" s="122"/>
      <c r="J85" s="122"/>
      <c r="K85" s="116">
        <v>0.24221422970000001</v>
      </c>
      <c r="L85" s="122"/>
      <c r="M85" s="122"/>
      <c r="N85" s="127"/>
      <c r="O85" s="122"/>
      <c r="P85" s="122"/>
      <c r="Q85" s="122"/>
      <c r="R85" s="122"/>
      <c r="S85" s="116">
        <v>0.1318094373</v>
      </c>
      <c r="T85" s="122"/>
      <c r="U85" s="122"/>
      <c r="V85" s="127"/>
      <c r="W85" s="122"/>
      <c r="X85" s="122"/>
      <c r="Y85" s="122"/>
      <c r="Z85" s="122"/>
    </row>
    <row r="86" spans="2:26" s="120" customFormat="1" x14ac:dyDescent="0.25">
      <c r="B86" s="99">
        <v>80</v>
      </c>
      <c r="C86" s="116">
        <v>6.5759339099999994E-2</v>
      </c>
      <c r="D86" s="122"/>
      <c r="E86" s="122"/>
      <c r="F86" s="127"/>
      <c r="G86" s="122"/>
      <c r="H86" s="122"/>
      <c r="I86" s="122"/>
      <c r="J86" s="122"/>
      <c r="K86" s="116">
        <v>0.2427678667</v>
      </c>
      <c r="L86" s="122"/>
      <c r="M86" s="122"/>
      <c r="N86" s="127"/>
      <c r="O86" s="122"/>
      <c r="P86" s="122"/>
      <c r="Q86" s="122"/>
      <c r="R86" s="122"/>
      <c r="S86" s="116">
        <v>0.13225553340000001</v>
      </c>
      <c r="T86" s="122"/>
      <c r="U86" s="122"/>
      <c r="V86" s="127"/>
      <c r="W86" s="122"/>
      <c r="X86" s="122"/>
      <c r="Y86" s="122"/>
      <c r="Z86" s="122"/>
    </row>
    <row r="87" spans="2:26" s="120" customFormat="1" x14ac:dyDescent="0.25">
      <c r="B87" s="99">
        <v>81</v>
      </c>
      <c r="C87" s="116">
        <v>6.5962472199999997E-2</v>
      </c>
      <c r="D87" s="122"/>
      <c r="E87" s="122"/>
      <c r="F87" s="127"/>
      <c r="G87" s="122"/>
      <c r="H87" s="122"/>
      <c r="I87" s="122"/>
      <c r="J87" s="122"/>
      <c r="K87" s="116">
        <v>0.24324582680000001</v>
      </c>
      <c r="L87" s="122"/>
      <c r="M87" s="122"/>
      <c r="N87" s="127"/>
      <c r="O87" s="122"/>
      <c r="P87" s="122"/>
      <c r="Q87" s="122"/>
      <c r="R87" s="122"/>
      <c r="S87" s="116">
        <v>0.13279323849999999</v>
      </c>
      <c r="T87" s="122"/>
      <c r="U87" s="122"/>
      <c r="V87" s="127"/>
      <c r="W87" s="122"/>
      <c r="X87" s="122"/>
      <c r="Y87" s="122"/>
      <c r="Z87" s="122"/>
    </row>
    <row r="88" spans="2:26" s="120" customFormat="1" x14ac:dyDescent="0.25">
      <c r="B88" s="99">
        <v>82</v>
      </c>
      <c r="C88" s="116">
        <v>6.6181537200000001E-2</v>
      </c>
      <c r="D88" s="122"/>
      <c r="E88" s="122"/>
      <c r="F88" s="127"/>
      <c r="G88" s="122"/>
      <c r="H88" s="122"/>
      <c r="I88" s="122"/>
      <c r="J88" s="122"/>
      <c r="K88" s="116">
        <v>0.2437198039</v>
      </c>
      <c r="L88" s="122"/>
      <c r="M88" s="122"/>
      <c r="N88" s="127"/>
      <c r="O88" s="122"/>
      <c r="P88" s="122"/>
      <c r="Q88" s="122"/>
      <c r="R88" s="122"/>
      <c r="S88" s="116">
        <v>0.1332313685</v>
      </c>
      <c r="T88" s="122"/>
      <c r="U88" s="122"/>
      <c r="V88" s="127"/>
      <c r="W88" s="122"/>
      <c r="X88" s="122"/>
      <c r="Y88" s="122"/>
      <c r="Z88" s="122"/>
    </row>
    <row r="89" spans="2:26" s="120" customFormat="1" x14ac:dyDescent="0.25">
      <c r="B89" s="100">
        <v>83</v>
      </c>
      <c r="C89" s="117">
        <v>6.6404585200000005E-2</v>
      </c>
      <c r="D89" s="122"/>
      <c r="E89" s="122"/>
      <c r="F89" s="127"/>
      <c r="G89" s="122"/>
      <c r="H89" s="122"/>
      <c r="I89" s="122"/>
      <c r="J89" s="122"/>
      <c r="K89" s="117">
        <v>0.244349118</v>
      </c>
      <c r="L89" s="122"/>
      <c r="M89" s="122"/>
      <c r="N89" s="127"/>
      <c r="O89" s="122"/>
      <c r="P89" s="122"/>
      <c r="Q89" s="122"/>
      <c r="R89" s="122"/>
      <c r="S89" s="117">
        <v>0.13376907360000001</v>
      </c>
      <c r="T89" s="122"/>
      <c r="U89" s="122"/>
      <c r="V89" s="127"/>
      <c r="W89" s="122"/>
      <c r="X89" s="122"/>
      <c r="Y89" s="122"/>
      <c r="Z89" s="122"/>
    </row>
    <row r="90" spans="2:26" s="120" customFormat="1" x14ac:dyDescent="0.25">
      <c r="B90" s="101">
        <v>84</v>
      </c>
      <c r="C90" s="115">
        <v>6.6635599300000001E-2</v>
      </c>
      <c r="D90" s="122"/>
      <c r="E90" s="122"/>
      <c r="F90" s="127"/>
      <c r="G90" s="122"/>
      <c r="H90" s="122"/>
      <c r="I90" s="122"/>
      <c r="J90" s="122"/>
      <c r="K90" s="115">
        <v>0.2449625</v>
      </c>
      <c r="L90" s="122"/>
      <c r="M90" s="122"/>
      <c r="N90" s="127"/>
      <c r="O90" s="122"/>
      <c r="P90" s="122"/>
      <c r="Q90" s="122"/>
      <c r="R90" s="122"/>
      <c r="S90" s="115">
        <v>0.13433067670000001</v>
      </c>
      <c r="T90" s="122"/>
      <c r="U90" s="122"/>
      <c r="V90" s="127"/>
      <c r="W90" s="122"/>
      <c r="X90" s="122"/>
      <c r="Y90" s="122"/>
      <c r="Z90" s="122"/>
    </row>
    <row r="91" spans="2:26" s="120" customFormat="1" x14ac:dyDescent="0.25">
      <c r="B91" s="99">
        <v>85</v>
      </c>
      <c r="C91" s="116">
        <v>6.6858647300000004E-2</v>
      </c>
      <c r="D91" s="122"/>
      <c r="E91" s="122"/>
      <c r="F91" s="127"/>
      <c r="G91" s="122"/>
      <c r="H91" s="122"/>
      <c r="I91" s="122"/>
      <c r="J91" s="122"/>
      <c r="K91" s="116">
        <v>0.2454563921</v>
      </c>
      <c r="L91" s="122"/>
      <c r="M91" s="122"/>
      <c r="N91" s="127"/>
      <c r="O91" s="122"/>
      <c r="P91" s="122"/>
      <c r="Q91" s="122"/>
      <c r="R91" s="122"/>
      <c r="S91" s="116">
        <v>0.13481660270000001</v>
      </c>
      <c r="T91" s="122"/>
      <c r="U91" s="122"/>
      <c r="V91" s="127"/>
      <c r="W91" s="122"/>
      <c r="X91" s="122"/>
      <c r="Y91" s="122"/>
      <c r="Z91" s="122"/>
    </row>
    <row r="92" spans="2:26" s="120" customFormat="1" x14ac:dyDescent="0.25">
      <c r="B92" s="100">
        <v>86</v>
      </c>
      <c r="C92" s="117">
        <v>6.7089661300000006E-2</v>
      </c>
      <c r="D92" s="123"/>
      <c r="E92" s="123"/>
      <c r="F92" s="128"/>
      <c r="G92" s="123"/>
      <c r="H92" s="123"/>
      <c r="I92" s="123"/>
      <c r="J92" s="123"/>
      <c r="K92" s="117">
        <v>0.24591842019999999</v>
      </c>
      <c r="L92" s="123"/>
      <c r="M92" s="123"/>
      <c r="N92" s="128"/>
      <c r="O92" s="123"/>
      <c r="P92" s="123"/>
      <c r="Q92" s="123"/>
      <c r="R92" s="123"/>
      <c r="S92" s="117">
        <v>0.1352905798</v>
      </c>
      <c r="T92" s="123"/>
      <c r="U92" s="123"/>
      <c r="V92" s="128"/>
      <c r="W92" s="123"/>
      <c r="X92" s="123"/>
      <c r="Y92" s="123"/>
      <c r="Z92" s="123"/>
    </row>
  </sheetData>
  <mergeCells count="4">
    <mergeCell ref="B4:B5"/>
    <mergeCell ref="C4:J4"/>
    <mergeCell ref="K4:R4"/>
    <mergeCell ref="S4:Z4"/>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E55"/>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3" width="17.140625" customWidth="1"/>
  </cols>
  <sheetData>
    <row r="2" spans="2:3" ht="18" x14ac:dyDescent="0.25">
      <c r="B2" s="69" t="s">
        <v>158</v>
      </c>
      <c r="C2" s="69"/>
    </row>
    <row r="3" spans="2:3" ht="18" x14ac:dyDescent="0.25">
      <c r="B3" s="69"/>
      <c r="C3" s="69"/>
    </row>
    <row r="4" spans="2:3" s="71" customFormat="1" ht="60" customHeight="1" x14ac:dyDescent="0.25">
      <c r="B4" s="70" t="s">
        <v>153</v>
      </c>
      <c r="C4" s="70" t="s">
        <v>180</v>
      </c>
    </row>
    <row r="5" spans="2:3" s="71" customFormat="1" x14ac:dyDescent="0.25">
      <c r="B5" s="79">
        <v>40179</v>
      </c>
      <c r="C5" s="89">
        <v>0.15154316309999999</v>
      </c>
    </row>
    <row r="6" spans="2:3" x14ac:dyDescent="0.25">
      <c r="B6" s="79">
        <v>40210</v>
      </c>
      <c r="C6" s="89">
        <v>0.14375990869999999</v>
      </c>
    </row>
    <row r="7" spans="2:3" x14ac:dyDescent="0.25">
      <c r="B7" s="79">
        <v>40238</v>
      </c>
      <c r="C7" s="89">
        <v>0.16157811259999999</v>
      </c>
    </row>
    <row r="8" spans="2:3" x14ac:dyDescent="0.25">
      <c r="B8" s="79">
        <v>40269</v>
      </c>
      <c r="C8" s="89">
        <v>0.15431531209999999</v>
      </c>
    </row>
    <row r="9" spans="2:3" x14ac:dyDescent="0.25">
      <c r="B9" s="79">
        <v>40299</v>
      </c>
      <c r="C9" s="89">
        <v>0.15033054739999999</v>
      </c>
    </row>
    <row r="10" spans="2:3" x14ac:dyDescent="0.25">
      <c r="B10" s="79">
        <v>40330</v>
      </c>
      <c r="C10" s="89">
        <v>0.1593554032</v>
      </c>
    </row>
    <row r="11" spans="2:3" x14ac:dyDescent="0.25">
      <c r="B11" s="79">
        <v>40360</v>
      </c>
      <c r="C11" s="89">
        <v>0.15666721040000001</v>
      </c>
    </row>
    <row r="12" spans="2:3" x14ac:dyDescent="0.25">
      <c r="B12" s="79">
        <v>40391</v>
      </c>
      <c r="C12" s="89">
        <v>0.15951729510000001</v>
      </c>
    </row>
    <row r="13" spans="2:3" x14ac:dyDescent="0.25">
      <c r="B13" s="79">
        <v>40422</v>
      </c>
      <c r="C13" s="89">
        <v>0.15807543960000001</v>
      </c>
    </row>
    <row r="14" spans="2:3" x14ac:dyDescent="0.25">
      <c r="B14" s="79">
        <v>40452</v>
      </c>
      <c r="C14" s="89">
        <v>0.15276557430000001</v>
      </c>
    </row>
    <row r="15" spans="2:3" x14ac:dyDescent="0.25">
      <c r="B15" s="79">
        <v>40483</v>
      </c>
      <c r="C15" s="89">
        <v>0.1501262978</v>
      </c>
    </row>
    <row r="16" spans="2:3" x14ac:dyDescent="0.25">
      <c r="B16" s="81">
        <v>40513</v>
      </c>
      <c r="C16" s="90">
        <v>0.14929884290000001</v>
      </c>
    </row>
    <row r="17" spans="2:5" x14ac:dyDescent="0.25">
      <c r="B17" s="79">
        <v>40544</v>
      </c>
      <c r="C17" s="89">
        <v>0.15207715129999999</v>
      </c>
    </row>
    <row r="18" spans="2:5" x14ac:dyDescent="0.25">
      <c r="B18" s="79">
        <v>40575</v>
      </c>
      <c r="C18" s="89">
        <v>0.1456974482</v>
      </c>
    </row>
    <row r="19" spans="2:5" x14ac:dyDescent="0.25">
      <c r="B19" s="79">
        <v>40603</v>
      </c>
      <c r="C19" s="89">
        <v>0.16369899909999999</v>
      </c>
    </row>
    <row r="20" spans="2:5" x14ac:dyDescent="0.25">
      <c r="B20" s="79">
        <v>40634</v>
      </c>
      <c r="C20" s="89">
        <v>0.15083842410000001</v>
      </c>
    </row>
    <row r="21" spans="2:5" x14ac:dyDescent="0.25">
      <c r="B21" s="79">
        <v>40664</v>
      </c>
      <c r="C21" s="89">
        <v>0.1543404723</v>
      </c>
    </row>
    <row r="22" spans="2:5" x14ac:dyDescent="0.25">
      <c r="B22" s="79">
        <v>40695</v>
      </c>
      <c r="C22" s="89">
        <v>0.15656718950000001</v>
      </c>
    </row>
    <row r="23" spans="2:5" x14ac:dyDescent="0.25">
      <c r="B23" s="79">
        <v>40725</v>
      </c>
      <c r="C23" s="89">
        <v>0.1495399339</v>
      </c>
    </row>
    <row r="24" spans="2:5" x14ac:dyDescent="0.25">
      <c r="B24" s="79">
        <v>40756</v>
      </c>
      <c r="C24" s="89">
        <v>0.16136441739999999</v>
      </c>
    </row>
    <row r="25" spans="2:5" x14ac:dyDescent="0.25">
      <c r="B25" s="79">
        <v>40787</v>
      </c>
      <c r="C25" s="89">
        <v>0.1541234222</v>
      </c>
    </row>
    <row r="26" spans="2:5" x14ac:dyDescent="0.25">
      <c r="B26" s="79">
        <v>40817</v>
      </c>
      <c r="C26" s="89">
        <v>0.14969350940000001</v>
      </c>
    </row>
    <row r="27" spans="2:5" x14ac:dyDescent="0.25">
      <c r="B27" s="79">
        <v>40848</v>
      </c>
      <c r="C27" s="89">
        <v>0.14734215840000001</v>
      </c>
    </row>
    <row r="28" spans="2:5" x14ac:dyDescent="0.25">
      <c r="B28" s="81">
        <v>40878</v>
      </c>
      <c r="C28" s="90">
        <v>0.14820809409999999</v>
      </c>
    </row>
    <row r="29" spans="2:5" x14ac:dyDescent="0.25">
      <c r="B29" s="79">
        <v>40909</v>
      </c>
      <c r="C29" s="91">
        <v>0.15615529189999999</v>
      </c>
    </row>
    <row r="30" spans="2:5" x14ac:dyDescent="0.25">
      <c r="B30" s="79">
        <v>40940</v>
      </c>
      <c r="C30" s="89">
        <v>0.14758501039999999</v>
      </c>
      <c r="E30" s="108"/>
    </row>
    <row r="31" spans="2:5" x14ac:dyDescent="0.25">
      <c r="B31" s="79">
        <v>40969</v>
      </c>
      <c r="C31" s="89">
        <v>0.15249167720000001</v>
      </c>
    </row>
    <row r="32" spans="2:5" x14ac:dyDescent="0.25">
      <c r="B32" s="79">
        <v>41000</v>
      </c>
      <c r="C32" s="89">
        <v>0.14627302</v>
      </c>
    </row>
    <row r="33" spans="2:3" x14ac:dyDescent="0.25">
      <c r="B33" s="79">
        <v>41030</v>
      </c>
      <c r="C33" s="89">
        <v>0.15503953279999999</v>
      </c>
    </row>
    <row r="34" spans="2:3" x14ac:dyDescent="0.25">
      <c r="B34" s="79">
        <v>41061</v>
      </c>
      <c r="C34" s="89">
        <v>0.14802318840000001</v>
      </c>
    </row>
    <row r="35" spans="2:3" x14ac:dyDescent="0.25">
      <c r="B35" s="79">
        <v>41091</v>
      </c>
      <c r="C35" s="89">
        <v>0.15102598249999999</v>
      </c>
    </row>
    <row r="36" spans="2:3" x14ac:dyDescent="0.25">
      <c r="B36" s="79">
        <v>41122</v>
      </c>
      <c r="C36" s="89">
        <v>0.1598984772</v>
      </c>
    </row>
    <row r="37" spans="2:3" x14ac:dyDescent="0.25">
      <c r="B37" s="79">
        <v>41153</v>
      </c>
      <c r="C37" s="89">
        <v>0.1428634865</v>
      </c>
    </row>
    <row r="38" spans="2:3" x14ac:dyDescent="0.25">
      <c r="B38" s="79">
        <v>41183</v>
      </c>
      <c r="C38" s="89">
        <v>0.15578824660000001</v>
      </c>
    </row>
    <row r="39" spans="2:3" x14ac:dyDescent="0.25">
      <c r="B39" s="79">
        <v>41214</v>
      </c>
      <c r="C39" s="89">
        <v>0.1435039961</v>
      </c>
    </row>
    <row r="40" spans="2:3" x14ac:dyDescent="0.25">
      <c r="B40" s="81">
        <v>41244</v>
      </c>
      <c r="C40" s="90">
        <v>0.13697556850000001</v>
      </c>
    </row>
    <row r="41" spans="2:3" x14ac:dyDescent="0.25">
      <c r="B41" s="79">
        <v>41275</v>
      </c>
      <c r="C41" s="91">
        <v>0.15712113359999999</v>
      </c>
    </row>
    <row r="42" spans="2:3" x14ac:dyDescent="0.25">
      <c r="B42" s="79">
        <v>41306</v>
      </c>
      <c r="C42" s="89">
        <v>0.14228791730000001</v>
      </c>
    </row>
    <row r="43" spans="2:3" x14ac:dyDescent="0.25">
      <c r="B43" s="79">
        <v>41334</v>
      </c>
      <c r="C43" s="89">
        <v>0.14555746999999999</v>
      </c>
    </row>
    <row r="44" spans="2:3" x14ac:dyDescent="0.25">
      <c r="B44" s="79">
        <v>41365</v>
      </c>
      <c r="C44" s="89">
        <v>0.15119152390000001</v>
      </c>
    </row>
    <row r="45" spans="2:3" x14ac:dyDescent="0.25">
      <c r="B45" s="79">
        <v>41395</v>
      </c>
      <c r="C45" s="89">
        <v>0.1509344785</v>
      </c>
    </row>
    <row r="46" spans="2:3" x14ac:dyDescent="0.25">
      <c r="B46" s="79">
        <v>41426</v>
      </c>
      <c r="C46" s="89">
        <v>0.14123643869999999</v>
      </c>
    </row>
    <row r="47" spans="2:3" x14ac:dyDescent="0.25">
      <c r="B47" s="79">
        <v>41456</v>
      </c>
      <c r="C47" s="89">
        <v>0.1522990434</v>
      </c>
    </row>
    <row r="48" spans="2:3" x14ac:dyDescent="0.25">
      <c r="B48" s="79">
        <v>41487</v>
      </c>
      <c r="C48" s="89">
        <v>0.1508547338</v>
      </c>
    </row>
    <row r="49" spans="2:3" x14ac:dyDescent="0.25">
      <c r="B49" s="79">
        <v>41518</v>
      </c>
      <c r="C49" s="89">
        <v>0.14301808999999999</v>
      </c>
    </row>
    <row r="50" spans="2:3" x14ac:dyDescent="0.25">
      <c r="B50" s="79">
        <v>41548</v>
      </c>
      <c r="C50" s="89">
        <v>0.15626049689999999</v>
      </c>
    </row>
    <row r="51" spans="2:3" x14ac:dyDescent="0.25">
      <c r="B51" s="79">
        <v>41579</v>
      </c>
      <c r="C51" s="89">
        <v>0.13518678940000001</v>
      </c>
    </row>
    <row r="52" spans="2:3" x14ac:dyDescent="0.25">
      <c r="B52" s="81">
        <v>41609</v>
      </c>
      <c r="C52" s="90">
        <v>0.13728343209999999</v>
      </c>
    </row>
    <row r="53" spans="2:3" x14ac:dyDescent="0.25">
      <c r="B53" s="80">
        <v>41640</v>
      </c>
      <c r="C53" s="91">
        <v>0.1482157258</v>
      </c>
    </row>
    <row r="54" spans="2:3" x14ac:dyDescent="0.25">
      <c r="B54" s="79">
        <v>41671</v>
      </c>
      <c r="C54" s="89">
        <v>0.1374009299</v>
      </c>
    </row>
    <row r="55" spans="2:3" x14ac:dyDescent="0.25">
      <c r="B55" s="81">
        <v>41699</v>
      </c>
      <c r="C55" s="90">
        <v>0.14299135090000001</v>
      </c>
    </row>
  </sheetData>
  <pageMargins left="0.7" right="0.7" top="0.75" bottom="0.75" header="0.3" footer="0.3"/>
  <pageSetup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58"/>
  <sheetViews>
    <sheetView showGridLines="0" zoomScale="80" zoomScaleNormal="80" workbookViewId="0">
      <pane xSplit="2" ySplit="5" topLeftCell="C6" activePane="bottomRight" state="frozen"/>
      <selection activeCell="E4" sqref="E4"/>
      <selection pane="topRight" activeCell="E4" sqref="E4"/>
      <selection pane="bottomLeft" activeCell="E4" sqref="E4"/>
      <selection pane="bottomRight"/>
    </sheetView>
  </sheetViews>
  <sheetFormatPr defaultRowHeight="15" x14ac:dyDescent="0.25"/>
  <cols>
    <col min="1" max="1" width="2.7109375" customWidth="1"/>
    <col min="2" max="7" width="17.140625" customWidth="1"/>
  </cols>
  <sheetData>
    <row r="2" spans="2:7" ht="18" x14ac:dyDescent="0.25">
      <c r="B2" s="69" t="s">
        <v>159</v>
      </c>
      <c r="C2" s="69"/>
      <c r="D2" s="69"/>
      <c r="E2" s="69"/>
      <c r="F2" s="69"/>
      <c r="G2" s="69"/>
    </row>
    <row r="3" spans="2:7" ht="18" x14ac:dyDescent="0.25">
      <c r="B3" s="82"/>
      <c r="C3" s="69"/>
      <c r="D3" s="69"/>
      <c r="E3" s="69"/>
      <c r="F3" s="69"/>
      <c r="G3" s="69"/>
    </row>
    <row r="4" spans="2:7" ht="32.25" customHeight="1" x14ac:dyDescent="0.25">
      <c r="B4" s="156" t="s">
        <v>153</v>
      </c>
      <c r="C4" s="156" t="s">
        <v>160</v>
      </c>
      <c r="D4" s="156" t="s">
        <v>185</v>
      </c>
      <c r="E4" s="156"/>
      <c r="F4" s="156" t="s">
        <v>187</v>
      </c>
      <c r="G4" s="156" t="s">
        <v>188</v>
      </c>
    </row>
    <row r="5" spans="2:7" ht="45" x14ac:dyDescent="0.25">
      <c r="B5" s="156"/>
      <c r="C5" s="156"/>
      <c r="D5" s="70" t="s">
        <v>161</v>
      </c>
      <c r="E5" s="70" t="s">
        <v>162</v>
      </c>
      <c r="F5" s="156"/>
      <c r="G5" s="156"/>
    </row>
    <row r="6" spans="2:7" x14ac:dyDescent="0.25">
      <c r="B6" s="80">
        <v>40179</v>
      </c>
      <c r="C6" s="86">
        <v>8.09684564E-2</v>
      </c>
      <c r="D6" s="86">
        <v>3.6843346999999999E-3</v>
      </c>
      <c r="E6" s="86">
        <v>3.42818176E-2</v>
      </c>
      <c r="F6" s="86">
        <v>0.85812356980000004</v>
      </c>
      <c r="G6" s="89">
        <v>0.8778625954</v>
      </c>
    </row>
    <row r="7" spans="2:7" x14ac:dyDescent="0.25">
      <c r="B7" s="79">
        <v>40210</v>
      </c>
      <c r="C7" s="86">
        <v>8.0755211800000004E-2</v>
      </c>
      <c r="D7" s="86">
        <v>3.6286783999999999E-3</v>
      </c>
      <c r="E7" s="86">
        <v>3.6026957200000001E-2</v>
      </c>
      <c r="F7" s="86">
        <v>0.86019736840000005</v>
      </c>
      <c r="G7" s="89">
        <v>0.91891891889999999</v>
      </c>
    </row>
    <row r="8" spans="2:7" x14ac:dyDescent="0.25">
      <c r="B8" s="79">
        <v>40238</v>
      </c>
      <c r="C8" s="86">
        <v>8.1299380300000001E-2</v>
      </c>
      <c r="D8" s="86">
        <v>4.5756191999999996E-3</v>
      </c>
      <c r="E8" s="86">
        <v>4.1613091800000002E-2</v>
      </c>
      <c r="F8" s="86">
        <v>0.85391766270000002</v>
      </c>
      <c r="G8" s="89">
        <v>0.91235955059999996</v>
      </c>
    </row>
    <row r="9" spans="2:7" x14ac:dyDescent="0.25">
      <c r="B9" s="79">
        <v>40269</v>
      </c>
      <c r="C9" s="86">
        <v>8.17310334E-2</v>
      </c>
      <c r="D9" s="86">
        <v>4.3354691000000002E-3</v>
      </c>
      <c r="E9" s="86">
        <v>4.1114212599999998E-2</v>
      </c>
      <c r="F9" s="86">
        <v>0.85603715170000005</v>
      </c>
      <c r="G9" s="89">
        <v>0.9012658228</v>
      </c>
    </row>
    <row r="10" spans="2:7" x14ac:dyDescent="0.25">
      <c r="B10" s="79">
        <v>40299</v>
      </c>
      <c r="C10" s="86">
        <v>8.2170905200000005E-2</v>
      </c>
      <c r="D10" s="86">
        <v>4.0500162999999997E-3</v>
      </c>
      <c r="E10" s="86">
        <v>3.9515691800000002E-2</v>
      </c>
      <c r="F10" s="86">
        <v>0.86181818180000003</v>
      </c>
      <c r="G10" s="89">
        <v>0.91483516480000004</v>
      </c>
    </row>
    <row r="11" spans="2:7" x14ac:dyDescent="0.25">
      <c r="B11" s="79">
        <v>40330</v>
      </c>
      <c r="C11" s="86">
        <v>8.2138690400000006E-2</v>
      </c>
      <c r="D11" s="86">
        <v>4.6230469000000003E-3</v>
      </c>
      <c r="E11" s="86">
        <v>4.1069100400000003E-2</v>
      </c>
      <c r="F11" s="86">
        <v>0.85672514619999995</v>
      </c>
      <c r="G11" s="89">
        <v>0.88785046729999995</v>
      </c>
    </row>
    <row r="12" spans="2:7" x14ac:dyDescent="0.25">
      <c r="B12" s="79">
        <v>40360</v>
      </c>
      <c r="C12" s="86">
        <v>8.2576622599999996E-2</v>
      </c>
      <c r="D12" s="86">
        <v>4.7307076E-3</v>
      </c>
      <c r="E12" s="86">
        <v>4.14359485E-2</v>
      </c>
      <c r="F12" s="86">
        <v>0.87284144429999999</v>
      </c>
      <c r="G12" s="89">
        <v>0.91420118340000001</v>
      </c>
    </row>
    <row r="13" spans="2:7" x14ac:dyDescent="0.25">
      <c r="B13" s="79">
        <v>40391</v>
      </c>
      <c r="C13" s="86">
        <v>8.3136132200000004E-2</v>
      </c>
      <c r="D13" s="86">
        <v>5.0924200999999999E-3</v>
      </c>
      <c r="E13" s="86">
        <v>4.51857565E-2</v>
      </c>
      <c r="F13" s="86">
        <v>0.86016949149999999</v>
      </c>
      <c r="G13" s="89">
        <v>0.90291262139999995</v>
      </c>
    </row>
    <row r="14" spans="2:7" x14ac:dyDescent="0.25">
      <c r="B14" s="79">
        <v>40422</v>
      </c>
      <c r="C14" s="86">
        <v>8.3693388600000002E-2</v>
      </c>
      <c r="D14" s="86">
        <v>5.0981713999999996E-3</v>
      </c>
      <c r="E14" s="86">
        <v>4.5675154599999997E-2</v>
      </c>
      <c r="F14" s="86">
        <v>0.86806596700000005</v>
      </c>
      <c r="G14" s="89">
        <v>0.90270270269999997</v>
      </c>
    </row>
    <row r="15" spans="2:7" x14ac:dyDescent="0.25">
      <c r="B15" s="79">
        <v>40452</v>
      </c>
      <c r="C15" s="86">
        <v>8.4476842400000002E-2</v>
      </c>
      <c r="D15" s="86">
        <v>5.3197380000000001E-3</v>
      </c>
      <c r="E15" s="86">
        <v>4.4811641499999999E-2</v>
      </c>
      <c r="F15" s="86">
        <v>0.87283236990000002</v>
      </c>
      <c r="G15" s="89">
        <v>0.88538681949999998</v>
      </c>
    </row>
    <row r="16" spans="2:7" x14ac:dyDescent="0.25">
      <c r="B16" s="79">
        <v>40483</v>
      </c>
      <c r="C16" s="86">
        <v>8.4885103399999995E-2</v>
      </c>
      <c r="D16" s="86">
        <v>5.7115368E-3</v>
      </c>
      <c r="E16" s="86">
        <v>4.3645699599999997E-2</v>
      </c>
      <c r="F16" s="86">
        <v>0.86340852130000001</v>
      </c>
      <c r="G16" s="89">
        <v>0.89893617020000005</v>
      </c>
    </row>
    <row r="17" spans="2:7" x14ac:dyDescent="0.25">
      <c r="B17" s="81">
        <v>40513</v>
      </c>
      <c r="C17" s="87">
        <v>8.55923767E-2</v>
      </c>
      <c r="D17" s="87">
        <v>5.2548628000000002E-3</v>
      </c>
      <c r="E17" s="87">
        <v>4.1609150099999999E-2</v>
      </c>
      <c r="F17" s="87">
        <v>0.88835725679999999</v>
      </c>
      <c r="G17" s="90">
        <v>0.91411042939999998</v>
      </c>
    </row>
    <row r="18" spans="2:7" x14ac:dyDescent="0.25">
      <c r="B18" s="80">
        <v>40544</v>
      </c>
      <c r="C18" s="86">
        <v>8.6377967400000005E-2</v>
      </c>
      <c r="D18" s="86">
        <v>5.0703991000000002E-3</v>
      </c>
      <c r="E18" s="86">
        <v>3.8186898499999997E-2</v>
      </c>
      <c r="F18" s="86">
        <v>0.88125894130000004</v>
      </c>
      <c r="G18" s="89">
        <v>0.87397260269999999</v>
      </c>
    </row>
    <row r="19" spans="2:7" x14ac:dyDescent="0.25">
      <c r="B19" s="79">
        <v>40575</v>
      </c>
      <c r="C19" s="86">
        <v>8.6004548599999994E-2</v>
      </c>
      <c r="D19" s="86">
        <v>5.3550013000000004E-3</v>
      </c>
      <c r="E19" s="86">
        <v>3.8066353099999999E-2</v>
      </c>
      <c r="F19" s="86">
        <v>0.89670014350000005</v>
      </c>
      <c r="G19" s="89">
        <v>0.91847826089999995</v>
      </c>
    </row>
    <row r="20" spans="2:7" x14ac:dyDescent="0.25">
      <c r="B20" s="79">
        <v>40603</v>
      </c>
      <c r="C20" s="86">
        <v>8.6630610499999997E-2</v>
      </c>
      <c r="D20" s="86">
        <v>5.9621841999999998E-3</v>
      </c>
      <c r="E20" s="86">
        <v>4.7998572500000003E-2</v>
      </c>
      <c r="F20" s="86">
        <v>0.89709762530000003</v>
      </c>
      <c r="G20" s="89">
        <v>0.89852008459999999</v>
      </c>
    </row>
    <row r="21" spans="2:7" x14ac:dyDescent="0.25">
      <c r="B21" s="79">
        <v>40634</v>
      </c>
      <c r="C21" s="86">
        <v>8.7320053100000003E-2</v>
      </c>
      <c r="D21" s="86">
        <v>5.2129793999999997E-3</v>
      </c>
      <c r="E21" s="86">
        <v>4.4152887600000003E-2</v>
      </c>
      <c r="F21" s="86">
        <v>0.89274447950000002</v>
      </c>
      <c r="G21" s="89">
        <v>0.90176322419999999</v>
      </c>
    </row>
    <row r="22" spans="2:7" x14ac:dyDescent="0.25">
      <c r="B22" s="79">
        <v>40664</v>
      </c>
      <c r="C22" s="86">
        <v>8.8014789299999993E-2</v>
      </c>
      <c r="D22" s="86">
        <v>4.9221165000000004E-3</v>
      </c>
      <c r="E22" s="86">
        <v>4.6407826399999998E-2</v>
      </c>
      <c r="F22" s="86">
        <v>0.88235294119999996</v>
      </c>
      <c r="G22" s="89">
        <v>0.92424242420000002</v>
      </c>
    </row>
    <row r="23" spans="2:7" x14ac:dyDescent="0.25">
      <c r="B23" s="79">
        <v>40695</v>
      </c>
      <c r="C23" s="86">
        <v>8.8703643600000007E-2</v>
      </c>
      <c r="D23" s="86">
        <v>4.8813746999999998E-3</v>
      </c>
      <c r="E23" s="86">
        <v>4.81267134E-2</v>
      </c>
      <c r="F23" s="86">
        <v>0.87275985659999999</v>
      </c>
      <c r="G23" s="89">
        <v>0.91162790699999996</v>
      </c>
    </row>
    <row r="24" spans="2:7" x14ac:dyDescent="0.25">
      <c r="B24" s="79">
        <v>40725</v>
      </c>
      <c r="C24" s="86">
        <v>8.9652289100000004E-2</v>
      </c>
      <c r="D24" s="86">
        <v>4.4482762000000002E-3</v>
      </c>
      <c r="E24" s="86">
        <v>4.6332046299999999E-2</v>
      </c>
      <c r="F24" s="86">
        <v>0.86226415089999997</v>
      </c>
      <c r="G24" s="89">
        <v>0.87780548629999999</v>
      </c>
    </row>
    <row r="25" spans="2:7" x14ac:dyDescent="0.25">
      <c r="B25" s="79">
        <v>40756</v>
      </c>
      <c r="C25" s="86">
        <v>8.9906789799999998E-2</v>
      </c>
      <c r="D25" s="86">
        <v>4.9117915999999998E-3</v>
      </c>
      <c r="E25" s="86">
        <v>4.9016425400000001E-2</v>
      </c>
      <c r="F25" s="86">
        <v>0.86443661969999996</v>
      </c>
      <c r="G25" s="89">
        <v>0.90566037740000005</v>
      </c>
    </row>
    <row r="26" spans="2:7" x14ac:dyDescent="0.25">
      <c r="B26" s="79">
        <v>40787</v>
      </c>
      <c r="C26" s="86">
        <v>9.0504908800000006E-2</v>
      </c>
      <c r="D26" s="86">
        <v>4.6153048999999996E-3</v>
      </c>
      <c r="E26" s="86">
        <v>4.7695177200000001E-2</v>
      </c>
      <c r="F26" s="86">
        <v>0.83561643839999999</v>
      </c>
      <c r="G26" s="89">
        <v>0.9033942559</v>
      </c>
    </row>
    <row r="27" spans="2:7" x14ac:dyDescent="0.25">
      <c r="B27" s="79">
        <v>40817</v>
      </c>
      <c r="C27" s="86">
        <v>9.0980419600000001E-2</v>
      </c>
      <c r="D27" s="86">
        <v>4.7015981E-3</v>
      </c>
      <c r="E27" s="86">
        <v>4.9351707299999999E-2</v>
      </c>
      <c r="F27" s="86">
        <v>0.85496183209999999</v>
      </c>
      <c r="G27" s="89">
        <v>0.90596330280000004</v>
      </c>
    </row>
    <row r="28" spans="2:7" x14ac:dyDescent="0.25">
      <c r="B28" s="79">
        <v>40848</v>
      </c>
      <c r="C28" s="86">
        <v>9.14769208E-2</v>
      </c>
      <c r="D28" s="86">
        <v>4.9046764000000003E-3</v>
      </c>
      <c r="E28" s="86">
        <v>4.9150849199999999E-2</v>
      </c>
      <c r="F28" s="86">
        <v>0.83457249069999995</v>
      </c>
      <c r="G28" s="89">
        <v>0.93216080400000001</v>
      </c>
    </row>
    <row r="29" spans="2:7" x14ac:dyDescent="0.25">
      <c r="B29" s="81">
        <v>40878</v>
      </c>
      <c r="C29" s="87">
        <v>9.1921947300000001E-2</v>
      </c>
      <c r="D29" s="87">
        <v>5.3888201000000004E-3</v>
      </c>
      <c r="E29" s="87">
        <v>4.4832126399999998E-2</v>
      </c>
      <c r="F29" s="87">
        <v>0.88279773159999997</v>
      </c>
      <c r="G29" s="90">
        <v>0.91111111109999998</v>
      </c>
    </row>
    <row r="30" spans="2:7" x14ac:dyDescent="0.25">
      <c r="B30" s="80">
        <v>40909</v>
      </c>
      <c r="C30" s="88">
        <v>9.2140395200000003E-2</v>
      </c>
      <c r="D30" s="88">
        <v>4.7032063999999998E-3</v>
      </c>
      <c r="E30" s="88">
        <v>4.6311527300000002E-2</v>
      </c>
      <c r="F30" s="88">
        <v>0.86233269599999995</v>
      </c>
      <c r="G30" s="91">
        <v>0.8955555556</v>
      </c>
    </row>
    <row r="31" spans="2:7" x14ac:dyDescent="0.25">
      <c r="B31" s="79">
        <v>40940</v>
      </c>
      <c r="C31" s="86">
        <v>9.2654406699999997E-2</v>
      </c>
      <c r="D31" s="86">
        <v>4.6188697999999997E-3</v>
      </c>
      <c r="E31" s="86">
        <v>5.0255698000000001E-2</v>
      </c>
      <c r="F31" s="86">
        <v>0.85601577910000004</v>
      </c>
      <c r="G31" s="89">
        <v>0.91004184099999996</v>
      </c>
    </row>
    <row r="32" spans="2:7" x14ac:dyDescent="0.25">
      <c r="B32" s="79">
        <v>40969</v>
      </c>
      <c r="C32" s="86">
        <v>9.3498697699999994E-2</v>
      </c>
      <c r="D32" s="86">
        <v>4.8799595999999999E-3</v>
      </c>
      <c r="E32" s="86">
        <v>5.0278326399999997E-2</v>
      </c>
      <c r="F32" s="86">
        <v>0.83536585370000005</v>
      </c>
      <c r="G32" s="89">
        <v>0.93363844389999995</v>
      </c>
    </row>
    <row r="33" spans="2:7" x14ac:dyDescent="0.25">
      <c r="B33" s="79">
        <v>41000</v>
      </c>
      <c r="C33" s="86">
        <v>9.4020836100000005E-2</v>
      </c>
      <c r="D33" s="86">
        <v>4.6856996999999996E-3</v>
      </c>
      <c r="E33" s="86">
        <v>5.2789262400000002E-2</v>
      </c>
      <c r="F33" s="86">
        <v>0.86585365849999996</v>
      </c>
      <c r="G33" s="89">
        <v>0.90140845069999997</v>
      </c>
    </row>
    <row r="34" spans="2:7" x14ac:dyDescent="0.25">
      <c r="B34" s="79">
        <v>41030</v>
      </c>
      <c r="C34" s="86">
        <v>9.4517678899999999E-2</v>
      </c>
      <c r="D34" s="86">
        <v>4.9781885000000003E-3</v>
      </c>
      <c r="E34" s="86">
        <v>5.2888725999999997E-2</v>
      </c>
      <c r="F34" s="86">
        <v>0.82026768640000003</v>
      </c>
      <c r="G34" s="89">
        <v>0.92016806719999999</v>
      </c>
    </row>
    <row r="35" spans="2:7" x14ac:dyDescent="0.25">
      <c r="B35" s="79">
        <v>41061</v>
      </c>
      <c r="C35" s="86">
        <v>9.5087402599999996E-2</v>
      </c>
      <c r="D35" s="86">
        <v>4.5011171000000003E-3</v>
      </c>
      <c r="E35" s="86">
        <v>4.8980606699999998E-2</v>
      </c>
      <c r="F35" s="86">
        <v>0.83975659229999999</v>
      </c>
      <c r="G35" s="89">
        <v>0.88489208630000005</v>
      </c>
    </row>
    <row r="36" spans="2:7" x14ac:dyDescent="0.25">
      <c r="B36" s="79">
        <v>41091</v>
      </c>
      <c r="C36" s="86">
        <v>9.5701457899999995E-2</v>
      </c>
      <c r="D36" s="86">
        <v>4.2677942000000002E-3</v>
      </c>
      <c r="E36" s="86">
        <v>5.0627092999999998E-2</v>
      </c>
      <c r="F36" s="86">
        <v>0.84716157209999998</v>
      </c>
      <c r="G36" s="89">
        <v>0.92147805999999999</v>
      </c>
    </row>
    <row r="37" spans="2:7" x14ac:dyDescent="0.25">
      <c r="B37" s="79">
        <v>41122</v>
      </c>
      <c r="C37" s="86">
        <v>9.6139675800000005E-2</v>
      </c>
      <c r="D37" s="86">
        <v>4.5649452E-3</v>
      </c>
      <c r="E37" s="86">
        <v>5.6377079500000003E-2</v>
      </c>
      <c r="F37" s="86">
        <v>0.84979423870000004</v>
      </c>
      <c r="G37" s="89">
        <v>0.88773388769999995</v>
      </c>
    </row>
    <row r="38" spans="2:7" x14ac:dyDescent="0.25">
      <c r="B38" s="79">
        <v>41153</v>
      </c>
      <c r="C38" s="86">
        <v>9.6838653499999996E-2</v>
      </c>
      <c r="D38" s="86">
        <v>3.8974241000000001E-3</v>
      </c>
      <c r="E38" s="86">
        <v>5.1371293300000002E-2</v>
      </c>
      <c r="F38" s="86">
        <v>0.85441527449999999</v>
      </c>
      <c r="G38" s="89">
        <v>0.91387559809999996</v>
      </c>
    </row>
    <row r="39" spans="2:7" x14ac:dyDescent="0.25">
      <c r="B39" s="79">
        <v>41183</v>
      </c>
      <c r="C39" s="86">
        <v>9.7368932300000002E-2</v>
      </c>
      <c r="D39" s="86">
        <v>4.6639615999999997E-3</v>
      </c>
      <c r="E39" s="86">
        <v>5.7899767900000003E-2</v>
      </c>
      <c r="F39" s="86">
        <v>0.81142857140000002</v>
      </c>
      <c r="G39" s="89">
        <v>0.9030927835</v>
      </c>
    </row>
    <row r="40" spans="2:7" x14ac:dyDescent="0.25">
      <c r="B40" s="79">
        <v>41214</v>
      </c>
      <c r="C40" s="86">
        <v>9.8865279200000003E-2</v>
      </c>
      <c r="D40" s="86">
        <v>4.3042172999999996E-3</v>
      </c>
      <c r="E40" s="86">
        <v>5.5555555600000001E-2</v>
      </c>
      <c r="F40" s="86">
        <v>0.8486238532</v>
      </c>
      <c r="G40" s="89">
        <v>0.91629955949999997</v>
      </c>
    </row>
    <row r="41" spans="2:7" x14ac:dyDescent="0.25">
      <c r="B41" s="81">
        <v>41244</v>
      </c>
      <c r="C41" s="87">
        <v>9.8073280700000001E-2</v>
      </c>
      <c r="D41" s="87">
        <v>3.5554503E-3</v>
      </c>
      <c r="E41" s="87">
        <v>4.4035336199999997E-2</v>
      </c>
      <c r="F41" s="87">
        <v>0.83625730990000002</v>
      </c>
      <c r="G41" s="90">
        <v>0.92514970060000001</v>
      </c>
    </row>
    <row r="42" spans="2:7" x14ac:dyDescent="0.25">
      <c r="B42" s="80">
        <v>41275</v>
      </c>
      <c r="C42" s="86">
        <v>9.9417819000000004E-2</v>
      </c>
      <c r="D42" s="86">
        <v>4.2838431000000003E-3</v>
      </c>
      <c r="E42" s="86">
        <v>5.2186533700000003E-2</v>
      </c>
      <c r="F42" s="91">
        <v>0.83507306889999999</v>
      </c>
      <c r="G42" s="91">
        <v>0.89357429720000003</v>
      </c>
    </row>
    <row r="43" spans="2:7" x14ac:dyDescent="0.25">
      <c r="B43" s="79">
        <v>41306</v>
      </c>
      <c r="C43" s="86">
        <v>0.1008666714</v>
      </c>
      <c r="D43" s="86">
        <v>4.0497904999999999E-3</v>
      </c>
      <c r="E43" s="86">
        <v>5.1676604500000001E-2</v>
      </c>
      <c r="F43" s="89">
        <v>0.87373737370000004</v>
      </c>
      <c r="G43" s="89">
        <v>0.91144708419999998</v>
      </c>
    </row>
    <row r="44" spans="2:7" x14ac:dyDescent="0.25">
      <c r="B44" s="79">
        <v>41334</v>
      </c>
      <c r="C44" s="86">
        <v>9.9246350499999997E-2</v>
      </c>
      <c r="D44" s="86">
        <v>4.2287013999999998E-3</v>
      </c>
      <c r="E44" s="86">
        <v>5.3922486399999997E-2</v>
      </c>
      <c r="F44" s="89">
        <v>0.82765957450000005</v>
      </c>
      <c r="G44" s="89">
        <v>0.89270386270000002</v>
      </c>
    </row>
    <row r="45" spans="2:7" x14ac:dyDescent="0.25">
      <c r="B45" s="79">
        <v>41365</v>
      </c>
      <c r="C45" s="86">
        <v>9.9224832400000004E-2</v>
      </c>
      <c r="D45" s="86">
        <v>4.4323634000000001E-3</v>
      </c>
      <c r="E45" s="86">
        <v>5.4341263100000002E-2</v>
      </c>
      <c r="F45" s="89">
        <v>0.81115879830000004</v>
      </c>
      <c r="G45" s="89">
        <v>0.91573033709999996</v>
      </c>
    </row>
    <row r="46" spans="2:7" x14ac:dyDescent="0.25">
      <c r="B46" s="79">
        <v>41395</v>
      </c>
      <c r="C46" s="86">
        <v>9.9774482799999994E-2</v>
      </c>
      <c r="D46" s="86">
        <v>4.5845189999999996E-3</v>
      </c>
      <c r="E46" s="86">
        <v>5.9064146300000002E-2</v>
      </c>
      <c r="F46" s="89">
        <v>0.86373626370000001</v>
      </c>
      <c r="G46" s="89">
        <v>0.89940828399999995</v>
      </c>
    </row>
    <row r="47" spans="2:7" x14ac:dyDescent="0.25">
      <c r="B47" s="79">
        <v>41426</v>
      </c>
      <c r="C47" s="86">
        <v>0.100582933</v>
      </c>
      <c r="D47" s="86">
        <v>3.8971133999999999E-3</v>
      </c>
      <c r="E47" s="86">
        <v>5.44213427E-2</v>
      </c>
      <c r="F47" s="89">
        <v>0.81060606059999996</v>
      </c>
      <c r="G47" s="89">
        <v>0.91919191919999998</v>
      </c>
    </row>
    <row r="48" spans="2:7" x14ac:dyDescent="0.25">
      <c r="B48" s="79">
        <v>41456</v>
      </c>
      <c r="C48" s="86">
        <v>0.10086071570000001</v>
      </c>
      <c r="D48" s="86">
        <v>4.2700695000000002E-3</v>
      </c>
      <c r="E48" s="86">
        <v>5.4482890499999999E-2</v>
      </c>
      <c r="F48" s="89">
        <v>0.85138004249999999</v>
      </c>
      <c r="G48" s="89">
        <v>0.92697768759999999</v>
      </c>
    </row>
    <row r="49" spans="2:7" x14ac:dyDescent="0.25">
      <c r="B49" s="79">
        <v>41487</v>
      </c>
      <c r="C49" s="86">
        <v>0.10157789270000001</v>
      </c>
      <c r="D49" s="86">
        <v>4.2782185999999996E-3</v>
      </c>
      <c r="E49" s="86">
        <v>5.9002715099999999E-2</v>
      </c>
      <c r="F49" s="89">
        <v>0.84632034629999997</v>
      </c>
      <c r="G49" s="89">
        <v>0.9230769231</v>
      </c>
    </row>
    <row r="50" spans="2:7" x14ac:dyDescent="0.25">
      <c r="B50" s="79">
        <v>41518</v>
      </c>
      <c r="C50" s="86">
        <v>0.10205248409999999</v>
      </c>
      <c r="D50" s="86">
        <v>4.3307642999999996E-3</v>
      </c>
      <c r="E50" s="86">
        <v>5.6602471199999997E-2</v>
      </c>
      <c r="F50" s="89">
        <v>0.83544303799999997</v>
      </c>
      <c r="G50" s="89">
        <v>0.92682926830000001</v>
      </c>
    </row>
    <row r="51" spans="2:7" x14ac:dyDescent="0.25">
      <c r="B51" s="79">
        <v>41548</v>
      </c>
      <c r="C51" s="86">
        <v>0.1024493799</v>
      </c>
      <c r="D51" s="86">
        <v>4.7494523E-3</v>
      </c>
      <c r="E51" s="86">
        <v>5.8120586600000003E-2</v>
      </c>
      <c r="F51" s="89">
        <v>0.8309572301</v>
      </c>
      <c r="G51" s="89">
        <v>0.89230769229999995</v>
      </c>
    </row>
    <row r="52" spans="2:7" x14ac:dyDescent="0.25">
      <c r="B52" s="79">
        <v>41579</v>
      </c>
      <c r="C52" s="86">
        <v>0.1028378237</v>
      </c>
      <c r="D52" s="86">
        <v>4.0397884E-3</v>
      </c>
      <c r="E52" s="86">
        <v>5.3115071100000001E-2</v>
      </c>
      <c r="F52" s="89">
        <v>0.81606217619999999</v>
      </c>
      <c r="G52" s="89">
        <v>0.89408867000000003</v>
      </c>
    </row>
    <row r="53" spans="2:7" x14ac:dyDescent="0.25">
      <c r="B53" s="81">
        <v>41609</v>
      </c>
      <c r="C53" s="87">
        <v>0.1029364104</v>
      </c>
      <c r="D53" s="87">
        <v>3.7870997000000002E-3</v>
      </c>
      <c r="E53" s="87">
        <v>5.0204196600000001E-2</v>
      </c>
      <c r="F53" s="90">
        <v>0.8608490566</v>
      </c>
      <c r="G53" s="90">
        <v>0.9</v>
      </c>
    </row>
    <row r="54" spans="2:7" x14ac:dyDescent="0.25">
      <c r="B54" s="129">
        <v>41640</v>
      </c>
      <c r="C54" s="88">
        <v>0.10331317199999999</v>
      </c>
      <c r="D54" s="91">
        <v>3.8472826999999999E-3</v>
      </c>
      <c r="E54" s="130">
        <v>5.1340944399999998E-2</v>
      </c>
      <c r="F54" s="136"/>
      <c r="G54" s="136"/>
    </row>
    <row r="55" spans="2:7" x14ac:dyDescent="0.25">
      <c r="B55" s="131">
        <v>41671</v>
      </c>
      <c r="C55" s="86">
        <v>0.10296167420000001</v>
      </c>
      <c r="D55" s="89">
        <v>3.9857241E-3</v>
      </c>
      <c r="E55" s="132">
        <v>4.9167552199999999E-2</v>
      </c>
      <c r="F55" s="139"/>
      <c r="G55" s="137"/>
    </row>
    <row r="56" spans="2:7" x14ac:dyDescent="0.25">
      <c r="B56" s="133">
        <v>41699</v>
      </c>
      <c r="C56" s="87">
        <v>0.1033265597</v>
      </c>
      <c r="D56" s="90">
        <v>4.4691499999999999E-3</v>
      </c>
      <c r="E56" s="134">
        <v>4.90337468E-2</v>
      </c>
      <c r="F56" s="138"/>
      <c r="G56" s="135"/>
    </row>
    <row r="57" spans="2:7" x14ac:dyDescent="0.25">
      <c r="B57" s="119"/>
      <c r="C57" s="119"/>
      <c r="D57" s="119"/>
      <c r="E57" s="119"/>
      <c r="F57" s="119"/>
      <c r="G57" s="119"/>
    </row>
    <row r="58" spans="2:7" x14ac:dyDescent="0.25">
      <c r="B58" t="s">
        <v>186</v>
      </c>
    </row>
  </sheetData>
  <mergeCells count="5">
    <mergeCell ref="B4:B5"/>
    <mergeCell ref="C4:C5"/>
    <mergeCell ref="D4:E4"/>
    <mergeCell ref="F4:F5"/>
    <mergeCell ref="G4:G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E55"/>
  <sheetViews>
    <sheetView showGridLines="0" zoomScale="80" zoomScaleNormal="80" workbookViewId="0">
      <pane xSplit="2" ySplit="4" topLeftCell="C5" activePane="bottomRight" state="frozen"/>
      <selection activeCell="E4" sqref="E4"/>
      <selection pane="topRight" activeCell="E4" sqref="E4"/>
      <selection pane="bottomLeft" activeCell="E4" sqref="E4"/>
      <selection pane="bottomRight"/>
    </sheetView>
  </sheetViews>
  <sheetFormatPr defaultRowHeight="15" x14ac:dyDescent="0.25"/>
  <cols>
    <col min="1" max="1" width="2.85546875" customWidth="1"/>
    <col min="2" max="4" width="17.140625" customWidth="1"/>
    <col min="5" max="5" width="17.28515625" customWidth="1"/>
    <col min="6" max="21" width="22.42578125" customWidth="1"/>
  </cols>
  <sheetData>
    <row r="2" spans="2:5" s="75" customFormat="1" ht="18" x14ac:dyDescent="0.25">
      <c r="B2" s="82" t="s">
        <v>163</v>
      </c>
      <c r="C2" s="69"/>
      <c r="D2" s="69"/>
      <c r="E2" s="69"/>
    </row>
    <row r="3" spans="2:5" s="75" customFormat="1" ht="18" x14ac:dyDescent="0.25">
      <c r="B3" s="82"/>
      <c r="C3" s="69"/>
      <c r="D3" s="69"/>
      <c r="E3" s="69"/>
    </row>
    <row r="4" spans="2:5" s="71" customFormat="1" ht="51.75" customHeight="1" x14ac:dyDescent="0.25">
      <c r="B4" s="70" t="s">
        <v>153</v>
      </c>
      <c r="C4" s="70" t="s">
        <v>164</v>
      </c>
      <c r="D4" s="70" t="s">
        <v>165</v>
      </c>
      <c r="E4" s="70" t="s">
        <v>181</v>
      </c>
    </row>
    <row r="5" spans="2:5" s="71" customFormat="1" x14ac:dyDescent="0.25">
      <c r="B5" s="80">
        <v>40179</v>
      </c>
      <c r="C5" s="86">
        <v>2.1345825999999998E-2</v>
      </c>
      <c r="D5" s="105">
        <v>3.7751755000000001E-3</v>
      </c>
      <c r="E5" s="93">
        <v>2.403393E-4</v>
      </c>
    </row>
    <row r="6" spans="2:5" x14ac:dyDescent="0.25">
      <c r="B6" s="79">
        <v>40210</v>
      </c>
      <c r="C6" s="86">
        <v>2.0028596400000001E-2</v>
      </c>
      <c r="D6" s="105">
        <v>3.4560163999999998E-3</v>
      </c>
      <c r="E6" s="93">
        <v>2.44477E-4</v>
      </c>
    </row>
    <row r="7" spans="2:5" x14ac:dyDescent="0.25">
      <c r="B7" s="79">
        <v>40238</v>
      </c>
      <c r="C7" s="86">
        <v>2.1198637199999999E-2</v>
      </c>
      <c r="D7" s="105">
        <v>3.9137075000000004E-3</v>
      </c>
      <c r="E7" s="93">
        <v>2.8636880000000001E-4</v>
      </c>
    </row>
    <row r="8" spans="2:5" x14ac:dyDescent="0.25">
      <c r="B8" s="79">
        <v>40269</v>
      </c>
      <c r="C8" s="86">
        <v>2.10701373E-2</v>
      </c>
      <c r="D8" s="105">
        <v>3.9231774999999997E-3</v>
      </c>
      <c r="E8" s="93">
        <v>2.7106919999999999E-4</v>
      </c>
    </row>
    <row r="9" spans="2:5" x14ac:dyDescent="0.25">
      <c r="B9" s="79">
        <v>40299</v>
      </c>
      <c r="C9" s="86">
        <v>2.0585666400000001E-2</v>
      </c>
      <c r="D9" s="105">
        <v>3.8481638000000002E-3</v>
      </c>
      <c r="E9" s="93">
        <v>1.900328E-4</v>
      </c>
    </row>
    <row r="10" spans="2:5" x14ac:dyDescent="0.25">
      <c r="B10" s="79">
        <v>40330</v>
      </c>
      <c r="C10" s="86">
        <v>2.0821788000000001E-2</v>
      </c>
      <c r="D10" s="105">
        <v>3.9776869999999997E-3</v>
      </c>
      <c r="E10" s="93">
        <v>2.296923E-4</v>
      </c>
    </row>
    <row r="11" spans="2:5" x14ac:dyDescent="0.25">
      <c r="B11" s="79">
        <v>40360</v>
      </c>
      <c r="C11" s="86">
        <v>2.05644065E-2</v>
      </c>
      <c r="D11" s="105">
        <v>4.0599568999999999E-3</v>
      </c>
      <c r="E11" s="93">
        <v>2.3199749999999999E-4</v>
      </c>
    </row>
    <row r="12" spans="2:5" x14ac:dyDescent="0.25">
      <c r="B12" s="79">
        <v>40391</v>
      </c>
      <c r="C12" s="86">
        <v>2.1080287699999999E-2</v>
      </c>
      <c r="D12" s="105">
        <v>4.0986427999999998E-3</v>
      </c>
      <c r="E12" s="93">
        <v>2.1381070000000001E-4</v>
      </c>
    </row>
    <row r="13" spans="2:5" x14ac:dyDescent="0.25">
      <c r="B13" s="79">
        <v>40422</v>
      </c>
      <c r="C13" s="86">
        <v>2.0303134600000002E-2</v>
      </c>
      <c r="D13" s="105">
        <v>3.9838473000000001E-3</v>
      </c>
      <c r="E13" s="93">
        <v>1.774623E-4</v>
      </c>
    </row>
    <row r="14" spans="2:5" x14ac:dyDescent="0.25">
      <c r="B14" s="79">
        <v>40452</v>
      </c>
      <c r="C14" s="86">
        <v>1.99847412E-2</v>
      </c>
      <c r="D14" s="105">
        <v>4.0714345000000002E-3</v>
      </c>
      <c r="E14" s="93">
        <v>2.7480380000000001E-4</v>
      </c>
    </row>
    <row r="15" spans="2:5" x14ac:dyDescent="0.25">
      <c r="B15" s="79">
        <v>40483</v>
      </c>
      <c r="C15" s="86">
        <v>2.0052253700000001E-2</v>
      </c>
      <c r="D15" s="105">
        <v>3.7293071999999999E-3</v>
      </c>
      <c r="E15" s="93">
        <v>2.0236550000000001E-4</v>
      </c>
    </row>
    <row r="16" spans="2:5" x14ac:dyDescent="0.25">
      <c r="B16" s="81">
        <v>40513</v>
      </c>
      <c r="C16" s="87">
        <v>2.0749776399999999E-2</v>
      </c>
      <c r="D16" s="106">
        <v>3.8484289E-3</v>
      </c>
      <c r="E16" s="95">
        <v>1.911591E-4</v>
      </c>
    </row>
    <row r="17" spans="2:5" x14ac:dyDescent="0.25">
      <c r="B17" s="80">
        <v>40544</v>
      </c>
      <c r="C17" s="86">
        <v>2.1470554699999998E-2</v>
      </c>
      <c r="D17" s="105">
        <v>4.1122175000000002E-3</v>
      </c>
      <c r="E17" s="93">
        <v>2.353915E-4</v>
      </c>
    </row>
    <row r="18" spans="2:5" x14ac:dyDescent="0.25">
      <c r="B18" s="79">
        <v>40575</v>
      </c>
      <c r="C18" s="86">
        <v>2.00072949E-2</v>
      </c>
      <c r="D18" s="105">
        <v>3.8619979000000001E-3</v>
      </c>
      <c r="E18" s="93">
        <v>2.0382770000000001E-4</v>
      </c>
    </row>
    <row r="19" spans="2:5" x14ac:dyDescent="0.25">
      <c r="B19" s="79">
        <v>40603</v>
      </c>
      <c r="C19" s="86">
        <v>2.18215714E-2</v>
      </c>
      <c r="D19" s="105">
        <v>4.5542828E-3</v>
      </c>
      <c r="E19" s="93">
        <v>3.1543279999999999E-4</v>
      </c>
    </row>
    <row r="20" spans="2:5" x14ac:dyDescent="0.25">
      <c r="B20" s="79">
        <v>40634</v>
      </c>
      <c r="C20" s="86">
        <v>2.06250553E-2</v>
      </c>
      <c r="D20" s="105">
        <v>4.2248783000000002E-3</v>
      </c>
      <c r="E20" s="93">
        <v>2.3019030000000001E-4</v>
      </c>
    </row>
    <row r="21" spans="2:5" x14ac:dyDescent="0.25">
      <c r="B21" s="79">
        <v>40664</v>
      </c>
      <c r="C21" s="86">
        <v>2.1173035699999999E-2</v>
      </c>
      <c r="D21" s="105">
        <v>4.2734892000000002E-3</v>
      </c>
      <c r="E21" s="93">
        <v>1.9441019999999999E-4</v>
      </c>
    </row>
    <row r="22" spans="2:5" x14ac:dyDescent="0.25">
      <c r="B22" s="79">
        <v>40695</v>
      </c>
      <c r="C22" s="86">
        <v>2.0875390000000001E-2</v>
      </c>
      <c r="D22" s="105">
        <v>4.2456626000000001E-3</v>
      </c>
      <c r="E22" s="93">
        <v>2.4351679999999999E-4</v>
      </c>
    </row>
    <row r="23" spans="2:5" x14ac:dyDescent="0.25">
      <c r="B23" s="79">
        <v>40725</v>
      </c>
      <c r="C23" s="86">
        <v>2.0696827099999999E-2</v>
      </c>
      <c r="D23" s="105">
        <v>3.9594846999999999E-3</v>
      </c>
      <c r="E23" s="93">
        <v>2.248509E-4</v>
      </c>
    </row>
    <row r="24" spans="2:5" x14ac:dyDescent="0.25">
      <c r="B24" s="79">
        <v>40756</v>
      </c>
      <c r="C24" s="86">
        <v>2.14930461E-2</v>
      </c>
      <c r="D24" s="105">
        <v>4.1379987999999998E-3</v>
      </c>
      <c r="E24" s="93">
        <v>2.9456939999999998E-4</v>
      </c>
    </row>
    <row r="25" spans="2:5" x14ac:dyDescent="0.25">
      <c r="B25" s="79">
        <v>40787</v>
      </c>
      <c r="C25" s="86">
        <v>2.0410238399999999E-2</v>
      </c>
      <c r="D25" s="105">
        <v>4.2215988999999999E-3</v>
      </c>
      <c r="E25" s="93">
        <v>2.1739129999999999E-4</v>
      </c>
    </row>
    <row r="26" spans="2:5" x14ac:dyDescent="0.25">
      <c r="B26" s="79">
        <v>40817</v>
      </c>
      <c r="C26" s="86">
        <v>2.0081263799999999E-2</v>
      </c>
      <c r="D26" s="105">
        <v>4.2103050999999997E-3</v>
      </c>
      <c r="E26" s="93">
        <v>1.786402E-4</v>
      </c>
    </row>
    <row r="27" spans="2:5" x14ac:dyDescent="0.25">
      <c r="B27" s="79">
        <v>40848</v>
      </c>
      <c r="C27" s="86">
        <v>1.99141288E-2</v>
      </c>
      <c r="D27" s="105">
        <v>4.0136190000000004E-3</v>
      </c>
      <c r="E27" s="93">
        <v>2.204516E-4</v>
      </c>
    </row>
    <row r="28" spans="2:5" x14ac:dyDescent="0.25">
      <c r="B28" s="81">
        <v>40878</v>
      </c>
      <c r="C28" s="87">
        <v>2.0155017099999999E-2</v>
      </c>
      <c r="D28" s="106">
        <v>3.9626339999999996E-3</v>
      </c>
      <c r="E28" s="95">
        <v>2.1975879999999999E-4</v>
      </c>
    </row>
    <row r="29" spans="2:5" x14ac:dyDescent="0.25">
      <c r="B29" s="111">
        <v>40909</v>
      </c>
      <c r="C29" s="88">
        <v>2.1436546899999999E-2</v>
      </c>
      <c r="D29" s="107">
        <v>4.2859222999999998E-3</v>
      </c>
      <c r="E29" s="97">
        <v>2.0805450000000001E-4</v>
      </c>
    </row>
    <row r="30" spans="2:5" x14ac:dyDescent="0.25">
      <c r="B30" s="112">
        <v>40940</v>
      </c>
      <c r="C30" s="86">
        <v>2.02428869E-2</v>
      </c>
      <c r="D30" s="105">
        <v>4.2366412000000003E-3</v>
      </c>
      <c r="E30" s="93">
        <v>3.0534349999999997E-4</v>
      </c>
    </row>
    <row r="31" spans="2:5" x14ac:dyDescent="0.25">
      <c r="B31" s="112">
        <v>40969</v>
      </c>
      <c r="C31" s="86">
        <v>2.08821348E-2</v>
      </c>
      <c r="D31" s="105">
        <v>4.3641004999999998E-3</v>
      </c>
      <c r="E31" s="93">
        <v>2.3804180000000001E-4</v>
      </c>
    </row>
    <row r="32" spans="2:5" x14ac:dyDescent="0.25">
      <c r="B32" s="112">
        <v>41000</v>
      </c>
      <c r="C32" s="86">
        <v>2.0150030699999998E-2</v>
      </c>
      <c r="D32" s="105">
        <v>4.3230348000000002E-3</v>
      </c>
      <c r="E32" s="93">
        <v>2.413177E-4</v>
      </c>
    </row>
    <row r="33" spans="2:5" x14ac:dyDescent="0.25">
      <c r="B33" s="112">
        <v>41030</v>
      </c>
      <c r="C33" s="86">
        <v>2.15117739E-2</v>
      </c>
      <c r="D33" s="105">
        <v>4.6153158000000003E-3</v>
      </c>
      <c r="E33" s="93">
        <v>2.235436E-4</v>
      </c>
    </row>
    <row r="34" spans="2:5" x14ac:dyDescent="0.25">
      <c r="B34" s="112">
        <v>41061</v>
      </c>
      <c r="C34" s="86">
        <v>2.0391072E-2</v>
      </c>
      <c r="D34" s="105">
        <v>4.0500698000000002E-3</v>
      </c>
      <c r="E34" s="93">
        <v>2.3339389999999999E-4</v>
      </c>
    </row>
    <row r="35" spans="2:5" x14ac:dyDescent="0.25">
      <c r="B35" s="112">
        <v>41091</v>
      </c>
      <c r="C35" s="86">
        <v>2.0615247999999999E-2</v>
      </c>
      <c r="D35" s="105">
        <v>4.4965687000000001E-3</v>
      </c>
      <c r="E35" s="93">
        <v>2.3216910000000001E-4</v>
      </c>
    </row>
    <row r="36" spans="2:5" x14ac:dyDescent="0.25">
      <c r="B36" s="112">
        <v>41122</v>
      </c>
      <c r="C36" s="86">
        <v>2.08435675E-2</v>
      </c>
      <c r="D36" s="105">
        <v>4.4689155000000001E-3</v>
      </c>
      <c r="E36" s="93">
        <v>2.4561979999999998E-4</v>
      </c>
    </row>
    <row r="37" spans="2:5" x14ac:dyDescent="0.25">
      <c r="B37" s="112">
        <v>41153</v>
      </c>
      <c r="C37" s="86">
        <v>1.9709313199999998E-2</v>
      </c>
      <c r="D37" s="105">
        <v>4.013595E-3</v>
      </c>
      <c r="E37" s="93">
        <v>1.7420709999999999E-4</v>
      </c>
    </row>
    <row r="38" spans="2:5" x14ac:dyDescent="0.25">
      <c r="B38" s="112">
        <v>41183</v>
      </c>
      <c r="C38" s="86">
        <v>2.07410892E-2</v>
      </c>
      <c r="D38" s="105">
        <v>4.6288248000000004E-3</v>
      </c>
      <c r="E38" s="93">
        <v>2.4882490000000001E-4</v>
      </c>
    </row>
    <row r="39" spans="2:5" x14ac:dyDescent="0.25">
      <c r="B39" s="112">
        <v>41214</v>
      </c>
      <c r="C39" s="86">
        <v>1.96837238E-2</v>
      </c>
      <c r="D39" s="105">
        <v>4.3063473E-3</v>
      </c>
      <c r="E39" s="93">
        <v>1.7389050000000001E-4</v>
      </c>
    </row>
    <row r="40" spans="2:5" x14ac:dyDescent="0.25">
      <c r="B40" s="113">
        <v>41244</v>
      </c>
      <c r="C40" s="87">
        <v>1.9342135699999999E-2</v>
      </c>
      <c r="D40" s="106">
        <v>4.1729686999999998E-3</v>
      </c>
      <c r="E40" s="95">
        <v>1.669187E-4</v>
      </c>
    </row>
    <row r="41" spans="2:5" x14ac:dyDescent="0.25">
      <c r="B41" s="111">
        <v>41275</v>
      </c>
      <c r="C41" s="86">
        <v>2.1133271700000001E-2</v>
      </c>
      <c r="D41" s="105">
        <v>4.4569528000000004E-3</v>
      </c>
      <c r="E41" s="93">
        <v>2.2691169999999999E-4</v>
      </c>
    </row>
    <row r="42" spans="2:5" x14ac:dyDescent="0.25">
      <c r="B42" s="112">
        <v>41306</v>
      </c>
      <c r="C42" s="86">
        <v>1.9551998599999999E-2</v>
      </c>
      <c r="D42" s="105">
        <v>3.9743707999999999E-3</v>
      </c>
      <c r="E42" s="93">
        <v>2.0416290000000001E-4</v>
      </c>
    </row>
    <row r="43" spans="2:5" x14ac:dyDescent="0.25">
      <c r="B43" s="112">
        <v>41334</v>
      </c>
      <c r="C43" s="86">
        <v>1.9767189500000001E-2</v>
      </c>
      <c r="D43" s="105">
        <v>4.5517446999999997E-3</v>
      </c>
      <c r="E43" s="93">
        <v>2.5777390000000002E-4</v>
      </c>
    </row>
    <row r="44" spans="2:5" x14ac:dyDescent="0.25">
      <c r="B44" s="112">
        <v>41365</v>
      </c>
      <c r="C44" s="86">
        <v>2.0279601899999999E-2</v>
      </c>
      <c r="D44" s="105">
        <v>4.5731501000000003E-3</v>
      </c>
      <c r="E44" s="93">
        <v>2.4710580000000002E-4</v>
      </c>
    </row>
    <row r="45" spans="2:5" x14ac:dyDescent="0.25">
      <c r="B45" s="112">
        <v>41395</v>
      </c>
      <c r="C45" s="86">
        <v>2.07016691E-2</v>
      </c>
      <c r="D45" s="105">
        <v>4.3415438000000001E-3</v>
      </c>
      <c r="E45" s="93">
        <v>2.194404E-4</v>
      </c>
    </row>
    <row r="46" spans="2:5" x14ac:dyDescent="0.25">
      <c r="B46" s="112">
        <v>41426</v>
      </c>
      <c r="C46" s="86">
        <v>1.9690856600000001E-2</v>
      </c>
      <c r="D46" s="105">
        <v>4.3888649E-3</v>
      </c>
      <c r="E46" s="93">
        <v>2.428888E-4</v>
      </c>
    </row>
    <row r="47" spans="2:5" x14ac:dyDescent="0.25">
      <c r="B47" s="112">
        <v>41456</v>
      </c>
      <c r="C47" s="86">
        <v>2.09342421E-2</v>
      </c>
      <c r="D47" s="105">
        <v>4.7161583999999999E-3</v>
      </c>
      <c r="E47" s="93">
        <v>2.4821890000000001E-4</v>
      </c>
    </row>
    <row r="48" spans="2:5" x14ac:dyDescent="0.25">
      <c r="B48" s="112">
        <v>41487</v>
      </c>
      <c r="C48" s="86">
        <v>2.0310208100000001E-2</v>
      </c>
      <c r="D48" s="105">
        <v>4.6252630999999997E-3</v>
      </c>
      <c r="E48" s="93">
        <v>2.4502479999999999E-4</v>
      </c>
    </row>
    <row r="49" spans="2:5" x14ac:dyDescent="0.25">
      <c r="B49" s="112">
        <v>41518</v>
      </c>
      <c r="C49" s="86">
        <v>1.9966570999999999E-2</v>
      </c>
      <c r="D49" s="105">
        <v>4.4089901999999999E-3</v>
      </c>
      <c r="E49" s="93">
        <v>1.849691E-4</v>
      </c>
    </row>
    <row r="50" spans="2:5" x14ac:dyDescent="0.25">
      <c r="B50" s="112">
        <v>41548</v>
      </c>
      <c r="C50" s="86">
        <v>2.0580568899999999E-2</v>
      </c>
      <c r="D50" s="105">
        <v>4.7160305000000001E-3</v>
      </c>
      <c r="E50" s="93">
        <v>2.6871970000000002E-4</v>
      </c>
    </row>
    <row r="51" spans="2:5" x14ac:dyDescent="0.25">
      <c r="B51" s="112">
        <v>41579</v>
      </c>
      <c r="C51" s="86">
        <v>1.8849162900000001E-2</v>
      </c>
      <c r="D51" s="105">
        <v>3.9943236999999999E-3</v>
      </c>
      <c r="E51" s="93">
        <v>2.190979E-4</v>
      </c>
    </row>
    <row r="52" spans="2:5" x14ac:dyDescent="0.25">
      <c r="B52" s="113">
        <v>41609</v>
      </c>
      <c r="C52" s="87">
        <v>1.9884407100000001E-2</v>
      </c>
      <c r="D52" s="106">
        <v>3.9194900999999999E-3</v>
      </c>
      <c r="E52" s="95">
        <v>1.7892590000000001E-4</v>
      </c>
    </row>
    <row r="53" spans="2:5" x14ac:dyDescent="0.25">
      <c r="B53" s="111">
        <v>41640</v>
      </c>
      <c r="C53" s="88">
        <v>2.12331989E-2</v>
      </c>
      <c r="D53" s="107">
        <v>4.4724461999999998E-3</v>
      </c>
      <c r="E53" s="97">
        <v>2.2177420000000001E-4</v>
      </c>
    </row>
    <row r="54" spans="2:5" x14ac:dyDescent="0.25">
      <c r="B54" s="112">
        <v>41671</v>
      </c>
      <c r="C54" s="86">
        <v>1.9208660200000002E-2</v>
      </c>
      <c r="D54" s="105">
        <v>4.0492831999999999E-3</v>
      </c>
      <c r="E54" s="93">
        <v>1.9669889999999999E-4</v>
      </c>
    </row>
    <row r="55" spans="2:5" x14ac:dyDescent="0.25">
      <c r="B55" s="113">
        <v>41699</v>
      </c>
      <c r="C55" s="87">
        <v>2.0075769199999999E-2</v>
      </c>
      <c r="D55" s="106">
        <v>4.3739171999999998E-3</v>
      </c>
      <c r="E55" s="95">
        <v>1.6338370000000001E-4</v>
      </c>
    </row>
  </sheetData>
  <pageMargins left="0.7" right="0.7" top="0.75" bottom="0.75" header="0.3" footer="0.3"/>
  <pageSetup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B27"/>
  <sheetViews>
    <sheetView tabSelected="1" workbookViewId="0"/>
  </sheetViews>
  <sheetFormatPr defaultRowHeight="15" x14ac:dyDescent="0.25"/>
  <cols>
    <col min="1" max="1" width="1.5703125" style="21" customWidth="1"/>
    <col min="2" max="16384" width="9.140625" style="21"/>
  </cols>
  <sheetData>
    <row r="2" spans="2:2" ht="20.25" customHeight="1" x14ac:dyDescent="0.25">
      <c r="B2" s="66" t="s">
        <v>16</v>
      </c>
    </row>
    <row r="3" spans="2:2" x14ac:dyDescent="0.25">
      <c r="B3" s="140" t="s">
        <v>254</v>
      </c>
    </row>
    <row r="4" spans="2:2" x14ac:dyDescent="0.25">
      <c r="B4" s="27"/>
    </row>
    <row r="5" spans="2:2" x14ac:dyDescent="0.25">
      <c r="B5" s="67" t="s">
        <v>103</v>
      </c>
    </row>
    <row r="6" spans="2:2" x14ac:dyDescent="0.25">
      <c r="B6" s="67" t="s">
        <v>104</v>
      </c>
    </row>
    <row r="7" spans="2:2" x14ac:dyDescent="0.25">
      <c r="B7" s="67" t="s">
        <v>105</v>
      </c>
    </row>
    <row r="8" spans="2:2" x14ac:dyDescent="0.25">
      <c r="B8" s="141" t="s">
        <v>246</v>
      </c>
    </row>
    <row r="9" spans="2:2" x14ac:dyDescent="0.25">
      <c r="B9" s="67"/>
    </row>
    <row r="10" spans="2:2" x14ac:dyDescent="0.25">
      <c r="B10" s="67" t="s">
        <v>247</v>
      </c>
    </row>
    <row r="11" spans="2:2" x14ac:dyDescent="0.25">
      <c r="B11" s="67" t="s">
        <v>190</v>
      </c>
    </row>
    <row r="12" spans="2:2" x14ac:dyDescent="0.25">
      <c r="B12" s="67" t="s">
        <v>191</v>
      </c>
    </row>
    <row r="13" spans="2:2" x14ac:dyDescent="0.25">
      <c r="B13" s="67" t="s">
        <v>192</v>
      </c>
    </row>
    <row r="14" spans="2:2" x14ac:dyDescent="0.25">
      <c r="B14" s="67" t="s">
        <v>193</v>
      </c>
    </row>
    <row r="15" spans="2:2" x14ac:dyDescent="0.25">
      <c r="B15" s="67" t="s">
        <v>194</v>
      </c>
    </row>
    <row r="16" spans="2:2" x14ac:dyDescent="0.25">
      <c r="B16" s="67"/>
    </row>
    <row r="17" spans="2:2" x14ac:dyDescent="0.25">
      <c r="B17" s="26" t="s">
        <v>17</v>
      </c>
    </row>
    <row r="18" spans="2:2" x14ac:dyDescent="0.25">
      <c r="B18" s="26" t="s">
        <v>18</v>
      </c>
    </row>
    <row r="19" spans="2:2" x14ac:dyDescent="0.25">
      <c r="B19" s="26" t="s">
        <v>255</v>
      </c>
    </row>
    <row r="20" spans="2:2" x14ac:dyDescent="0.25">
      <c r="B20" s="67" t="s">
        <v>248</v>
      </c>
    </row>
    <row r="21" spans="2:2" x14ac:dyDescent="0.25">
      <c r="B21" s="67" t="s">
        <v>249</v>
      </c>
    </row>
    <row r="22" spans="2:2" x14ac:dyDescent="0.25">
      <c r="B22" s="67"/>
    </row>
    <row r="23" spans="2:2" x14ac:dyDescent="0.25">
      <c r="B23" s="141" t="s">
        <v>250</v>
      </c>
    </row>
    <row r="24" spans="2:2" x14ac:dyDescent="0.25">
      <c r="B24" s="141" t="s">
        <v>251</v>
      </c>
    </row>
    <row r="25" spans="2:2" x14ac:dyDescent="0.25">
      <c r="B25" s="141" t="s">
        <v>256</v>
      </c>
    </row>
    <row r="26" spans="2:2" x14ac:dyDescent="0.25">
      <c r="B26" s="141" t="s">
        <v>252</v>
      </c>
    </row>
    <row r="27" spans="2:2" x14ac:dyDescent="0.25">
      <c r="B27" s="67" t="s">
        <v>253</v>
      </c>
    </row>
  </sheetData>
  <sheetProtection algorithmName="SHA-512" hashValue="pC/z7cZKF4bzXM5bNPxCHJ4iJFPavVT+FS8SkqyhvZeKpPXtyThrWw9N1qJ/OVKiLqps7CEd2wxvbrmv6fJLOQ==" saltValue="6IaMA878+rPfvp6EKUnB/A==" spinCount="100000" sheet="1" objects="1" scenarios="1"/>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Q42"/>
  <sheetViews>
    <sheetView showGridLines="0" zoomScale="80" zoomScaleNormal="80" workbookViewId="0"/>
  </sheetViews>
  <sheetFormatPr defaultRowHeight="15" x14ac:dyDescent="0.25"/>
  <cols>
    <col min="1" max="1" width="2.85546875" style="11" customWidth="1"/>
    <col min="2" max="2" width="34.5703125" style="11" customWidth="1"/>
    <col min="3" max="3" width="15.85546875" style="11" customWidth="1"/>
    <col min="4" max="4" width="3.140625" style="11" customWidth="1"/>
    <col min="5" max="5" width="20.5703125" style="11" customWidth="1"/>
    <col min="6" max="16384" width="9.140625" style="11"/>
  </cols>
  <sheetData>
    <row r="2" spans="2:17" x14ac:dyDescent="0.25">
      <c r="B2" s="31" t="s">
        <v>10</v>
      </c>
      <c r="C2" s="31" t="str">
        <f ca="1">MID(CELL("filename",A1),SEARCH("[",CELL("filename",A1))+1, SEARCH("]",CELL("filename",A1))-SEARCH("[",CELL("filename",A1))-1)</f>
        <v>ESRD_PPS_Public_Release_File_Q1_2014.XLSX</v>
      </c>
    </row>
    <row r="3" spans="2:17" x14ac:dyDescent="0.25">
      <c r="B3" s="32" t="s">
        <v>5</v>
      </c>
      <c r="C3" s="142">
        <v>41859</v>
      </c>
      <c r="D3" s="12"/>
      <c r="E3" s="13"/>
      <c r="F3" s="14"/>
      <c r="G3" s="14"/>
      <c r="H3" s="14"/>
      <c r="I3" s="14"/>
      <c r="J3" s="14"/>
      <c r="K3" s="14"/>
      <c r="L3" s="14"/>
      <c r="M3" s="14"/>
      <c r="N3" s="14"/>
      <c r="O3" s="14"/>
      <c r="P3" s="14"/>
      <c r="Q3" s="14"/>
    </row>
    <row r="4" spans="2:17" x14ac:dyDescent="0.25">
      <c r="B4" s="32" t="s">
        <v>0</v>
      </c>
      <c r="C4" s="34">
        <v>40179</v>
      </c>
      <c r="D4" s="16" t="s">
        <v>13</v>
      </c>
      <c r="E4" s="15" t="str">
        <f>chart_names!B2</f>
        <v>May 31,2014</v>
      </c>
      <c r="F4" s="14"/>
      <c r="G4" s="14"/>
      <c r="H4" s="14"/>
      <c r="I4" s="14"/>
      <c r="J4" s="14"/>
      <c r="K4" s="14"/>
      <c r="L4" s="14"/>
      <c r="M4" s="14"/>
      <c r="N4" s="14"/>
      <c r="O4" s="14"/>
      <c r="P4" s="14"/>
      <c r="Q4" s="14"/>
    </row>
    <row r="5" spans="2:17" x14ac:dyDescent="0.25">
      <c r="B5" s="32" t="s">
        <v>21</v>
      </c>
      <c r="C5" s="33">
        <v>41817</v>
      </c>
      <c r="D5" s="30"/>
      <c r="F5" s="14"/>
      <c r="G5" s="14"/>
      <c r="H5" s="14"/>
      <c r="I5" s="14"/>
      <c r="J5" s="14"/>
      <c r="K5" s="14"/>
      <c r="L5" s="14"/>
      <c r="M5" s="14"/>
      <c r="N5" s="14"/>
      <c r="O5" s="14"/>
      <c r="P5" s="14"/>
      <c r="Q5" s="14"/>
    </row>
    <row r="6" spans="2:17" x14ac:dyDescent="0.25">
      <c r="B6" s="32" t="s">
        <v>22</v>
      </c>
      <c r="C6" s="35">
        <v>41790</v>
      </c>
      <c r="D6" s="12"/>
      <c r="E6" s="13"/>
      <c r="F6" s="14"/>
      <c r="G6" s="14"/>
      <c r="H6" s="14"/>
      <c r="I6" s="14"/>
      <c r="J6" s="14"/>
      <c r="K6" s="14"/>
      <c r="L6" s="14"/>
      <c r="M6" s="14"/>
      <c r="N6" s="14"/>
      <c r="O6" s="14"/>
      <c r="P6" s="14"/>
      <c r="Q6" s="14"/>
    </row>
    <row r="7" spans="2:17" x14ac:dyDescent="0.25">
      <c r="B7" s="32" t="s">
        <v>3</v>
      </c>
      <c r="C7" s="36" t="s">
        <v>96</v>
      </c>
      <c r="D7" s="12"/>
      <c r="E7" s="13"/>
      <c r="F7" s="14"/>
      <c r="G7" s="14"/>
      <c r="H7" s="14"/>
      <c r="I7" s="14"/>
      <c r="J7" s="14"/>
      <c r="K7" s="14"/>
      <c r="L7" s="14"/>
      <c r="M7" s="14"/>
      <c r="N7" s="14"/>
      <c r="O7" s="14"/>
      <c r="P7" s="14"/>
      <c r="Q7" s="14"/>
    </row>
    <row r="8" spans="2:17" ht="15" customHeight="1" x14ac:dyDescent="0.25">
      <c r="B8" s="32" t="s">
        <v>2</v>
      </c>
      <c r="C8" s="37" t="s">
        <v>258</v>
      </c>
      <c r="D8" s="17"/>
      <c r="E8" s="17"/>
      <c r="F8" s="17"/>
      <c r="G8" s="17"/>
      <c r="H8" s="17"/>
      <c r="I8" s="17"/>
      <c r="J8" s="17"/>
      <c r="K8" s="17"/>
      <c r="L8" s="17"/>
      <c r="M8" s="17"/>
      <c r="N8" s="17"/>
      <c r="O8" s="17"/>
      <c r="P8" s="17"/>
      <c r="Q8" s="14"/>
    </row>
    <row r="9" spans="2:17" x14ac:dyDescent="0.25">
      <c r="B9" s="38"/>
      <c r="C9" s="39"/>
      <c r="D9" s="18"/>
      <c r="E9" s="18"/>
      <c r="F9" s="18"/>
      <c r="G9" s="18"/>
      <c r="H9" s="18"/>
      <c r="I9" s="18"/>
      <c r="J9" s="18"/>
      <c r="K9" s="18"/>
      <c r="L9" s="14"/>
      <c r="M9" s="14"/>
      <c r="N9" s="14"/>
      <c r="O9" s="14"/>
      <c r="P9" s="14"/>
      <c r="Q9" s="14"/>
    </row>
    <row r="10" spans="2:17" x14ac:dyDescent="0.25">
      <c r="B10" s="32"/>
      <c r="C10" s="40"/>
      <c r="D10" s="14"/>
      <c r="E10" s="14"/>
      <c r="F10" s="14"/>
      <c r="G10" s="14"/>
      <c r="H10" s="14"/>
      <c r="I10" s="14"/>
      <c r="J10" s="14"/>
      <c r="K10" s="14"/>
      <c r="L10" s="14"/>
      <c r="M10" s="14"/>
      <c r="N10" s="14"/>
      <c r="O10" s="14"/>
      <c r="P10" s="14"/>
      <c r="Q10" s="14"/>
    </row>
    <row r="11" spans="2:17" x14ac:dyDescent="0.25">
      <c r="B11" s="32" t="s">
        <v>1</v>
      </c>
      <c r="C11" s="40"/>
      <c r="D11" s="14"/>
      <c r="E11" s="14"/>
      <c r="F11" s="14"/>
      <c r="G11" s="14"/>
      <c r="H11" s="14"/>
      <c r="I11" s="14"/>
      <c r="J11" s="14"/>
      <c r="K11" s="14"/>
      <c r="L11" s="14"/>
      <c r="M11" s="14"/>
      <c r="N11" s="14"/>
      <c r="O11" s="14"/>
      <c r="P11" s="14"/>
      <c r="Q11" s="14"/>
    </row>
    <row r="12" spans="2:17" x14ac:dyDescent="0.25">
      <c r="B12" s="19" t="s">
        <v>240</v>
      </c>
    </row>
    <row r="13" spans="2:17" x14ac:dyDescent="0.25">
      <c r="B13" s="19" t="s">
        <v>327</v>
      </c>
    </row>
    <row r="14" spans="2:17" x14ac:dyDescent="0.25">
      <c r="B14" s="19"/>
    </row>
    <row r="15" spans="2:17" x14ac:dyDescent="0.25">
      <c r="B15" s="19" t="s">
        <v>25</v>
      </c>
    </row>
    <row r="16" spans="2:17" x14ac:dyDescent="0.25">
      <c r="B16" s="19" t="s">
        <v>24</v>
      </c>
    </row>
    <row r="17" spans="2:2" x14ac:dyDescent="0.25">
      <c r="B17" s="19" t="s">
        <v>26</v>
      </c>
    </row>
    <row r="18" spans="2:2" x14ac:dyDescent="0.25">
      <c r="B18" s="19" t="s">
        <v>27</v>
      </c>
    </row>
    <row r="19" spans="2:2" x14ac:dyDescent="0.25">
      <c r="B19" s="57" t="s">
        <v>59</v>
      </c>
    </row>
    <row r="20" spans="2:2" x14ac:dyDescent="0.25">
      <c r="B20" s="19" t="s">
        <v>28</v>
      </c>
    </row>
    <row r="21" spans="2:2" x14ac:dyDescent="0.25">
      <c r="B21" s="19" t="s">
        <v>31</v>
      </c>
    </row>
    <row r="23" spans="2:2" x14ac:dyDescent="0.25">
      <c r="B23" s="19" t="s">
        <v>23</v>
      </c>
    </row>
    <row r="24" spans="2:2" x14ac:dyDescent="0.25">
      <c r="B24" s="19" t="s">
        <v>32</v>
      </c>
    </row>
    <row r="25" spans="2:2" x14ac:dyDescent="0.25">
      <c r="B25" s="19" t="s">
        <v>220</v>
      </c>
    </row>
    <row r="26" spans="2:2" x14ac:dyDescent="0.25">
      <c r="B26" s="19" t="s">
        <v>189</v>
      </c>
    </row>
    <row r="27" spans="2:2" x14ac:dyDescent="0.25">
      <c r="B27" s="19"/>
    </row>
    <row r="28" spans="2:2" x14ac:dyDescent="0.25">
      <c r="B28" s="19" t="s">
        <v>137</v>
      </c>
    </row>
    <row r="29" spans="2:2" x14ac:dyDescent="0.25">
      <c r="B29" s="19" t="s">
        <v>136</v>
      </c>
    </row>
    <row r="30" spans="2:2" x14ac:dyDescent="0.25">
      <c r="B30" s="19"/>
    </row>
    <row r="31" spans="2:2" x14ac:dyDescent="0.25">
      <c r="B31" s="19"/>
    </row>
    <row r="32" spans="2:2" x14ac:dyDescent="0.25">
      <c r="B32" s="19"/>
    </row>
    <row r="33" spans="2:3" x14ac:dyDescent="0.25">
      <c r="B33" s="19"/>
    </row>
    <row r="34" spans="2:3" x14ac:dyDescent="0.25">
      <c r="B34" s="19"/>
    </row>
    <row r="35" spans="2:3" x14ac:dyDescent="0.25">
      <c r="B35" s="19"/>
    </row>
    <row r="36" spans="2:3" x14ac:dyDescent="0.25">
      <c r="B36" s="19"/>
    </row>
    <row r="38" spans="2:3" x14ac:dyDescent="0.25">
      <c r="B38" s="19"/>
      <c r="C38" s="20"/>
    </row>
    <row r="39" spans="2:3" x14ac:dyDescent="0.25">
      <c r="B39" s="21"/>
    </row>
    <row r="40" spans="2:3" x14ac:dyDescent="0.25">
      <c r="B40" s="21"/>
    </row>
    <row r="41" spans="2:3" x14ac:dyDescent="0.25">
      <c r="B41" s="21"/>
    </row>
    <row r="42" spans="2:3" x14ac:dyDescent="0.25">
      <c r="B42" s="21"/>
    </row>
  </sheetData>
  <sheetProtection algorithmName="SHA-512" hashValue="jRDWY3+hngV5wlS+sMrNz3JkIQ1HGu5ekJ0Pbum5bsCl1wFlUXgfnwUD2ZSLEK+hhhxRK3biL5kGymjr/W7OMQ==" saltValue="pe52lWbqK+DeZ6gvOAsmbg==" spinCount="100000" sheet="1" objects="1" scenarios="1"/>
  <phoneticPr fontId="0" type="noConversion"/>
  <pageMargins left="0.7" right="0.7" top="0.75" bottom="0.75" header="0.3" footer="0.3"/>
  <pageSetup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Q76"/>
  <sheetViews>
    <sheetView showGridLines="0" zoomScale="80" zoomScaleNormal="80" workbookViewId="0"/>
  </sheetViews>
  <sheetFormatPr defaultRowHeight="15" x14ac:dyDescent="0.25"/>
  <cols>
    <col min="1" max="1" width="2.85546875" style="11" customWidth="1"/>
    <col min="2" max="2" width="37" style="11" customWidth="1"/>
    <col min="3" max="3" width="17.42578125" style="11" customWidth="1"/>
    <col min="4" max="4" width="4.5703125" style="11" customWidth="1"/>
    <col min="5" max="5" width="22.85546875" style="11" customWidth="1"/>
    <col min="6" max="16384" width="9.140625" style="11"/>
  </cols>
  <sheetData>
    <row r="1" spans="2:17" x14ac:dyDescent="0.25">
      <c r="B1" s="14"/>
      <c r="C1" s="14"/>
      <c r="D1" s="14"/>
      <c r="E1" s="14"/>
      <c r="F1" s="14"/>
      <c r="G1" s="14"/>
      <c r="H1" s="14"/>
      <c r="I1" s="14"/>
      <c r="J1" s="14"/>
      <c r="K1" s="14"/>
      <c r="L1" s="14"/>
      <c r="M1" s="14"/>
      <c r="N1" s="14"/>
    </row>
    <row r="2" spans="2:17" x14ac:dyDescent="0.25">
      <c r="B2" s="31" t="s">
        <v>10</v>
      </c>
      <c r="C2" s="31" t="str">
        <f ca="1">Introduction!C2</f>
        <v>ESRD_PPS_Public_Release_File_Q1_2014.XLSX</v>
      </c>
      <c r="D2" s="43"/>
      <c r="E2" s="43"/>
      <c r="F2" s="43"/>
      <c r="G2" s="43"/>
      <c r="H2" s="43"/>
      <c r="I2" s="43"/>
      <c r="J2" s="43"/>
      <c r="K2" s="43"/>
      <c r="L2" s="44"/>
      <c r="M2" s="44"/>
      <c r="N2" s="14"/>
    </row>
    <row r="3" spans="2:17" x14ac:dyDescent="0.25">
      <c r="B3" s="32" t="s">
        <v>5</v>
      </c>
      <c r="C3" s="142">
        <f>Introduction!C3</f>
        <v>41859</v>
      </c>
      <c r="D3" s="12"/>
      <c r="E3" s="13"/>
      <c r="F3" s="44"/>
      <c r="G3" s="44"/>
      <c r="H3" s="44"/>
      <c r="I3" s="44"/>
      <c r="J3" s="44"/>
      <c r="K3" s="44"/>
      <c r="L3" s="44"/>
      <c r="M3" s="44"/>
      <c r="N3" s="14"/>
      <c r="O3" s="14"/>
      <c r="P3" s="14"/>
      <c r="Q3" s="14"/>
    </row>
    <row r="4" spans="2:17" x14ac:dyDescent="0.25">
      <c r="B4" s="32" t="s">
        <v>0</v>
      </c>
      <c r="C4" s="34">
        <f>Introduction!C4</f>
        <v>40179</v>
      </c>
      <c r="D4" s="45" t="s">
        <v>13</v>
      </c>
      <c r="E4" s="34" t="str">
        <f>Introduction!E4</f>
        <v>May 31,2014</v>
      </c>
      <c r="F4" s="44"/>
      <c r="G4" s="44"/>
      <c r="H4" s="44"/>
      <c r="I4" s="44"/>
      <c r="J4" s="44"/>
      <c r="K4" s="44"/>
      <c r="L4" s="44"/>
      <c r="M4" s="44"/>
      <c r="N4" s="14"/>
      <c r="O4" s="14"/>
      <c r="P4" s="14"/>
      <c r="Q4" s="14"/>
    </row>
    <row r="5" spans="2:17" x14ac:dyDescent="0.25">
      <c r="B5" s="32" t="s">
        <v>21</v>
      </c>
      <c r="C5" s="33">
        <f>Introduction!C5</f>
        <v>41817</v>
      </c>
      <c r="D5" s="46"/>
      <c r="E5" s="43"/>
      <c r="F5" s="44"/>
      <c r="G5" s="44"/>
      <c r="H5" s="44"/>
      <c r="I5" s="44"/>
      <c r="J5" s="44"/>
      <c r="K5" s="44"/>
      <c r="L5" s="44"/>
      <c r="M5" s="44"/>
      <c r="N5" s="14"/>
      <c r="O5" s="14"/>
      <c r="P5" s="14"/>
      <c r="Q5" s="14"/>
    </row>
    <row r="6" spans="2:17" x14ac:dyDescent="0.25">
      <c r="B6" s="32" t="s">
        <v>22</v>
      </c>
      <c r="C6" s="35">
        <f>Introduction!C6</f>
        <v>41790</v>
      </c>
      <c r="D6" s="12"/>
      <c r="E6" s="13"/>
      <c r="F6" s="44"/>
      <c r="G6" s="44"/>
      <c r="H6" s="44"/>
      <c r="I6" s="44"/>
      <c r="J6" s="44"/>
      <c r="K6" s="44"/>
      <c r="L6" s="44"/>
      <c r="M6" s="44"/>
      <c r="N6" s="14"/>
      <c r="O6" s="14"/>
      <c r="P6" s="14"/>
      <c r="Q6" s="14"/>
    </row>
    <row r="7" spans="2:17" x14ac:dyDescent="0.25">
      <c r="B7" s="32" t="s">
        <v>3</v>
      </c>
      <c r="C7" s="36" t="s">
        <v>96</v>
      </c>
      <c r="D7" s="12"/>
      <c r="E7" s="13"/>
      <c r="F7" s="44"/>
      <c r="G7" s="44"/>
      <c r="H7" s="44"/>
      <c r="I7" s="44"/>
      <c r="J7" s="44"/>
      <c r="K7" s="44"/>
      <c r="L7" s="44"/>
      <c r="M7" s="44"/>
      <c r="N7" s="14"/>
      <c r="O7" s="14"/>
      <c r="P7" s="14"/>
      <c r="Q7" s="14"/>
    </row>
    <row r="8" spans="2:17" x14ac:dyDescent="0.25">
      <c r="B8" s="32" t="s">
        <v>2</v>
      </c>
      <c r="C8" s="37" t="s">
        <v>259</v>
      </c>
      <c r="D8" s="37"/>
      <c r="E8" s="37"/>
      <c r="F8" s="37"/>
      <c r="G8" s="37"/>
      <c r="H8" s="37"/>
      <c r="I8" s="37"/>
      <c r="J8" s="37"/>
      <c r="K8" s="37"/>
      <c r="L8" s="44"/>
      <c r="M8" s="44"/>
      <c r="N8" s="14"/>
      <c r="O8" s="14"/>
      <c r="P8" s="14"/>
      <c r="Q8" s="14"/>
    </row>
    <row r="9" spans="2:17" x14ac:dyDescent="0.25">
      <c r="B9" s="38"/>
      <c r="C9" s="39"/>
      <c r="D9" s="47"/>
      <c r="E9" s="47"/>
      <c r="F9" s="47"/>
      <c r="G9" s="47"/>
      <c r="H9" s="47"/>
      <c r="I9" s="47"/>
      <c r="J9" s="47"/>
      <c r="K9" s="47"/>
      <c r="L9" s="44"/>
      <c r="M9" s="44"/>
      <c r="N9" s="14"/>
      <c r="O9" s="14"/>
      <c r="P9" s="14"/>
      <c r="Q9" s="14"/>
    </row>
    <row r="10" spans="2:17" x14ac:dyDescent="0.25">
      <c r="B10" s="32"/>
      <c r="C10" s="40"/>
      <c r="D10" s="44"/>
      <c r="E10" s="44"/>
      <c r="F10" s="44"/>
      <c r="G10" s="44"/>
      <c r="H10" s="44"/>
      <c r="I10" s="44"/>
      <c r="J10" s="44"/>
      <c r="K10" s="44"/>
      <c r="L10" s="44"/>
      <c r="M10" s="44"/>
      <c r="N10" s="14"/>
      <c r="O10" s="14"/>
      <c r="P10" s="14"/>
      <c r="Q10" s="14"/>
    </row>
    <row r="11" spans="2:17" x14ac:dyDescent="0.25">
      <c r="B11" s="146" t="s">
        <v>33</v>
      </c>
      <c r="C11" s="146"/>
      <c r="D11" s="146"/>
      <c r="E11" s="146"/>
      <c r="F11" s="146"/>
      <c r="G11" s="146"/>
      <c r="H11" s="146"/>
      <c r="I11" s="146"/>
      <c r="J11" s="146"/>
      <c r="K11" s="146"/>
      <c r="L11" s="146"/>
      <c r="M11" s="146"/>
      <c r="N11" s="22"/>
      <c r="O11" s="14"/>
      <c r="P11" s="14"/>
      <c r="Q11" s="14"/>
    </row>
    <row r="12" spans="2:17" ht="85.5" customHeight="1" x14ac:dyDescent="0.25">
      <c r="B12" s="58" t="s">
        <v>122</v>
      </c>
      <c r="C12" s="147" t="s">
        <v>106</v>
      </c>
      <c r="D12" s="147"/>
      <c r="E12" s="147"/>
      <c r="F12" s="147"/>
      <c r="G12" s="147"/>
      <c r="H12" s="42"/>
      <c r="I12" s="42"/>
      <c r="J12" s="42"/>
      <c r="K12" s="42"/>
      <c r="L12" s="42"/>
      <c r="M12" s="42"/>
      <c r="N12" s="22"/>
      <c r="O12" s="14"/>
      <c r="P12" s="14"/>
      <c r="Q12" s="14"/>
    </row>
    <row r="13" spans="2:17" x14ac:dyDescent="0.25">
      <c r="B13" s="43"/>
      <c r="C13" s="41"/>
      <c r="D13" s="42"/>
      <c r="E13" s="42"/>
      <c r="F13" s="42"/>
      <c r="G13" s="42"/>
      <c r="H13" s="42"/>
      <c r="I13" s="42"/>
      <c r="J13" s="42"/>
      <c r="K13" s="42"/>
      <c r="L13" s="42"/>
      <c r="M13" s="42"/>
      <c r="N13" s="22"/>
      <c r="O13" s="14"/>
      <c r="P13" s="14"/>
      <c r="Q13" s="14"/>
    </row>
    <row r="14" spans="2:17" x14ac:dyDescent="0.25">
      <c r="B14" s="41"/>
      <c r="C14" s="42"/>
      <c r="D14" s="42"/>
      <c r="E14" s="42"/>
      <c r="F14" s="42"/>
      <c r="G14" s="42"/>
      <c r="H14" s="42"/>
      <c r="I14" s="42"/>
      <c r="J14" s="42"/>
      <c r="K14" s="42"/>
      <c r="L14" s="42"/>
      <c r="M14" s="42"/>
      <c r="N14" s="22"/>
      <c r="O14" s="14"/>
      <c r="P14" s="14"/>
      <c r="Q14" s="14"/>
    </row>
    <row r="15" spans="2:17" x14ac:dyDescent="0.25">
      <c r="B15" s="59" t="s">
        <v>34</v>
      </c>
      <c r="C15" s="42"/>
      <c r="D15" s="42"/>
      <c r="E15" s="48"/>
      <c r="F15" s="48"/>
      <c r="G15" s="48"/>
      <c r="H15" s="48"/>
      <c r="I15" s="48"/>
      <c r="J15" s="48"/>
      <c r="K15" s="48"/>
      <c r="L15" s="48"/>
      <c r="M15" s="48"/>
      <c r="N15" s="22"/>
      <c r="O15" s="14"/>
      <c r="P15" s="14"/>
      <c r="Q15" s="14"/>
    </row>
    <row r="16" spans="2:17" ht="15" customHeight="1" x14ac:dyDescent="0.25">
      <c r="B16" s="54" t="s">
        <v>35</v>
      </c>
      <c r="C16" s="42"/>
      <c r="D16" s="42"/>
      <c r="E16" s="49"/>
      <c r="F16" s="50"/>
      <c r="G16" s="49"/>
      <c r="H16" s="49"/>
      <c r="I16" s="49"/>
      <c r="J16" s="49"/>
      <c r="K16" s="49"/>
      <c r="L16" s="49"/>
      <c r="M16" s="49"/>
      <c r="N16" s="23"/>
      <c r="O16" s="14"/>
      <c r="P16" s="14"/>
      <c r="Q16" s="14"/>
    </row>
    <row r="17" spans="2:17" ht="15" customHeight="1" x14ac:dyDescent="0.25">
      <c r="B17" s="55" t="s">
        <v>36</v>
      </c>
      <c r="C17" s="55" t="s">
        <v>37</v>
      </c>
      <c r="D17" s="42"/>
      <c r="E17" s="49"/>
      <c r="F17" s="49"/>
      <c r="G17" s="49"/>
      <c r="H17" s="49"/>
      <c r="I17" s="49"/>
      <c r="J17" s="49"/>
      <c r="K17" s="49"/>
      <c r="L17" s="49"/>
      <c r="M17" s="49"/>
      <c r="N17" s="23"/>
      <c r="O17" s="14"/>
      <c r="P17" s="14"/>
      <c r="Q17" s="14"/>
    </row>
    <row r="18" spans="2:17" ht="15" customHeight="1" x14ac:dyDescent="0.25">
      <c r="B18" s="55" t="s">
        <v>38</v>
      </c>
      <c r="C18" s="56" t="s">
        <v>39</v>
      </c>
      <c r="D18" s="42"/>
      <c r="E18" s="49"/>
      <c r="F18" s="49"/>
      <c r="G18" s="49"/>
      <c r="H18" s="49"/>
      <c r="I18" s="49"/>
      <c r="J18" s="49"/>
      <c r="K18" s="49"/>
      <c r="L18" s="49"/>
      <c r="M18" s="49"/>
      <c r="N18" s="23"/>
      <c r="O18" s="14"/>
      <c r="P18" s="14"/>
      <c r="Q18" s="14"/>
    </row>
    <row r="19" spans="2:17" ht="15" customHeight="1" x14ac:dyDescent="0.25">
      <c r="B19" s="55" t="s">
        <v>40</v>
      </c>
      <c r="C19" s="56" t="s">
        <v>41</v>
      </c>
      <c r="D19" s="42"/>
      <c r="E19" s="49"/>
      <c r="F19" s="49"/>
      <c r="G19" s="49"/>
      <c r="H19" s="49"/>
      <c r="I19" s="49"/>
      <c r="J19" s="49"/>
      <c r="K19" s="49"/>
      <c r="L19" s="49"/>
      <c r="M19" s="49"/>
      <c r="N19" s="23"/>
      <c r="O19" s="14"/>
      <c r="P19" s="14"/>
      <c r="Q19" s="14"/>
    </row>
    <row r="20" spans="2:17" ht="15" customHeight="1" x14ac:dyDescent="0.25">
      <c r="B20" s="55" t="s">
        <v>42</v>
      </c>
      <c r="C20" s="55" t="s">
        <v>55</v>
      </c>
      <c r="D20" s="42"/>
      <c r="E20" s="49"/>
      <c r="F20" s="49"/>
      <c r="G20" s="49"/>
      <c r="H20" s="49"/>
      <c r="I20" s="49"/>
      <c r="J20" s="49"/>
      <c r="K20" s="49"/>
      <c r="L20" s="49"/>
      <c r="M20" s="49"/>
      <c r="N20" s="23"/>
      <c r="O20" s="14"/>
      <c r="P20" s="14"/>
      <c r="Q20" s="14"/>
    </row>
    <row r="21" spans="2:17" x14ac:dyDescent="0.25">
      <c r="B21" s="55"/>
      <c r="C21" s="55"/>
      <c r="D21" s="42"/>
      <c r="E21" s="19"/>
      <c r="F21" s="19"/>
      <c r="G21" s="48"/>
      <c r="H21" s="48"/>
      <c r="I21" s="48"/>
      <c r="J21" s="48"/>
      <c r="K21" s="48"/>
      <c r="L21" s="48"/>
      <c r="M21" s="48"/>
      <c r="N21" s="22"/>
      <c r="O21" s="14"/>
      <c r="P21" s="14"/>
      <c r="Q21" s="14"/>
    </row>
    <row r="22" spans="2:17" x14ac:dyDescent="0.25">
      <c r="B22" s="54" t="s">
        <v>43</v>
      </c>
      <c r="C22" s="55"/>
      <c r="D22" s="42"/>
      <c r="E22" s="19"/>
      <c r="F22" s="19"/>
      <c r="G22" s="48"/>
      <c r="H22" s="48"/>
      <c r="I22" s="48"/>
      <c r="J22" s="48"/>
      <c r="K22" s="48"/>
      <c r="L22" s="48"/>
      <c r="M22" s="48"/>
      <c r="N22" s="22"/>
      <c r="O22" s="14"/>
      <c r="P22" s="14"/>
      <c r="Q22" s="14"/>
    </row>
    <row r="23" spans="2:17" ht="20.25" customHeight="1" x14ac:dyDescent="0.25">
      <c r="B23" s="55" t="s">
        <v>45</v>
      </c>
      <c r="C23" s="145" t="s">
        <v>123</v>
      </c>
      <c r="D23" s="145"/>
      <c r="E23" s="145"/>
      <c r="F23" s="145"/>
      <c r="G23" s="145"/>
      <c r="H23" s="145"/>
      <c r="I23" s="48"/>
      <c r="J23" s="48"/>
      <c r="K23" s="48"/>
      <c r="L23" s="48"/>
      <c r="M23" s="48"/>
      <c r="N23" s="22"/>
      <c r="O23" s="14"/>
      <c r="P23" s="14"/>
      <c r="Q23" s="14"/>
    </row>
    <row r="24" spans="2:17" ht="20.25" customHeight="1" x14ac:dyDescent="0.25">
      <c r="B24" s="55" t="s">
        <v>44</v>
      </c>
      <c r="C24" s="145"/>
      <c r="D24" s="145"/>
      <c r="E24" s="145"/>
      <c r="F24" s="145"/>
      <c r="G24" s="145"/>
      <c r="H24" s="145"/>
      <c r="I24" s="48"/>
      <c r="J24" s="48"/>
      <c r="K24" s="48"/>
      <c r="L24" s="48"/>
      <c r="M24" s="48"/>
      <c r="N24" s="22"/>
      <c r="O24" s="14"/>
      <c r="P24" s="14"/>
      <c r="Q24" s="14"/>
    </row>
    <row r="25" spans="2:17" ht="58.5" customHeight="1" x14ac:dyDescent="0.25">
      <c r="B25" s="65" t="s">
        <v>108</v>
      </c>
      <c r="C25" s="145" t="s">
        <v>221</v>
      </c>
      <c r="D25" s="145"/>
      <c r="E25" s="145"/>
      <c r="F25" s="145"/>
      <c r="G25" s="145"/>
      <c r="H25" s="145"/>
      <c r="I25" s="48"/>
      <c r="J25" s="48"/>
      <c r="K25" s="48"/>
      <c r="L25" s="48"/>
      <c r="M25" s="48"/>
      <c r="N25" s="22"/>
      <c r="O25" s="14"/>
      <c r="P25" s="14"/>
      <c r="Q25" s="14"/>
    </row>
    <row r="26" spans="2:17" ht="21" customHeight="1" x14ac:dyDescent="0.25">
      <c r="B26" s="65" t="s">
        <v>140</v>
      </c>
      <c r="C26" s="145" t="s">
        <v>126</v>
      </c>
      <c r="D26" s="145"/>
      <c r="E26" s="145"/>
      <c r="F26" s="145"/>
      <c r="G26" s="145"/>
      <c r="H26" s="145"/>
      <c r="I26" s="48"/>
      <c r="J26" s="48"/>
      <c r="K26" s="48"/>
      <c r="L26" s="48"/>
      <c r="M26" s="48"/>
      <c r="N26" s="22"/>
      <c r="O26" s="14"/>
      <c r="P26" s="14"/>
      <c r="Q26" s="14"/>
    </row>
    <row r="27" spans="2:17" ht="21" customHeight="1" x14ac:dyDescent="0.25">
      <c r="B27" s="65" t="s">
        <v>143</v>
      </c>
      <c r="C27" s="145"/>
      <c r="D27" s="145"/>
      <c r="E27" s="145"/>
      <c r="F27" s="145"/>
      <c r="G27" s="145"/>
      <c r="H27" s="145"/>
      <c r="I27" s="48"/>
      <c r="J27" s="48"/>
      <c r="K27" s="48"/>
      <c r="L27" s="48"/>
      <c r="M27" s="48"/>
      <c r="N27" s="22"/>
      <c r="O27" s="14"/>
      <c r="P27" s="14"/>
      <c r="Q27" s="14"/>
    </row>
    <row r="28" spans="2:17" ht="21" customHeight="1" x14ac:dyDescent="0.25">
      <c r="B28" s="65" t="s">
        <v>144</v>
      </c>
      <c r="C28" s="145"/>
      <c r="D28" s="145"/>
      <c r="E28" s="145"/>
      <c r="F28" s="145"/>
      <c r="G28" s="145"/>
      <c r="H28" s="145"/>
      <c r="I28" s="48"/>
      <c r="J28" s="48"/>
      <c r="K28" s="48"/>
      <c r="L28" s="48"/>
      <c r="M28" s="48"/>
      <c r="N28" s="22"/>
      <c r="O28" s="14"/>
      <c r="P28" s="14"/>
      <c r="Q28" s="14"/>
    </row>
    <row r="29" spans="2:17" x14ac:dyDescent="0.25">
      <c r="B29" s="54"/>
      <c r="C29" s="55"/>
      <c r="D29" s="42"/>
      <c r="E29" s="19"/>
      <c r="F29" s="19"/>
      <c r="G29" s="48"/>
      <c r="H29" s="48"/>
      <c r="I29" s="48"/>
      <c r="J29" s="48"/>
      <c r="K29" s="48"/>
      <c r="L29" s="48"/>
      <c r="M29" s="48"/>
      <c r="N29" s="22"/>
      <c r="O29" s="14"/>
      <c r="P29" s="14"/>
      <c r="Q29" s="14"/>
    </row>
    <row r="30" spans="2:17" x14ac:dyDescent="0.25">
      <c r="B30" s="54" t="s">
        <v>46</v>
      </c>
      <c r="C30" s="55"/>
      <c r="D30" s="42"/>
      <c r="E30" s="19"/>
      <c r="F30" s="19"/>
      <c r="G30" s="48"/>
      <c r="H30" s="48"/>
      <c r="I30" s="48"/>
      <c r="J30" s="48"/>
      <c r="K30" s="48"/>
      <c r="L30" s="48"/>
      <c r="M30" s="48"/>
      <c r="N30" s="22"/>
      <c r="O30" s="14"/>
      <c r="P30" s="14"/>
      <c r="Q30" s="14"/>
    </row>
    <row r="31" spans="2:17" ht="27" customHeight="1" x14ac:dyDescent="0.25">
      <c r="B31" s="65" t="s">
        <v>47</v>
      </c>
      <c r="C31" s="145" t="s">
        <v>98</v>
      </c>
      <c r="D31" s="145"/>
      <c r="E31" s="145"/>
      <c r="F31" s="145"/>
      <c r="G31" s="145"/>
      <c r="H31" s="145"/>
      <c r="I31" s="48"/>
      <c r="J31" s="48"/>
      <c r="K31" s="48"/>
      <c r="L31" s="48"/>
      <c r="M31" s="48"/>
      <c r="N31" s="22"/>
      <c r="O31" s="14"/>
      <c r="P31" s="14"/>
      <c r="Q31" s="14"/>
    </row>
    <row r="32" spans="2:17" x14ac:dyDescent="0.25">
      <c r="B32" s="54"/>
      <c r="C32" s="55"/>
      <c r="D32" s="42"/>
      <c r="E32" s="19"/>
      <c r="F32" s="19"/>
      <c r="G32" s="48"/>
      <c r="H32" s="48"/>
      <c r="I32" s="48"/>
      <c r="J32" s="48"/>
      <c r="K32" s="48"/>
      <c r="L32" s="48"/>
      <c r="M32" s="48"/>
      <c r="N32" s="22"/>
      <c r="O32" s="14"/>
      <c r="P32" s="14"/>
      <c r="Q32" s="14"/>
    </row>
    <row r="33" spans="2:17" x14ac:dyDescent="0.25">
      <c r="B33" s="54" t="s">
        <v>48</v>
      </c>
      <c r="C33" s="55"/>
      <c r="D33" s="42"/>
      <c r="E33" s="19"/>
      <c r="F33" s="19"/>
      <c r="G33" s="48"/>
      <c r="H33" s="48"/>
      <c r="I33" s="48"/>
      <c r="J33" s="48"/>
      <c r="K33" s="48"/>
      <c r="L33" s="48"/>
      <c r="M33" s="48"/>
      <c r="N33" s="22"/>
      <c r="O33" s="14"/>
      <c r="P33" s="14"/>
      <c r="Q33" s="14"/>
    </row>
    <row r="34" spans="2:17" ht="29.25" customHeight="1" x14ac:dyDescent="0.25">
      <c r="B34" s="65" t="s">
        <v>49</v>
      </c>
      <c r="C34" s="145" t="s">
        <v>99</v>
      </c>
      <c r="D34" s="145"/>
      <c r="E34" s="145"/>
      <c r="F34" s="145"/>
      <c r="G34" s="145"/>
      <c r="H34" s="145"/>
      <c r="I34" s="48"/>
      <c r="J34" s="48"/>
      <c r="K34" s="48"/>
      <c r="L34" s="48"/>
      <c r="M34" s="48"/>
      <c r="N34" s="22"/>
      <c r="O34" s="14"/>
      <c r="P34" s="14"/>
      <c r="Q34" s="14"/>
    </row>
    <row r="35" spans="2:17" s="1" customFormat="1" x14ac:dyDescent="0.25">
      <c r="B35" s="55" t="s">
        <v>50</v>
      </c>
      <c r="C35" s="55" t="s">
        <v>100</v>
      </c>
      <c r="D35" s="42"/>
      <c r="E35" s="53"/>
      <c r="F35" s="53"/>
      <c r="G35" s="48"/>
      <c r="H35" s="48"/>
      <c r="I35" s="48"/>
      <c r="J35" s="48"/>
      <c r="K35" s="48"/>
      <c r="L35" s="48"/>
      <c r="M35" s="48"/>
      <c r="N35" s="25"/>
      <c r="O35" s="24"/>
      <c r="P35" s="24"/>
      <c r="Q35" s="24"/>
    </row>
    <row r="36" spans="2:17" s="1" customFormat="1" x14ac:dyDescent="0.25">
      <c r="B36" s="55" t="s">
        <v>97</v>
      </c>
      <c r="C36" s="55" t="s">
        <v>102</v>
      </c>
      <c r="D36" s="42"/>
      <c r="E36" s="52"/>
      <c r="F36" s="52"/>
      <c r="G36" s="52"/>
      <c r="H36" s="52"/>
      <c r="I36" s="52"/>
      <c r="J36" s="52"/>
      <c r="K36" s="52"/>
      <c r="L36" s="52"/>
      <c r="M36" s="52"/>
      <c r="N36" s="24"/>
      <c r="O36" s="24"/>
      <c r="P36" s="24"/>
      <c r="Q36" s="24"/>
    </row>
    <row r="37" spans="2:17" s="1" customFormat="1" x14ac:dyDescent="0.25">
      <c r="B37" s="54"/>
      <c r="C37" s="55"/>
      <c r="D37" s="42"/>
      <c r="E37" s="53"/>
      <c r="F37" s="53"/>
      <c r="G37" s="53"/>
      <c r="H37" s="53"/>
      <c r="I37" s="53"/>
      <c r="J37" s="53"/>
      <c r="K37" s="53"/>
      <c r="L37" s="53"/>
      <c r="M37" s="53"/>
      <c r="N37" s="25"/>
      <c r="O37" s="24"/>
      <c r="P37" s="24"/>
      <c r="Q37" s="24"/>
    </row>
    <row r="38" spans="2:17" x14ac:dyDescent="0.25">
      <c r="B38" s="54" t="s">
        <v>51</v>
      </c>
      <c r="C38" s="55"/>
      <c r="D38" s="42"/>
      <c r="E38" s="44"/>
      <c r="F38" s="44"/>
      <c r="G38" s="44"/>
      <c r="H38" s="44"/>
      <c r="I38" s="44"/>
      <c r="J38" s="44"/>
      <c r="K38" s="44"/>
      <c r="L38" s="44"/>
      <c r="M38" s="44"/>
      <c r="N38" s="14"/>
      <c r="O38" s="14"/>
      <c r="P38" s="14"/>
      <c r="Q38" s="14"/>
    </row>
    <row r="39" spans="2:17" s="1" customFormat="1" ht="21" customHeight="1" x14ac:dyDescent="0.25">
      <c r="B39" s="65" t="s">
        <v>52</v>
      </c>
      <c r="C39" s="145" t="s">
        <v>243</v>
      </c>
      <c r="D39" s="145"/>
      <c r="E39" s="145"/>
      <c r="F39" s="145"/>
      <c r="G39" s="145"/>
      <c r="H39" s="145"/>
      <c r="I39" s="52"/>
      <c r="J39" s="52"/>
      <c r="K39" s="52"/>
      <c r="L39" s="52"/>
      <c r="M39" s="53"/>
      <c r="N39" s="25"/>
      <c r="O39" s="24"/>
      <c r="P39" s="24"/>
      <c r="Q39" s="24"/>
    </row>
    <row r="40" spans="2:17" s="1" customFormat="1" ht="19.5" customHeight="1" x14ac:dyDescent="0.25">
      <c r="B40" s="65" t="s">
        <v>53</v>
      </c>
      <c r="C40" s="145"/>
      <c r="D40" s="145"/>
      <c r="E40" s="145"/>
      <c r="F40" s="145"/>
      <c r="G40" s="145"/>
      <c r="H40" s="145"/>
      <c r="I40" s="52"/>
      <c r="J40" s="52"/>
      <c r="K40" s="52"/>
      <c r="L40" s="52"/>
      <c r="M40" s="52"/>
      <c r="N40" s="24"/>
      <c r="O40" s="24"/>
      <c r="P40" s="24"/>
      <c r="Q40" s="24"/>
    </row>
    <row r="41" spans="2:17" s="1" customFormat="1" ht="33" customHeight="1" x14ac:dyDescent="0.25">
      <c r="B41" s="65" t="s">
        <v>54</v>
      </c>
      <c r="C41" s="145" t="s">
        <v>244</v>
      </c>
      <c r="D41" s="145"/>
      <c r="E41" s="145"/>
      <c r="F41" s="145"/>
      <c r="G41" s="145"/>
      <c r="H41" s="145"/>
      <c r="I41" s="52"/>
      <c r="J41" s="52"/>
      <c r="K41" s="52"/>
      <c r="L41" s="52"/>
      <c r="M41" s="52"/>
      <c r="N41" s="24"/>
      <c r="O41" s="24"/>
      <c r="P41" s="24"/>
      <c r="Q41" s="24"/>
    </row>
    <row r="42" spans="2:17" x14ac:dyDescent="0.25">
      <c r="B42" s="54"/>
      <c r="C42" s="55"/>
      <c r="D42" s="42"/>
      <c r="E42" s="44"/>
      <c r="F42" s="44"/>
      <c r="G42" s="44"/>
      <c r="H42" s="44"/>
      <c r="I42" s="44"/>
      <c r="J42" s="44"/>
      <c r="K42" s="44"/>
      <c r="L42" s="44"/>
      <c r="M42" s="44"/>
      <c r="N42" s="14"/>
      <c r="O42" s="14"/>
      <c r="P42" s="14"/>
      <c r="Q42" s="14"/>
    </row>
    <row r="43" spans="2:17" x14ac:dyDescent="0.25">
      <c r="B43" s="54" t="s">
        <v>29</v>
      </c>
      <c r="C43" s="55"/>
      <c r="D43" s="42"/>
      <c r="E43" s="44"/>
      <c r="F43" s="44"/>
      <c r="G43" s="44"/>
      <c r="H43" s="44"/>
      <c r="I43" s="44"/>
      <c r="J43" s="44"/>
      <c r="K43" s="44"/>
      <c r="L43" s="44"/>
      <c r="M43" s="44"/>
      <c r="N43" s="14"/>
      <c r="O43" s="14"/>
      <c r="P43" s="14"/>
      <c r="Q43" s="14"/>
    </row>
    <row r="44" spans="2:17" ht="15" customHeight="1" x14ac:dyDescent="0.25">
      <c r="B44" s="55" t="s">
        <v>56</v>
      </c>
      <c r="C44" s="145" t="s">
        <v>101</v>
      </c>
      <c r="D44" s="145"/>
      <c r="E44" s="145"/>
      <c r="F44" s="145"/>
      <c r="G44" s="145"/>
      <c r="H44" s="145"/>
      <c r="I44" s="44"/>
      <c r="J44" s="44"/>
      <c r="K44" s="44"/>
      <c r="L44" s="44"/>
      <c r="M44" s="44"/>
      <c r="N44" s="14"/>
      <c r="O44" s="14"/>
      <c r="P44" s="14"/>
      <c r="Q44" s="14"/>
    </row>
    <row r="45" spans="2:17" x14ac:dyDescent="0.25">
      <c r="B45" s="55" t="s">
        <v>120</v>
      </c>
      <c r="C45" s="145"/>
      <c r="D45" s="145"/>
      <c r="E45" s="145"/>
      <c r="F45" s="145"/>
      <c r="G45" s="145"/>
      <c r="H45" s="145"/>
      <c r="I45" s="44"/>
      <c r="J45" s="44"/>
      <c r="K45" s="44"/>
      <c r="L45" s="44"/>
      <c r="M45" s="44"/>
      <c r="N45" s="14"/>
      <c r="O45" s="14"/>
      <c r="P45" s="14"/>
      <c r="Q45" s="14"/>
    </row>
    <row r="46" spans="2:17" x14ac:dyDescent="0.25">
      <c r="B46" s="55" t="s">
        <v>121</v>
      </c>
      <c r="C46" s="145"/>
      <c r="D46" s="145"/>
      <c r="E46" s="145"/>
      <c r="F46" s="145"/>
      <c r="G46" s="145"/>
      <c r="H46" s="145"/>
      <c r="I46" s="44"/>
      <c r="J46" s="44"/>
      <c r="K46" s="44"/>
      <c r="L46" s="44"/>
      <c r="M46" s="44"/>
      <c r="N46" s="14"/>
      <c r="O46" s="14"/>
      <c r="P46" s="14"/>
      <c r="Q46" s="14"/>
    </row>
    <row r="47" spans="2:17" x14ac:dyDescent="0.25">
      <c r="B47" s="44"/>
      <c r="C47" s="44"/>
      <c r="D47" s="44"/>
      <c r="E47" s="44"/>
      <c r="F47" s="44"/>
      <c r="G47" s="44"/>
      <c r="H47" s="44"/>
      <c r="I47" s="44"/>
      <c r="J47" s="44"/>
      <c r="K47" s="44"/>
      <c r="L47" s="44"/>
      <c r="M47" s="44"/>
      <c r="N47" s="14"/>
      <c r="O47" s="14"/>
      <c r="P47" s="14"/>
      <c r="Q47" s="14"/>
    </row>
    <row r="48" spans="2:17" x14ac:dyDescent="0.25">
      <c r="B48" s="51" t="s">
        <v>6</v>
      </c>
      <c r="C48" s="44"/>
      <c r="D48" s="44"/>
      <c r="E48" s="44"/>
      <c r="F48" s="44"/>
      <c r="G48" s="44"/>
      <c r="H48" s="44"/>
      <c r="I48" s="44"/>
      <c r="J48" s="44"/>
      <c r="K48" s="44"/>
      <c r="L48" s="44"/>
      <c r="M48" s="44"/>
      <c r="N48" s="14"/>
      <c r="O48" s="14"/>
      <c r="P48" s="14"/>
      <c r="Q48" s="14"/>
    </row>
    <row r="49" spans="2:17" ht="16.5" customHeight="1" x14ac:dyDescent="0.25">
      <c r="B49" s="60" t="s">
        <v>63</v>
      </c>
      <c r="C49" s="148" t="s">
        <v>60</v>
      </c>
      <c r="D49" s="148"/>
      <c r="E49" s="148"/>
      <c r="F49" s="148"/>
      <c r="G49" s="148"/>
      <c r="H49" s="44"/>
      <c r="I49" s="44"/>
      <c r="J49" s="44"/>
      <c r="K49" s="44"/>
      <c r="L49" s="44"/>
      <c r="M49" s="44"/>
      <c r="N49" s="14"/>
      <c r="O49" s="14"/>
      <c r="P49" s="14"/>
      <c r="Q49" s="14"/>
    </row>
    <row r="50" spans="2:17" ht="32.25" customHeight="1" x14ac:dyDescent="0.25">
      <c r="B50" s="60" t="s">
        <v>64</v>
      </c>
      <c r="C50" s="149" t="s">
        <v>61</v>
      </c>
      <c r="D50" s="149"/>
      <c r="E50" s="149"/>
      <c r="F50" s="149"/>
      <c r="G50" s="149"/>
      <c r="H50" s="44"/>
      <c r="I50" s="44"/>
      <c r="J50" s="44"/>
      <c r="K50" s="44"/>
      <c r="L50" s="44"/>
      <c r="M50" s="44"/>
      <c r="N50" s="14"/>
      <c r="O50" s="14"/>
      <c r="P50" s="14"/>
      <c r="Q50" s="14"/>
    </row>
    <row r="51" spans="2:17" ht="32.25" customHeight="1" x14ac:dyDescent="0.25">
      <c r="B51" s="60" t="s">
        <v>65</v>
      </c>
      <c r="C51" s="149" t="s">
        <v>62</v>
      </c>
      <c r="D51" s="149"/>
      <c r="E51" s="149"/>
      <c r="F51" s="149"/>
      <c r="G51" s="149"/>
      <c r="H51" s="44"/>
      <c r="I51" s="44"/>
      <c r="J51" s="44"/>
      <c r="K51" s="44"/>
      <c r="L51" s="44"/>
      <c r="M51" s="44"/>
      <c r="N51" s="14"/>
      <c r="O51" s="14"/>
      <c r="P51" s="14"/>
      <c r="Q51" s="14"/>
    </row>
    <row r="52" spans="2:17" ht="32.25" customHeight="1" x14ac:dyDescent="0.25">
      <c r="B52" s="61" t="s">
        <v>66</v>
      </c>
      <c r="C52" s="149" t="s">
        <v>222</v>
      </c>
      <c r="D52" s="149"/>
      <c r="E52" s="149"/>
      <c r="F52" s="149"/>
      <c r="G52" s="149"/>
      <c r="H52" s="44"/>
      <c r="I52" s="44"/>
      <c r="J52" s="44"/>
      <c r="K52" s="44"/>
      <c r="L52" s="44"/>
      <c r="M52" s="44"/>
      <c r="N52" s="14"/>
      <c r="O52" s="14"/>
      <c r="P52" s="14"/>
      <c r="Q52" s="14"/>
    </row>
    <row r="53" spans="2:17" ht="32.25" customHeight="1" x14ac:dyDescent="0.25">
      <c r="B53" s="60" t="s">
        <v>112</v>
      </c>
      <c r="C53" s="149" t="s">
        <v>69</v>
      </c>
      <c r="D53" s="149"/>
      <c r="E53" s="149"/>
      <c r="F53" s="149"/>
      <c r="G53" s="149"/>
      <c r="H53" s="44"/>
      <c r="I53" s="44"/>
      <c r="J53" s="44"/>
      <c r="K53" s="44"/>
      <c r="L53" s="44"/>
      <c r="M53" s="44"/>
      <c r="N53" s="14"/>
      <c r="O53" s="14"/>
      <c r="P53" s="14"/>
      <c r="Q53" s="14"/>
    </row>
    <row r="54" spans="2:17" ht="32.25" customHeight="1" x14ac:dyDescent="0.25">
      <c r="B54" s="60" t="s">
        <v>110</v>
      </c>
      <c r="C54" s="149" t="s">
        <v>223</v>
      </c>
      <c r="D54" s="149"/>
      <c r="E54" s="149"/>
      <c r="F54" s="149"/>
      <c r="G54" s="149"/>
      <c r="H54" s="44"/>
      <c r="I54" s="44"/>
      <c r="J54" s="44"/>
      <c r="K54" s="44"/>
      <c r="L54" s="44"/>
      <c r="M54" s="44"/>
      <c r="N54" s="14"/>
      <c r="O54" s="14"/>
      <c r="P54" s="14"/>
      <c r="Q54" s="14"/>
    </row>
    <row r="55" spans="2:17" ht="32.25" customHeight="1" x14ac:dyDescent="0.25">
      <c r="B55" s="60" t="s">
        <v>107</v>
      </c>
      <c r="C55" s="150" t="s">
        <v>109</v>
      </c>
      <c r="D55" s="150"/>
      <c r="E55" s="150"/>
      <c r="F55" s="150"/>
      <c r="G55" s="150"/>
      <c r="H55" s="44"/>
      <c r="I55" s="44"/>
      <c r="J55" s="44"/>
      <c r="K55" s="44"/>
      <c r="L55" s="44"/>
      <c r="M55" s="44"/>
      <c r="N55" s="14"/>
      <c r="O55" s="14"/>
      <c r="P55" s="14"/>
      <c r="Q55" s="14"/>
    </row>
    <row r="56" spans="2:17" ht="45" customHeight="1" x14ac:dyDescent="0.25">
      <c r="B56" s="60" t="s">
        <v>145</v>
      </c>
      <c r="C56" s="150" t="s">
        <v>257</v>
      </c>
      <c r="D56" s="150"/>
      <c r="E56" s="150"/>
      <c r="F56" s="150"/>
      <c r="G56" s="150"/>
      <c r="H56" s="44"/>
      <c r="I56" s="44"/>
      <c r="J56" s="44"/>
      <c r="K56" s="44"/>
      <c r="L56" s="44"/>
      <c r="M56" s="44"/>
      <c r="N56" s="14"/>
      <c r="O56" s="14"/>
      <c r="P56" s="14"/>
      <c r="Q56" s="14"/>
    </row>
    <row r="57" spans="2:17" ht="45" customHeight="1" x14ac:dyDescent="0.25">
      <c r="B57" s="62" t="s">
        <v>141</v>
      </c>
      <c r="C57" s="150"/>
      <c r="D57" s="150"/>
      <c r="E57" s="150"/>
      <c r="F57" s="150"/>
      <c r="G57" s="150"/>
      <c r="H57" s="44"/>
      <c r="I57" s="44"/>
      <c r="J57" s="44"/>
      <c r="K57" s="44"/>
      <c r="L57" s="44"/>
      <c r="M57" s="44"/>
      <c r="N57" s="14"/>
      <c r="O57" s="14"/>
      <c r="P57" s="14"/>
      <c r="Q57" s="14"/>
    </row>
    <row r="58" spans="2:17" ht="45" customHeight="1" x14ac:dyDescent="0.25">
      <c r="B58" s="62" t="s">
        <v>142</v>
      </c>
      <c r="C58" s="150"/>
      <c r="D58" s="150"/>
      <c r="E58" s="150"/>
      <c r="F58" s="150"/>
      <c r="G58" s="150"/>
      <c r="H58" s="44"/>
      <c r="I58" s="44"/>
      <c r="J58" s="44"/>
      <c r="K58" s="44"/>
      <c r="L58" s="44"/>
      <c r="M58" s="44"/>
      <c r="N58" s="14"/>
      <c r="O58" s="14"/>
      <c r="P58" s="14"/>
      <c r="Q58" s="14"/>
    </row>
    <row r="59" spans="2:17" ht="32.25" customHeight="1" x14ac:dyDescent="0.25">
      <c r="B59" s="62" t="s">
        <v>111</v>
      </c>
      <c r="C59" s="149" t="s">
        <v>224</v>
      </c>
      <c r="D59" s="149"/>
      <c r="E59" s="149"/>
      <c r="F59" s="149"/>
      <c r="G59" s="149"/>
      <c r="H59" s="44"/>
      <c r="I59" s="44"/>
      <c r="J59" s="44"/>
      <c r="K59" s="44"/>
      <c r="L59" s="44"/>
      <c r="M59" s="44"/>
      <c r="N59" s="14"/>
      <c r="O59" s="14"/>
      <c r="P59" s="14"/>
      <c r="Q59" s="14"/>
    </row>
    <row r="60" spans="2:17" ht="32.25" customHeight="1" x14ac:dyDescent="0.25">
      <c r="B60" s="60" t="s">
        <v>30</v>
      </c>
      <c r="C60" s="149" t="s">
        <v>225</v>
      </c>
      <c r="D60" s="149"/>
      <c r="E60" s="149"/>
      <c r="F60" s="149"/>
      <c r="G60" s="149"/>
      <c r="H60" s="44"/>
      <c r="I60" s="44"/>
      <c r="J60" s="44"/>
      <c r="K60" s="44"/>
      <c r="L60" s="44"/>
      <c r="M60" s="44"/>
      <c r="N60" s="14"/>
      <c r="O60" s="14"/>
      <c r="P60" s="14"/>
      <c r="Q60" s="14"/>
    </row>
    <row r="61" spans="2:17" ht="32.25" customHeight="1" x14ac:dyDescent="0.25">
      <c r="B61" s="63" t="s">
        <v>67</v>
      </c>
      <c r="C61" s="149" t="s">
        <v>226</v>
      </c>
      <c r="D61" s="149"/>
      <c r="E61" s="149"/>
      <c r="F61" s="149"/>
      <c r="G61" s="149"/>
      <c r="H61" s="44"/>
      <c r="I61" s="44"/>
      <c r="J61" s="44"/>
      <c r="K61" s="44"/>
      <c r="L61" s="44"/>
      <c r="M61" s="44"/>
      <c r="N61" s="14"/>
      <c r="O61" s="14"/>
      <c r="P61" s="14"/>
      <c r="Q61" s="14"/>
    </row>
    <row r="62" spans="2:17" ht="47.25" customHeight="1" x14ac:dyDescent="0.25">
      <c r="B62" s="63" t="s">
        <v>114</v>
      </c>
      <c r="C62" s="149" t="s">
        <v>68</v>
      </c>
      <c r="D62" s="149"/>
      <c r="E62" s="149"/>
      <c r="F62" s="149"/>
      <c r="G62" s="149"/>
      <c r="H62" s="44"/>
      <c r="I62" s="44"/>
      <c r="J62" s="44"/>
      <c r="K62" s="44"/>
      <c r="L62" s="44"/>
      <c r="M62" s="44"/>
      <c r="N62" s="14"/>
      <c r="O62" s="14"/>
      <c r="P62" s="14"/>
      <c r="Q62" s="14"/>
    </row>
    <row r="63" spans="2:17" ht="32.25" customHeight="1" x14ac:dyDescent="0.25">
      <c r="B63" s="62" t="s">
        <v>115</v>
      </c>
      <c r="C63" s="149" t="s">
        <v>227</v>
      </c>
      <c r="D63" s="149"/>
      <c r="E63" s="149"/>
      <c r="F63" s="149"/>
      <c r="G63" s="149"/>
      <c r="H63" s="44"/>
      <c r="I63" s="44"/>
      <c r="J63" s="44"/>
      <c r="K63" s="44"/>
      <c r="L63" s="44"/>
      <c r="M63" s="44"/>
      <c r="N63" s="14"/>
      <c r="O63" s="14"/>
      <c r="P63" s="14"/>
      <c r="Q63" s="14"/>
    </row>
    <row r="64" spans="2:17" ht="32.25" customHeight="1" x14ac:dyDescent="0.25">
      <c r="B64" s="64" t="s">
        <v>116</v>
      </c>
      <c r="C64" s="149" t="s">
        <v>228</v>
      </c>
      <c r="D64" s="149"/>
      <c r="E64" s="149"/>
      <c r="F64" s="149"/>
      <c r="G64" s="149"/>
      <c r="H64" s="44"/>
      <c r="I64" s="44"/>
      <c r="J64" s="44"/>
      <c r="K64" s="44"/>
      <c r="L64" s="44"/>
      <c r="M64" s="44"/>
      <c r="N64" s="14"/>
      <c r="O64" s="14"/>
      <c r="P64" s="14"/>
      <c r="Q64" s="14"/>
    </row>
    <row r="65" spans="2:17" ht="32.25" customHeight="1" x14ac:dyDescent="0.25">
      <c r="B65" s="62" t="s">
        <v>117</v>
      </c>
      <c r="C65" s="149" t="s">
        <v>229</v>
      </c>
      <c r="D65" s="149"/>
      <c r="E65" s="149"/>
      <c r="F65" s="149"/>
      <c r="G65" s="149"/>
      <c r="H65" s="44"/>
      <c r="I65" s="44"/>
      <c r="J65" s="44"/>
      <c r="K65" s="44"/>
      <c r="L65" s="44"/>
      <c r="M65" s="44"/>
      <c r="N65" s="14"/>
      <c r="O65" s="14"/>
      <c r="P65" s="14"/>
      <c r="Q65" s="14"/>
    </row>
    <row r="66" spans="2:17" ht="32.25" customHeight="1" x14ac:dyDescent="0.25">
      <c r="B66" s="62" t="s">
        <v>118</v>
      </c>
      <c r="C66" s="149" t="s">
        <v>230</v>
      </c>
      <c r="D66" s="149"/>
      <c r="E66" s="149"/>
      <c r="F66" s="149"/>
      <c r="G66" s="149"/>
      <c r="H66" s="44"/>
      <c r="I66" s="44"/>
      <c r="J66" s="44"/>
      <c r="K66" s="44"/>
      <c r="L66" s="44"/>
      <c r="M66" s="44"/>
      <c r="N66" s="14"/>
      <c r="O66" s="14"/>
      <c r="P66" s="14"/>
      <c r="Q66" s="14"/>
    </row>
    <row r="67" spans="2:17" ht="32.25" customHeight="1" x14ac:dyDescent="0.25">
      <c r="B67" s="62" t="s">
        <v>57</v>
      </c>
      <c r="C67" s="149" t="s">
        <v>231</v>
      </c>
      <c r="D67" s="149"/>
      <c r="E67" s="149"/>
      <c r="F67" s="149"/>
      <c r="G67" s="149"/>
      <c r="H67" s="44"/>
      <c r="I67" s="44"/>
      <c r="J67" s="44"/>
      <c r="K67" s="44"/>
      <c r="L67" s="44"/>
      <c r="M67" s="44"/>
      <c r="N67" s="14"/>
      <c r="O67" s="14"/>
      <c r="P67" s="14"/>
      <c r="Q67" s="14"/>
    </row>
    <row r="68" spans="2:17" ht="32.25" customHeight="1" x14ac:dyDescent="0.25">
      <c r="B68" s="62" t="s">
        <v>58</v>
      </c>
      <c r="C68" s="149" t="s">
        <v>232</v>
      </c>
      <c r="D68" s="149"/>
      <c r="E68" s="149"/>
      <c r="F68" s="149"/>
      <c r="G68" s="149"/>
      <c r="H68" s="44"/>
      <c r="I68" s="44"/>
      <c r="J68" s="44"/>
      <c r="K68" s="44"/>
      <c r="L68" s="44"/>
      <c r="M68" s="44"/>
      <c r="N68" s="14"/>
      <c r="O68" s="14"/>
      <c r="P68" s="14"/>
      <c r="Q68" s="14"/>
    </row>
    <row r="69" spans="2:17" x14ac:dyDescent="0.25">
      <c r="B69" s="44"/>
      <c r="C69" s="44"/>
      <c r="D69" s="44"/>
      <c r="E69" s="44"/>
      <c r="F69" s="44"/>
      <c r="G69" s="44"/>
      <c r="H69" s="44"/>
      <c r="I69" s="44"/>
      <c r="J69" s="44"/>
      <c r="K69" s="44"/>
      <c r="L69" s="44"/>
      <c r="M69" s="44"/>
      <c r="N69" s="14"/>
      <c r="O69" s="14"/>
      <c r="P69" s="14"/>
      <c r="Q69" s="14"/>
    </row>
    <row r="70" spans="2:17" x14ac:dyDescent="0.25">
      <c r="B70" s="44"/>
      <c r="C70" s="44"/>
      <c r="D70" s="44"/>
      <c r="E70" s="44"/>
      <c r="F70" s="44"/>
      <c r="G70" s="44"/>
      <c r="H70" s="44"/>
      <c r="I70" s="44"/>
      <c r="J70" s="44"/>
      <c r="K70" s="44"/>
      <c r="L70" s="44"/>
      <c r="M70" s="44"/>
      <c r="N70" s="14"/>
      <c r="O70" s="14"/>
      <c r="P70" s="14"/>
      <c r="Q70" s="14"/>
    </row>
    <row r="71" spans="2:17" x14ac:dyDescent="0.25">
      <c r="B71" s="44"/>
      <c r="C71" s="44"/>
      <c r="D71" s="44"/>
      <c r="E71" s="44"/>
      <c r="F71" s="44"/>
      <c r="G71" s="44"/>
      <c r="H71" s="44"/>
      <c r="I71" s="44"/>
      <c r="J71" s="44"/>
      <c r="K71" s="44"/>
      <c r="L71" s="44"/>
      <c r="M71" s="44"/>
      <c r="N71" s="14"/>
      <c r="O71" s="14"/>
      <c r="P71" s="14"/>
      <c r="Q71" s="14"/>
    </row>
    <row r="72" spans="2:17" x14ac:dyDescent="0.25">
      <c r="B72" s="44"/>
      <c r="C72" s="44"/>
      <c r="D72" s="44"/>
      <c r="E72" s="44"/>
      <c r="F72" s="44"/>
      <c r="G72" s="44"/>
      <c r="H72" s="44"/>
      <c r="I72" s="44"/>
      <c r="J72" s="44"/>
      <c r="K72" s="44"/>
      <c r="L72" s="44"/>
      <c r="M72" s="44"/>
      <c r="N72" s="14"/>
      <c r="O72" s="14"/>
      <c r="P72" s="14"/>
      <c r="Q72" s="14"/>
    </row>
    <row r="73" spans="2:17" x14ac:dyDescent="0.25">
      <c r="B73" s="44"/>
      <c r="C73" s="44"/>
      <c r="D73" s="44"/>
      <c r="E73" s="44"/>
      <c r="F73" s="44"/>
      <c r="G73" s="44"/>
      <c r="H73" s="44"/>
      <c r="I73" s="44"/>
      <c r="J73" s="44"/>
      <c r="K73" s="44"/>
      <c r="L73" s="44"/>
      <c r="M73" s="44"/>
      <c r="N73" s="14"/>
      <c r="O73" s="14"/>
      <c r="P73" s="14"/>
      <c r="Q73" s="14"/>
    </row>
    <row r="74" spans="2:17" x14ac:dyDescent="0.25">
      <c r="B74" s="44"/>
      <c r="C74" s="44"/>
      <c r="D74" s="44"/>
      <c r="E74" s="44"/>
      <c r="F74" s="44"/>
      <c r="G74" s="44"/>
      <c r="H74" s="44"/>
      <c r="I74" s="44"/>
      <c r="J74" s="44"/>
      <c r="K74" s="44"/>
      <c r="L74" s="44"/>
      <c r="M74" s="43"/>
    </row>
    <row r="75" spans="2:17" x14ac:dyDescent="0.25">
      <c r="B75" s="14"/>
    </row>
    <row r="76" spans="2:17" x14ac:dyDescent="0.25">
      <c r="B76" s="14"/>
    </row>
  </sheetData>
  <sheetProtection algorithmName="SHA-512" hashValue="sdO1LFdhYfyNM8NqWnvcNO2XqkJUYpo4WPUSvoR5zAo58JBaQw6grvrlbG5P+l/rB5T2UMlLxxNqauZxmT5HwA==" saltValue="UpPO33je9fmDy9RaJc1p7w==" spinCount="100000" sheet="1" objects="1" scenarios="1"/>
  <mergeCells count="28">
    <mergeCell ref="C53:G53"/>
    <mergeCell ref="C67:G67"/>
    <mergeCell ref="C66:G66"/>
    <mergeCell ref="C54:G54"/>
    <mergeCell ref="C55:G55"/>
    <mergeCell ref="C60:G60"/>
    <mergeCell ref="C68:G68"/>
    <mergeCell ref="C31:H31"/>
    <mergeCell ref="C34:H34"/>
    <mergeCell ref="C39:H40"/>
    <mergeCell ref="C41:H41"/>
    <mergeCell ref="C65:G65"/>
    <mergeCell ref="C61:G61"/>
    <mergeCell ref="C62:G62"/>
    <mergeCell ref="C59:G59"/>
    <mergeCell ref="C56:G58"/>
    <mergeCell ref="C52:G52"/>
    <mergeCell ref="C44:H46"/>
    <mergeCell ref="C50:G50"/>
    <mergeCell ref="C51:G51"/>
    <mergeCell ref="C63:G63"/>
    <mergeCell ref="C64:G64"/>
    <mergeCell ref="C25:H25"/>
    <mergeCell ref="B11:M11"/>
    <mergeCell ref="C12:G12"/>
    <mergeCell ref="C49:G49"/>
    <mergeCell ref="C23:H24"/>
    <mergeCell ref="C26:H28"/>
  </mergeCells>
  <phoneticPr fontId="0" type="noConversion"/>
  <pageMargins left="0.7" right="0.7" top="0.75" bottom="0.75" header="0.3" footer="0.3"/>
  <pageSetup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3:B22"/>
  <sheetViews>
    <sheetView zoomScaleNormal="100" workbookViewId="0"/>
  </sheetViews>
  <sheetFormatPr defaultRowHeight="15" x14ac:dyDescent="0.25"/>
  <cols>
    <col min="1" max="1" width="2.7109375" style="21" customWidth="1"/>
    <col min="2" max="16384" width="9.140625" style="21"/>
  </cols>
  <sheetData>
    <row r="3" spans="2:2" ht="15.75" x14ac:dyDescent="0.25">
      <c r="B3" s="29" t="s">
        <v>35</v>
      </c>
    </row>
    <row r="4" spans="2:2" x14ac:dyDescent="0.25">
      <c r="B4" s="27"/>
    </row>
    <row r="5" spans="2:2" x14ac:dyDescent="0.25">
      <c r="B5" s="67" t="s">
        <v>150</v>
      </c>
    </row>
    <row r="6" spans="2:2" x14ac:dyDescent="0.25">
      <c r="B6" s="67" t="s">
        <v>83</v>
      </c>
    </row>
    <row r="7" spans="2:2" x14ac:dyDescent="0.25">
      <c r="B7" s="67" t="s">
        <v>197</v>
      </c>
    </row>
    <row r="8" spans="2:2" x14ac:dyDescent="0.25">
      <c r="B8" s="67" t="s">
        <v>198</v>
      </c>
    </row>
    <row r="9" spans="2:2" x14ac:dyDescent="0.25">
      <c r="B9" s="67" t="s">
        <v>199</v>
      </c>
    </row>
    <row r="10" spans="2:2" x14ac:dyDescent="0.25">
      <c r="B10" s="67" t="s">
        <v>200</v>
      </c>
    </row>
    <row r="11" spans="2:2" x14ac:dyDescent="0.25">
      <c r="B11" s="67"/>
    </row>
    <row r="12" spans="2:2" x14ac:dyDescent="0.25">
      <c r="B12" s="67" t="s">
        <v>84</v>
      </c>
    </row>
    <row r="13" spans="2:2" x14ac:dyDescent="0.25">
      <c r="B13" s="67" t="s">
        <v>326</v>
      </c>
    </row>
    <row r="14" spans="2:2" x14ac:dyDescent="0.25">
      <c r="B14" s="67" t="s">
        <v>260</v>
      </c>
    </row>
    <row r="15" spans="2:2" x14ac:dyDescent="0.25">
      <c r="B15" s="67" t="s">
        <v>322</v>
      </c>
    </row>
    <row r="16" spans="2:2" x14ac:dyDescent="0.25">
      <c r="B16" s="67" t="s">
        <v>323</v>
      </c>
    </row>
    <row r="17" spans="2:2" x14ac:dyDescent="0.25">
      <c r="B17" s="67" t="s">
        <v>324</v>
      </c>
    </row>
    <row r="19" spans="2:2" x14ac:dyDescent="0.25">
      <c r="B19" s="67" t="s">
        <v>19</v>
      </c>
    </row>
    <row r="20" spans="2:2" x14ac:dyDescent="0.25">
      <c r="B20" s="67" t="s">
        <v>20</v>
      </c>
    </row>
    <row r="21" spans="2:2" x14ac:dyDescent="0.25">
      <c r="B21" s="67" t="s">
        <v>196</v>
      </c>
    </row>
    <row r="22" spans="2:2" x14ac:dyDescent="0.25">
      <c r="B22" s="67" t="s">
        <v>195</v>
      </c>
    </row>
  </sheetData>
  <sheetProtection algorithmName="SHA-512" hashValue="IxatWznWURL4mo+FWEttTE/+acIYwU0jmscxtZHQ66uPkp8Tsc4fn30mcbqBkCgZYRjaYvLDXxyHkUy7oKmS7g==" saltValue="exLBx4UY6oIpmVE4y/crHA==" spinCount="100000" sheet="1" objects="1" scenarios="1"/>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59999389629810485"/>
  </sheetPr>
  <dimension ref="B3:B57"/>
  <sheetViews>
    <sheetView workbookViewId="0"/>
  </sheetViews>
  <sheetFormatPr defaultRowHeight="15" x14ac:dyDescent="0.25"/>
  <cols>
    <col min="1" max="1" width="3.28515625" style="21" customWidth="1"/>
    <col min="2" max="16384" width="9.140625" style="21"/>
  </cols>
  <sheetData>
    <row r="3" spans="2:2" ht="15.75" x14ac:dyDescent="0.25">
      <c r="B3" s="29" t="s">
        <v>43</v>
      </c>
    </row>
    <row r="4" spans="2:2" x14ac:dyDescent="0.25">
      <c r="B4" s="27"/>
    </row>
    <row r="5" spans="2:2" x14ac:dyDescent="0.25">
      <c r="B5" s="141" t="s">
        <v>129</v>
      </c>
    </row>
    <row r="6" spans="2:2" x14ac:dyDescent="0.25">
      <c r="B6" s="141" t="s">
        <v>130</v>
      </c>
    </row>
    <row r="7" spans="2:2" x14ac:dyDescent="0.25">
      <c r="B7" s="141" t="s">
        <v>201</v>
      </c>
    </row>
    <row r="8" spans="2:2" x14ac:dyDescent="0.25">
      <c r="B8" s="141" t="s">
        <v>138</v>
      </c>
    </row>
    <row r="9" spans="2:2" x14ac:dyDescent="0.25">
      <c r="B9" s="141"/>
    </row>
    <row r="10" spans="2:2" x14ac:dyDescent="0.25">
      <c r="B10" s="141" t="s">
        <v>87</v>
      </c>
    </row>
    <row r="11" spans="2:2" x14ac:dyDescent="0.25">
      <c r="B11" s="141" t="s">
        <v>124</v>
      </c>
    </row>
    <row r="12" spans="2:2" x14ac:dyDescent="0.25">
      <c r="B12" s="141" t="s">
        <v>125</v>
      </c>
    </row>
    <row r="13" spans="2:2" x14ac:dyDescent="0.25">
      <c r="B13" s="141" t="s">
        <v>261</v>
      </c>
    </row>
    <row r="14" spans="2:2" x14ac:dyDescent="0.25">
      <c r="B14" s="141" t="s">
        <v>262</v>
      </c>
    </row>
    <row r="15" spans="2:2" x14ac:dyDescent="0.25">
      <c r="B15" s="141" t="s">
        <v>263</v>
      </c>
    </row>
    <row r="16" spans="2:2" x14ac:dyDescent="0.25">
      <c r="B16" s="141" t="s">
        <v>272</v>
      </c>
    </row>
    <row r="17" spans="2:2" x14ac:dyDescent="0.25">
      <c r="B17" s="141" t="s">
        <v>273</v>
      </c>
    </row>
    <row r="18" spans="2:2" x14ac:dyDescent="0.25">
      <c r="B18" s="141"/>
    </row>
    <row r="19" spans="2:2" x14ac:dyDescent="0.25">
      <c r="B19" s="141" t="s">
        <v>131</v>
      </c>
    </row>
    <row r="20" spans="2:2" x14ac:dyDescent="0.25">
      <c r="B20" s="141" t="s">
        <v>132</v>
      </c>
    </row>
    <row r="21" spans="2:2" x14ac:dyDescent="0.25">
      <c r="B21" s="141" t="s">
        <v>264</v>
      </c>
    </row>
    <row r="22" spans="2:2" x14ac:dyDescent="0.25">
      <c r="B22" s="141" t="s">
        <v>265</v>
      </c>
    </row>
    <row r="23" spans="2:2" x14ac:dyDescent="0.25">
      <c r="B23" s="141" t="s">
        <v>274</v>
      </c>
    </row>
    <row r="24" spans="2:2" x14ac:dyDescent="0.25">
      <c r="B24" s="141" t="s">
        <v>275</v>
      </c>
    </row>
    <row r="25" spans="2:2" x14ac:dyDescent="0.25">
      <c r="B25" s="141"/>
    </row>
    <row r="26" spans="2:2" x14ac:dyDescent="0.25">
      <c r="B26" s="141" t="s">
        <v>119</v>
      </c>
    </row>
    <row r="27" spans="2:2" x14ac:dyDescent="0.25">
      <c r="B27" s="141" t="s">
        <v>266</v>
      </c>
    </row>
    <row r="28" spans="2:2" x14ac:dyDescent="0.25">
      <c r="B28" s="141" t="s">
        <v>267</v>
      </c>
    </row>
    <row r="29" spans="2:2" x14ac:dyDescent="0.25">
      <c r="B29" s="141" t="s">
        <v>268</v>
      </c>
    </row>
    <row r="30" spans="2:2" x14ac:dyDescent="0.25">
      <c r="B30" s="141" t="s">
        <v>276</v>
      </c>
    </row>
    <row r="31" spans="2:2" x14ac:dyDescent="0.25">
      <c r="B31" s="141"/>
    </row>
    <row r="32" spans="2:2" x14ac:dyDescent="0.25">
      <c r="B32" s="143" t="s">
        <v>113</v>
      </c>
    </row>
    <row r="33" spans="2:2" x14ac:dyDescent="0.25">
      <c r="B33" s="141" t="s">
        <v>139</v>
      </c>
    </row>
    <row r="34" spans="2:2" x14ac:dyDescent="0.25">
      <c r="B34" s="141" t="s">
        <v>277</v>
      </c>
    </row>
    <row r="35" spans="2:2" x14ac:dyDescent="0.25">
      <c r="B35" s="141" t="s">
        <v>269</v>
      </c>
    </row>
    <row r="36" spans="2:2" x14ac:dyDescent="0.25">
      <c r="B36" s="141" t="s">
        <v>146</v>
      </c>
    </row>
    <row r="37" spans="2:2" x14ac:dyDescent="0.25">
      <c r="B37" s="141" t="s">
        <v>270</v>
      </c>
    </row>
    <row r="38" spans="2:2" x14ac:dyDescent="0.25">
      <c r="B38" s="141" t="s">
        <v>278</v>
      </c>
    </row>
    <row r="39" spans="2:2" x14ac:dyDescent="0.25">
      <c r="B39" s="141" t="s">
        <v>271</v>
      </c>
    </row>
    <row r="40" spans="2:2" x14ac:dyDescent="0.25">
      <c r="B40" s="144"/>
    </row>
    <row r="41" spans="2:2" x14ac:dyDescent="0.25">
      <c r="B41" s="143" t="s">
        <v>202</v>
      </c>
    </row>
    <row r="42" spans="2:2" x14ac:dyDescent="0.25">
      <c r="B42" s="141" t="s">
        <v>127</v>
      </c>
    </row>
    <row r="43" spans="2:2" x14ac:dyDescent="0.25">
      <c r="B43" s="141" t="s">
        <v>128</v>
      </c>
    </row>
    <row r="44" spans="2:2" x14ac:dyDescent="0.25">
      <c r="B44" s="141" t="s">
        <v>133</v>
      </c>
    </row>
    <row r="45" spans="2:2" x14ac:dyDescent="0.25">
      <c r="B45" s="141" t="s">
        <v>134</v>
      </c>
    </row>
    <row r="46" spans="2:2" x14ac:dyDescent="0.25">
      <c r="B46" s="141" t="s">
        <v>135</v>
      </c>
    </row>
    <row r="47" spans="2:2" x14ac:dyDescent="0.25">
      <c r="B47" s="67"/>
    </row>
    <row r="48" spans="2:2" x14ac:dyDescent="0.25">
      <c r="B48" s="67" t="s">
        <v>147</v>
      </c>
    </row>
    <row r="49" spans="2:2" x14ac:dyDescent="0.25">
      <c r="B49" s="67" t="s">
        <v>148</v>
      </c>
    </row>
    <row r="50" spans="2:2" x14ac:dyDescent="0.25">
      <c r="B50" s="67" t="s">
        <v>279</v>
      </c>
    </row>
    <row r="51" spans="2:2" x14ac:dyDescent="0.25">
      <c r="B51" s="67" t="s">
        <v>203</v>
      </c>
    </row>
    <row r="52" spans="2:2" x14ac:dyDescent="0.25">
      <c r="B52" s="67" t="s">
        <v>280</v>
      </c>
    </row>
    <row r="53" spans="2:2" x14ac:dyDescent="0.25">
      <c r="B53" s="67" t="s">
        <v>151</v>
      </c>
    </row>
    <row r="54" spans="2:2" x14ac:dyDescent="0.25">
      <c r="B54" s="67" t="s">
        <v>207</v>
      </c>
    </row>
    <row r="55" spans="2:2" x14ac:dyDescent="0.25">
      <c r="B55" s="67" t="s">
        <v>204</v>
      </c>
    </row>
    <row r="56" spans="2:2" x14ac:dyDescent="0.25">
      <c r="B56" s="67" t="s">
        <v>205</v>
      </c>
    </row>
    <row r="57" spans="2:2" x14ac:dyDescent="0.25">
      <c r="B57" s="67" t="s">
        <v>206</v>
      </c>
    </row>
  </sheetData>
  <sheetProtection algorithmName="SHA-512" hashValue="+lmUJP/VhLc1sytiZRMHmMPKAF+XSueZmQ+yUUmLHvisyx3b3JRS/5LoaY5slmynP4eoUX1UAPpEJ2yoqPZ24g==" saltValue="ouuvB4CkEQHAZ6aOA3exJA==" spinCount="100000" sheet="1" objects="1" scenarios="1"/>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59999389629810485"/>
  </sheetPr>
  <dimension ref="B3:B14"/>
  <sheetViews>
    <sheetView workbookViewId="0"/>
  </sheetViews>
  <sheetFormatPr defaultRowHeight="15" x14ac:dyDescent="0.25"/>
  <cols>
    <col min="1" max="1" width="3.42578125" style="21" customWidth="1"/>
    <col min="2" max="16384" width="9.140625" style="21"/>
  </cols>
  <sheetData>
    <row r="3" spans="2:2" ht="15.75" x14ac:dyDescent="0.25">
      <c r="B3" s="29" t="s">
        <v>46</v>
      </c>
    </row>
    <row r="4" spans="2:2" x14ac:dyDescent="0.25">
      <c r="B4" s="27"/>
    </row>
    <row r="5" spans="2:2" x14ac:dyDescent="0.25">
      <c r="B5" s="141" t="s">
        <v>89</v>
      </c>
    </row>
    <row r="6" spans="2:2" x14ac:dyDescent="0.25">
      <c r="B6" s="141" t="s">
        <v>88</v>
      </c>
    </row>
    <row r="7" spans="2:2" x14ac:dyDescent="0.25">
      <c r="B7" s="141"/>
    </row>
    <row r="8" spans="2:2" x14ac:dyDescent="0.25">
      <c r="B8" s="141" t="s">
        <v>90</v>
      </c>
    </row>
    <row r="9" spans="2:2" x14ac:dyDescent="0.25">
      <c r="B9" s="141" t="s">
        <v>282</v>
      </c>
    </row>
    <row r="10" spans="2:2" x14ac:dyDescent="0.25">
      <c r="B10" s="141" t="s">
        <v>283</v>
      </c>
    </row>
    <row r="11" spans="2:2" x14ac:dyDescent="0.25">
      <c r="B11" s="141" t="s">
        <v>286</v>
      </c>
    </row>
    <row r="12" spans="2:2" x14ac:dyDescent="0.25">
      <c r="B12" s="141" t="s">
        <v>287</v>
      </c>
    </row>
    <row r="13" spans="2:2" x14ac:dyDescent="0.25">
      <c r="B13" s="141" t="s">
        <v>284</v>
      </c>
    </row>
    <row r="14" spans="2:2" x14ac:dyDescent="0.25">
      <c r="B14" s="141" t="s">
        <v>285</v>
      </c>
    </row>
  </sheetData>
  <sheetProtection algorithmName="SHA-512" hashValue="P/G4iDKaj+0CxLbJUfC32mFkTgwexrpZ6TzznxLp3MKmTmN9Y+anfccDajQ4gxjwRl9kqC7kRZh5FhKOOussRQ==" saltValue="ODiwfpcFg5lNqsr0rL2o/A==" spinCount="100000" sheet="1" objects="1" scenarios="1"/>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sheetPr>
  <dimension ref="B3:B24"/>
  <sheetViews>
    <sheetView workbookViewId="0"/>
  </sheetViews>
  <sheetFormatPr defaultRowHeight="15" x14ac:dyDescent="0.25"/>
  <cols>
    <col min="1" max="1" width="2.85546875" style="21" customWidth="1"/>
    <col min="2" max="16384" width="9.140625" style="21"/>
  </cols>
  <sheetData>
    <row r="3" spans="2:2" ht="15.75" x14ac:dyDescent="0.25">
      <c r="B3" s="29" t="s">
        <v>91</v>
      </c>
    </row>
    <row r="4" spans="2:2" x14ac:dyDescent="0.25">
      <c r="B4" s="27"/>
    </row>
    <row r="5" spans="2:2" x14ac:dyDescent="0.25">
      <c r="B5" s="141" t="s">
        <v>288</v>
      </c>
    </row>
    <row r="6" spans="2:2" x14ac:dyDescent="0.25">
      <c r="B6" s="141" t="s">
        <v>289</v>
      </c>
    </row>
    <row r="7" spans="2:2" x14ac:dyDescent="0.25">
      <c r="B7" s="141" t="s">
        <v>209</v>
      </c>
    </row>
    <row r="8" spans="2:2" x14ac:dyDescent="0.25">
      <c r="B8" s="141" t="s">
        <v>290</v>
      </c>
    </row>
    <row r="9" spans="2:2" x14ac:dyDescent="0.25">
      <c r="B9" s="141" t="s">
        <v>291</v>
      </c>
    </row>
    <row r="10" spans="2:2" x14ac:dyDescent="0.25">
      <c r="B10" s="141"/>
    </row>
    <row r="11" spans="2:2" x14ac:dyDescent="0.25">
      <c r="B11" s="141" t="s">
        <v>292</v>
      </c>
    </row>
    <row r="12" spans="2:2" x14ac:dyDescent="0.25">
      <c r="B12" s="141" t="s">
        <v>293</v>
      </c>
    </row>
    <row r="13" spans="2:2" x14ac:dyDescent="0.25">
      <c r="B13" s="141" t="s">
        <v>295</v>
      </c>
    </row>
    <row r="14" spans="2:2" x14ac:dyDescent="0.25">
      <c r="B14" s="141" t="s">
        <v>296</v>
      </c>
    </row>
    <row r="15" spans="2:2" x14ac:dyDescent="0.25">
      <c r="B15" s="141" t="s">
        <v>297</v>
      </c>
    </row>
    <row r="16" spans="2:2" x14ac:dyDescent="0.25">
      <c r="B16" s="141"/>
    </row>
    <row r="17" spans="2:2" x14ac:dyDescent="0.25">
      <c r="B17" s="141" t="s">
        <v>92</v>
      </c>
    </row>
    <row r="18" spans="2:2" x14ac:dyDescent="0.25">
      <c r="B18" s="141" t="s">
        <v>93</v>
      </c>
    </row>
    <row r="19" spans="2:2" x14ac:dyDescent="0.25">
      <c r="B19" s="141" t="s">
        <v>294</v>
      </c>
    </row>
    <row r="20" spans="2:2" x14ac:dyDescent="0.25">
      <c r="B20"/>
    </row>
    <row r="21" spans="2:2" x14ac:dyDescent="0.25">
      <c r="B21" s="141" t="s">
        <v>210</v>
      </c>
    </row>
    <row r="22" spans="2:2" x14ac:dyDescent="0.25">
      <c r="B22" s="141" t="s">
        <v>298</v>
      </c>
    </row>
    <row r="23" spans="2:2" x14ac:dyDescent="0.25">
      <c r="B23" s="141" t="s">
        <v>299</v>
      </c>
    </row>
    <row r="24" spans="2:2" x14ac:dyDescent="0.25">
      <c r="B24" s="141" t="s">
        <v>208</v>
      </c>
    </row>
  </sheetData>
  <sheetProtection algorithmName="SHA-512" hashValue="g+pCaeDx8Qr72tPdhLRfxW1957DseAmPa+/XFdevwvsg4rxJXyZnnFf8uvKeZhDBQMWnOCoGACBj+//7We9bPg==" saltValue="EDOKEvIg0e+YojfB1fJI0w==" spinCount="100000" sheet="1" objects="1" scenarios="1"/>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5" tint="0.59999389629810485"/>
  </sheetPr>
  <dimension ref="B3:B17"/>
  <sheetViews>
    <sheetView workbookViewId="0"/>
  </sheetViews>
  <sheetFormatPr defaultRowHeight="15" x14ac:dyDescent="0.25"/>
  <cols>
    <col min="1" max="1" width="2.5703125" style="21" customWidth="1"/>
    <col min="2" max="16384" width="9.140625" style="21"/>
  </cols>
  <sheetData>
    <row r="3" spans="2:2" ht="15.75" x14ac:dyDescent="0.25">
      <c r="B3" s="29" t="s">
        <v>51</v>
      </c>
    </row>
    <row r="4" spans="2:2" x14ac:dyDescent="0.25">
      <c r="B4" s="27"/>
    </row>
    <row r="5" spans="2:2" x14ac:dyDescent="0.25">
      <c r="B5" s="67" t="s">
        <v>94</v>
      </c>
    </row>
    <row r="6" spans="2:2" x14ac:dyDescent="0.25">
      <c r="B6" s="67" t="s">
        <v>212</v>
      </c>
    </row>
    <row r="7" spans="2:2" x14ac:dyDescent="0.25">
      <c r="B7" s="67" t="s">
        <v>211</v>
      </c>
    </row>
    <row r="8" spans="2:2" x14ac:dyDescent="0.25">
      <c r="B8" s="67"/>
    </row>
    <row r="9" spans="2:2" x14ac:dyDescent="0.25">
      <c r="B9" s="67" t="s">
        <v>149</v>
      </c>
    </row>
    <row r="10" spans="2:2" x14ac:dyDescent="0.25">
      <c r="B10" s="67" t="s">
        <v>213</v>
      </c>
    </row>
    <row r="11" spans="2:2" x14ac:dyDescent="0.25">
      <c r="B11" s="67" t="s">
        <v>300</v>
      </c>
    </row>
    <row r="12" spans="2:2" x14ac:dyDescent="0.25">
      <c r="B12" s="67" t="s">
        <v>301</v>
      </c>
    </row>
    <row r="13" spans="2:2" x14ac:dyDescent="0.25">
      <c r="B13" s="67" t="s">
        <v>302</v>
      </c>
    </row>
    <row r="14" spans="2:2" x14ac:dyDescent="0.25">
      <c r="B14" s="67" t="s">
        <v>303</v>
      </c>
    </row>
    <row r="15" spans="2:2" x14ac:dyDescent="0.25">
      <c r="B15" s="67" t="s">
        <v>304</v>
      </c>
    </row>
    <row r="16" spans="2:2" x14ac:dyDescent="0.25">
      <c r="B16" s="67" t="s">
        <v>325</v>
      </c>
    </row>
    <row r="17" spans="2:2" x14ac:dyDescent="0.25">
      <c r="B17" s="67" t="s">
        <v>305</v>
      </c>
    </row>
  </sheetData>
  <sheetProtection algorithmName="SHA-512" hashValue="+NPkQnkzJvkkf47UnyFWP2dqttAlQO0XGHuUPMUciEN8vvLfNF8bohMf9TcE87ImDP4UR3hwvXTEW4ebJb33wA==" saltValue="OQlLCn9uXF3idIGRTQ2LPA==" spinCount="100000" sheet="1" objects="1" scenarios="1"/>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ategory xmlns="a9999115-7b5e-4578-b9bf-c14e1727fd20" xsi:nil="true"/>
  </documentManagement>
</p:properties>
</file>

<file path=customXml/itemProps1.xml><?xml version="1.0" encoding="utf-8"?>
<ds:datastoreItem xmlns:ds="http://schemas.openxmlformats.org/officeDocument/2006/customXml" ds:itemID="{16D90D2E-30AD-497A-87B5-B4E9A3BC14CB}"/>
</file>

<file path=customXml/itemProps2.xml><?xml version="1.0" encoding="utf-8"?>
<ds:datastoreItem xmlns:ds="http://schemas.openxmlformats.org/officeDocument/2006/customXml" ds:itemID="{E570963F-3ADD-4E01-ADC7-B8B105EBDF72}"/>
</file>

<file path=customXml/itemProps3.xml><?xml version="1.0" encoding="utf-8"?>
<ds:datastoreItem xmlns:ds="http://schemas.openxmlformats.org/officeDocument/2006/customXml" ds:itemID="{12E284B8-3686-45F1-86F8-2592E74DED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18</vt:i4>
      </vt:variant>
      <vt:variant>
        <vt:lpstr>Charts</vt:lpstr>
      </vt:variant>
      <vt:variant>
        <vt:i4>20</vt:i4>
      </vt:variant>
      <vt:variant>
        <vt:lpstr>Named Ranges</vt:lpstr>
      </vt:variant>
      <vt:variant>
        <vt:i4>2</vt:i4>
      </vt:variant>
    </vt:vector>
  </HeadingPairs>
  <TitlesOfParts>
    <vt:vector size="40" baseType="lpstr">
      <vt:lpstr>chart_names</vt:lpstr>
      <vt:lpstr>Overview</vt:lpstr>
      <vt:lpstr>Introduction</vt:lpstr>
      <vt:lpstr>Specifications</vt:lpstr>
      <vt:lpstr>General Mortality &amp; Morbidity</vt:lpstr>
      <vt:lpstr>Anemia Management</vt:lpstr>
      <vt:lpstr>Vascular Access</vt:lpstr>
      <vt:lpstr>Home Dialysis, Training, Onset</vt:lpstr>
      <vt:lpstr>Bone &amp; Mineral Management</vt:lpstr>
      <vt:lpstr>Fluid Management</vt:lpstr>
      <vt:lpstr>Fluid Management Data</vt:lpstr>
      <vt:lpstr>Addendum - Data</vt:lpstr>
      <vt:lpstr>Mortality Morbidity Data</vt:lpstr>
      <vt:lpstr>Anemia Management Data</vt:lpstr>
      <vt:lpstr>Cardio Events Data</vt:lpstr>
      <vt:lpstr>Vascular Access Data</vt:lpstr>
      <vt:lpstr>Home Dialysis &amp; Onset Data</vt:lpstr>
      <vt:lpstr>Bone &amp; Mineral Data</vt:lpstr>
      <vt:lpstr>Death</vt:lpstr>
      <vt:lpstr>Hospitalization</vt:lpstr>
      <vt:lpstr>ED</vt:lpstr>
      <vt:lpstr>SNF</vt:lpstr>
      <vt:lpstr>ESAs</vt:lpstr>
      <vt:lpstr>Transfusions</vt:lpstr>
      <vt:lpstr>Hemoglobin Levels (Median)</vt:lpstr>
      <vt:lpstr>Stroke</vt:lpstr>
      <vt:lpstr>Heart Failure</vt:lpstr>
      <vt:lpstr>AMI</vt:lpstr>
      <vt:lpstr>Vascular Access Complication</vt:lpstr>
      <vt:lpstr>Home Dialysis</vt:lpstr>
      <vt:lpstr>Training</vt:lpstr>
      <vt:lpstr>Training &amp; Home Dialysis</vt:lpstr>
      <vt:lpstr>Fracture</vt:lpstr>
      <vt:lpstr>Kidney Stones</vt:lpstr>
      <vt:lpstr>Peptic Ulcer</vt:lpstr>
      <vt:lpstr>CHF</vt:lpstr>
      <vt:lpstr>Fluid Overload</vt:lpstr>
      <vt:lpstr>Dehydration</vt:lpstr>
      <vt:lpstr>Introduction!Print_Area</vt:lpstr>
      <vt:lpstr>Specifications!Print_Area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Vedita Bipat</dc:creator>
  <cp:lastModifiedBy>vbipat</cp:lastModifiedBy>
  <cp:lastPrinted>2012-06-27T22:51:15Z</cp:lastPrinted>
  <dcterms:created xsi:type="dcterms:W3CDTF">2010-01-05T21:17:23Z</dcterms:created>
  <dcterms:modified xsi:type="dcterms:W3CDTF">2014-08-08T22:48:19Z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y fmtid="{D5CDD505-2E9C-101B-9397-08002B2CF9AE}" pid="3" name="_AdHocReviewCycleID">
    <vt:i4>-1332839524</vt:i4>
  </property>
  <property fmtid="{D5CDD505-2E9C-101B-9397-08002B2CF9AE}" pid="4" name="_NewReviewCycle">
    <vt:lpwstr/>
  </property>
  <property fmtid="{D5CDD505-2E9C-101B-9397-08002B2CF9AE}" pid="5" name="_EmailSubject">
    <vt:lpwstr>ESRD Public Use Files</vt:lpwstr>
  </property>
  <property fmtid="{D5CDD505-2E9C-101B-9397-08002B2CF9AE}" pid="6" name="_AuthorEmail">
    <vt:lpwstr>Michelle.Cruse@cms.hhs.gov</vt:lpwstr>
  </property>
  <property fmtid="{D5CDD505-2E9C-101B-9397-08002B2CF9AE}" pid="7" name="_AuthorEmailDisplayName">
    <vt:lpwstr>Cruse, Michelle L. (CMS/CMM)</vt:lpwstr>
  </property>
</Properties>
</file>