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hart1.xml" ContentType="application/vnd.openxmlformats-officedocument.drawingml.char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6605" windowHeight="8475" tabRatio="873"/>
  </bookViews>
  <sheets>
    <sheet name="Public Registrations by State" sheetId="1" r:id="rId1"/>
    <sheet name="Pymt Summary April 2013 &amp; PTD " sheetId="7" r:id="rId2"/>
    <sheet name="Public Payments by State" sheetId="3" r:id="rId3"/>
    <sheet name="Public Payments by State Graph" sheetId="4" r:id="rId4"/>
    <sheet name="Public Payments by State and PT" sheetId="5" r:id="rId5"/>
    <sheet name="State Graph Data" sheetId="6" r:id="rId6"/>
  </sheets>
  <definedNames>
    <definedName name="_xlnm._FilterDatabase" localSheetId="2" hidden="1">'Public Payments by State'!#REF!</definedName>
    <definedName name="_xlnm._FilterDatabase" localSheetId="4" hidden="1">'Public Payments by State and PT'!$A$1:$A$233</definedName>
    <definedName name="_xlnm._FilterDatabase" localSheetId="3" hidden="1">'Public Payments by State Graph'!#REF!</definedName>
    <definedName name="_xlnm._FilterDatabase" localSheetId="5" hidden="1">'State Graph Data'!$E$1:$E$60</definedName>
    <definedName name="_xlnm.Print_Area" localSheetId="2">'Public Payments by State'!$A$1:$G$60</definedName>
    <definedName name="_xlnm.Print_Area" localSheetId="4">'Public Payments by State and PT'!$A$1:$O$231</definedName>
    <definedName name="_xlnm.Print_Area" localSheetId="0">'Public Registrations by State'!$A$1:$G$62</definedName>
    <definedName name="_xlnm.Print_Area" localSheetId="1">'Pymt Summary April 2013 &amp; PTD '!$A$1:$G$20</definedName>
    <definedName name="_xlnm.Print_Area" localSheetId="5">'State Graph Data'!$A$1:$G$59</definedName>
    <definedName name="_xlnm.Print_Titles" localSheetId="2">'Public Payments by State'!$1:$2</definedName>
    <definedName name="_xlnm.Print_Titles" localSheetId="4">'Public Payments by State and PT'!$1:$2</definedName>
  </definedNames>
  <calcPr calcId="145621"/>
</workbook>
</file>

<file path=xl/calcChain.xml><?xml version="1.0" encoding="utf-8"?>
<calcChain xmlns="http://schemas.openxmlformats.org/spreadsheetml/2006/main">
  <c r="F62" i="1" l="1"/>
  <c r="E62" i="1"/>
  <c r="D62" i="1"/>
  <c r="C62" i="1"/>
  <c r="B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62" i="1" s="1"/>
  <c r="G15" i="7"/>
  <c r="G16" i="7" s="1"/>
  <c r="F15" i="7"/>
  <c r="F16" i="7" s="1"/>
  <c r="E15" i="7"/>
  <c r="E16" i="7" s="1"/>
  <c r="D15" i="7"/>
  <c r="D16" i="7" s="1"/>
  <c r="G14" i="7"/>
  <c r="F14" i="7"/>
  <c r="E14" i="7"/>
  <c r="D14" i="7"/>
  <c r="G12" i="7"/>
  <c r="F12" i="7"/>
  <c r="E12" i="7"/>
  <c r="D12" i="7"/>
  <c r="G8" i="7"/>
  <c r="G9" i="7" s="1"/>
  <c r="G17" i="7" s="1"/>
  <c r="F8" i="7"/>
  <c r="F9" i="7" s="1"/>
  <c r="F17" i="7" s="1"/>
  <c r="E8" i="7"/>
  <c r="E9" i="7" s="1"/>
  <c r="E17" i="7" s="1"/>
  <c r="D8" i="7"/>
  <c r="D9" i="7" s="1"/>
  <c r="D17" i="7" s="1"/>
  <c r="G7" i="7"/>
  <c r="F7" i="7"/>
  <c r="E7" i="7"/>
  <c r="D7" i="7"/>
  <c r="G5" i="7"/>
  <c r="F5" i="7"/>
  <c r="E5" i="7"/>
  <c r="D5" i="7"/>
  <c r="K230" i="5"/>
  <c r="J230" i="5"/>
  <c r="I230" i="5"/>
  <c r="H230" i="5"/>
  <c r="E230" i="5"/>
  <c r="D230" i="5"/>
  <c r="M229" i="5"/>
  <c r="O229" i="5" s="1"/>
  <c r="L229" i="5"/>
  <c r="N229" i="5" s="1"/>
  <c r="M228" i="5"/>
  <c r="O228" i="5" s="1"/>
  <c r="L228" i="5"/>
  <c r="N228" i="5" s="1"/>
  <c r="M227" i="5"/>
  <c r="M230" i="5" s="1"/>
  <c r="L227" i="5"/>
  <c r="K226" i="5"/>
  <c r="J226" i="5"/>
  <c r="I226" i="5"/>
  <c r="H226" i="5"/>
  <c r="E226" i="5"/>
  <c r="D226" i="5"/>
  <c r="M225" i="5"/>
  <c r="O225" i="5" s="1"/>
  <c r="L225" i="5"/>
  <c r="N225" i="5" s="1"/>
  <c r="M224" i="5"/>
  <c r="O224" i="5" s="1"/>
  <c r="L224" i="5"/>
  <c r="N224" i="5" s="1"/>
  <c r="M223" i="5"/>
  <c r="M226" i="5" s="1"/>
  <c r="O226" i="5" s="1"/>
  <c r="L223" i="5"/>
  <c r="K222" i="5"/>
  <c r="J222" i="5"/>
  <c r="I222" i="5"/>
  <c r="H222" i="5"/>
  <c r="E222" i="5"/>
  <c r="D222" i="5"/>
  <c r="M221" i="5"/>
  <c r="O221" i="5" s="1"/>
  <c r="L221" i="5"/>
  <c r="N221" i="5" s="1"/>
  <c r="M220" i="5"/>
  <c r="O220" i="5" s="1"/>
  <c r="L220" i="5"/>
  <c r="N220" i="5" s="1"/>
  <c r="M219" i="5"/>
  <c r="M222" i="5" s="1"/>
  <c r="O222" i="5" s="1"/>
  <c r="L219" i="5"/>
  <c r="K218" i="5"/>
  <c r="J218" i="5"/>
  <c r="I218" i="5"/>
  <c r="H218" i="5"/>
  <c r="E218" i="5"/>
  <c r="D218" i="5"/>
  <c r="M217" i="5"/>
  <c r="O217" i="5" s="1"/>
  <c r="L217" i="5"/>
  <c r="N217" i="5" s="1"/>
  <c r="M216" i="5"/>
  <c r="O216" i="5" s="1"/>
  <c r="L216" i="5"/>
  <c r="N216" i="5" s="1"/>
  <c r="M215" i="5"/>
  <c r="M218" i="5" s="1"/>
  <c r="O218" i="5" s="1"/>
  <c r="L215" i="5"/>
  <c r="K214" i="5"/>
  <c r="J214" i="5"/>
  <c r="I214" i="5"/>
  <c r="H214" i="5"/>
  <c r="E214" i="5"/>
  <c r="D214" i="5"/>
  <c r="M213" i="5"/>
  <c r="O213" i="5" s="1"/>
  <c r="L213" i="5"/>
  <c r="N213" i="5" s="1"/>
  <c r="M212" i="5"/>
  <c r="O212" i="5" s="1"/>
  <c r="L212" i="5"/>
  <c r="N212" i="5" s="1"/>
  <c r="M211" i="5"/>
  <c r="M214" i="5" s="1"/>
  <c r="L211" i="5"/>
  <c r="K210" i="5"/>
  <c r="J210" i="5"/>
  <c r="I210" i="5"/>
  <c r="H210" i="5"/>
  <c r="E210" i="5"/>
  <c r="D210" i="5"/>
  <c r="M209" i="5"/>
  <c r="O209" i="5" s="1"/>
  <c r="L209" i="5"/>
  <c r="N209" i="5" s="1"/>
  <c r="M208" i="5"/>
  <c r="O208" i="5" s="1"/>
  <c r="L208" i="5"/>
  <c r="M207" i="5"/>
  <c r="M210" i="5" s="1"/>
  <c r="O210" i="5" s="1"/>
  <c r="L207" i="5"/>
  <c r="N207" i="5" s="1"/>
  <c r="K206" i="5"/>
  <c r="J206" i="5"/>
  <c r="I206" i="5"/>
  <c r="H206" i="5"/>
  <c r="E206" i="5"/>
  <c r="D206" i="5"/>
  <c r="M205" i="5"/>
  <c r="O205" i="5" s="1"/>
  <c r="L205" i="5"/>
  <c r="N205" i="5" s="1"/>
  <c r="M204" i="5"/>
  <c r="O204" i="5" s="1"/>
  <c r="L204" i="5"/>
  <c r="N204" i="5" s="1"/>
  <c r="M203" i="5"/>
  <c r="M206" i="5" s="1"/>
  <c r="O206" i="5" s="1"/>
  <c r="L203" i="5"/>
  <c r="L206" i="5" s="1"/>
  <c r="K202" i="5"/>
  <c r="J202" i="5"/>
  <c r="I202" i="5"/>
  <c r="H202" i="5"/>
  <c r="E202" i="5"/>
  <c r="D202" i="5"/>
  <c r="M201" i="5"/>
  <c r="O201" i="5" s="1"/>
  <c r="L201" i="5"/>
  <c r="N201" i="5" s="1"/>
  <c r="M200" i="5"/>
  <c r="O200" i="5" s="1"/>
  <c r="L200" i="5"/>
  <c r="M199" i="5"/>
  <c r="M202" i="5" s="1"/>
  <c r="L199" i="5"/>
  <c r="N199" i="5" s="1"/>
  <c r="K198" i="5"/>
  <c r="J198" i="5"/>
  <c r="I198" i="5"/>
  <c r="H198" i="5"/>
  <c r="E198" i="5"/>
  <c r="D198" i="5"/>
  <c r="M197" i="5"/>
  <c r="O197" i="5" s="1"/>
  <c r="L197" i="5"/>
  <c r="N197" i="5" s="1"/>
  <c r="M196" i="5"/>
  <c r="O196" i="5" s="1"/>
  <c r="L196" i="5"/>
  <c r="N196" i="5" s="1"/>
  <c r="M195" i="5"/>
  <c r="M198" i="5" s="1"/>
  <c r="O198" i="5" s="1"/>
  <c r="L195" i="5"/>
  <c r="L198" i="5" s="1"/>
  <c r="K194" i="5"/>
  <c r="J194" i="5"/>
  <c r="I194" i="5"/>
  <c r="H194" i="5"/>
  <c r="E194" i="5"/>
  <c r="D194" i="5"/>
  <c r="M193" i="5"/>
  <c r="O193" i="5" s="1"/>
  <c r="L193" i="5"/>
  <c r="N193" i="5" s="1"/>
  <c r="M192" i="5"/>
  <c r="O192" i="5" s="1"/>
  <c r="L192" i="5"/>
  <c r="M191" i="5"/>
  <c r="M194" i="5" s="1"/>
  <c r="O194" i="5" s="1"/>
  <c r="L191" i="5"/>
  <c r="N191" i="5" s="1"/>
  <c r="K190" i="5"/>
  <c r="J190" i="5"/>
  <c r="I190" i="5"/>
  <c r="H190" i="5"/>
  <c r="E190" i="5"/>
  <c r="D190" i="5"/>
  <c r="M189" i="5"/>
  <c r="O189" i="5" s="1"/>
  <c r="L189" i="5"/>
  <c r="N189" i="5" s="1"/>
  <c r="M188" i="5"/>
  <c r="O188" i="5" s="1"/>
  <c r="L188" i="5"/>
  <c r="N188" i="5" s="1"/>
  <c r="M187" i="5"/>
  <c r="M190" i="5" s="1"/>
  <c r="O190" i="5" s="1"/>
  <c r="L187" i="5"/>
  <c r="L190" i="5" s="1"/>
  <c r="K186" i="5"/>
  <c r="J186" i="5"/>
  <c r="I186" i="5"/>
  <c r="H186" i="5"/>
  <c r="E186" i="5"/>
  <c r="D186" i="5"/>
  <c r="M185" i="5"/>
  <c r="O185" i="5" s="1"/>
  <c r="L185" i="5"/>
  <c r="N185" i="5" s="1"/>
  <c r="M184" i="5"/>
  <c r="O184" i="5" s="1"/>
  <c r="L184" i="5"/>
  <c r="M183" i="5"/>
  <c r="M186" i="5" s="1"/>
  <c r="O186" i="5" s="1"/>
  <c r="L183" i="5"/>
  <c r="N183" i="5" s="1"/>
  <c r="K182" i="5"/>
  <c r="J182" i="5"/>
  <c r="I182" i="5"/>
  <c r="H182" i="5"/>
  <c r="E182" i="5"/>
  <c r="D182" i="5"/>
  <c r="M181" i="5"/>
  <c r="O181" i="5" s="1"/>
  <c r="L181" i="5"/>
  <c r="N181" i="5" s="1"/>
  <c r="M180" i="5"/>
  <c r="O180" i="5" s="1"/>
  <c r="L180" i="5"/>
  <c r="N180" i="5" s="1"/>
  <c r="M179" i="5"/>
  <c r="M182" i="5" s="1"/>
  <c r="L179" i="5"/>
  <c r="L182" i="5" s="1"/>
  <c r="K178" i="5"/>
  <c r="J178" i="5"/>
  <c r="I178" i="5"/>
  <c r="H178" i="5"/>
  <c r="E178" i="5"/>
  <c r="D178" i="5"/>
  <c r="M177" i="5"/>
  <c r="O177" i="5" s="1"/>
  <c r="L177" i="5"/>
  <c r="N177" i="5" s="1"/>
  <c r="M176" i="5"/>
  <c r="O176" i="5" s="1"/>
  <c r="L176" i="5"/>
  <c r="M175" i="5"/>
  <c r="M178" i="5" s="1"/>
  <c r="O178" i="5" s="1"/>
  <c r="L175" i="5"/>
  <c r="N175" i="5" s="1"/>
  <c r="K174" i="5"/>
  <c r="J174" i="5"/>
  <c r="I174" i="5"/>
  <c r="H174" i="5"/>
  <c r="E174" i="5"/>
  <c r="D174" i="5"/>
  <c r="M173" i="5"/>
  <c r="O173" i="5" s="1"/>
  <c r="L173" i="5"/>
  <c r="N173" i="5" s="1"/>
  <c r="M172" i="5"/>
  <c r="O172" i="5" s="1"/>
  <c r="L172" i="5"/>
  <c r="N172" i="5" s="1"/>
  <c r="M171" i="5"/>
  <c r="M174" i="5" s="1"/>
  <c r="O174" i="5" s="1"/>
  <c r="L171" i="5"/>
  <c r="L174" i="5" s="1"/>
  <c r="K170" i="5"/>
  <c r="J170" i="5"/>
  <c r="I170" i="5"/>
  <c r="H170" i="5"/>
  <c r="E170" i="5"/>
  <c r="D170" i="5"/>
  <c r="M169" i="5"/>
  <c r="O169" i="5" s="1"/>
  <c r="L169" i="5"/>
  <c r="N169" i="5" s="1"/>
  <c r="M168" i="5"/>
  <c r="O168" i="5" s="1"/>
  <c r="L168" i="5"/>
  <c r="M167" i="5"/>
  <c r="M170" i="5" s="1"/>
  <c r="O170" i="5" s="1"/>
  <c r="L167" i="5"/>
  <c r="N167" i="5" s="1"/>
  <c r="K166" i="5"/>
  <c r="J166" i="5"/>
  <c r="I166" i="5"/>
  <c r="H166" i="5"/>
  <c r="E166" i="5"/>
  <c r="D166" i="5"/>
  <c r="M165" i="5"/>
  <c r="O165" i="5" s="1"/>
  <c r="L165" i="5"/>
  <c r="N165" i="5" s="1"/>
  <c r="M164" i="5"/>
  <c r="O164" i="5" s="1"/>
  <c r="L164" i="5"/>
  <c r="N164" i="5" s="1"/>
  <c r="M163" i="5"/>
  <c r="M166" i="5" s="1"/>
  <c r="L163" i="5"/>
  <c r="L166" i="5" s="1"/>
  <c r="K162" i="5"/>
  <c r="J162" i="5"/>
  <c r="I162" i="5"/>
  <c r="H162" i="5"/>
  <c r="E162" i="5"/>
  <c r="D162" i="5"/>
  <c r="M161" i="5"/>
  <c r="O161" i="5" s="1"/>
  <c r="L161" i="5"/>
  <c r="N161" i="5" s="1"/>
  <c r="M160" i="5"/>
  <c r="O160" i="5" s="1"/>
  <c r="L160" i="5"/>
  <c r="M159" i="5"/>
  <c r="M162" i="5" s="1"/>
  <c r="L159" i="5"/>
  <c r="N159" i="5" s="1"/>
  <c r="K158" i="5"/>
  <c r="J158" i="5"/>
  <c r="I158" i="5"/>
  <c r="H158" i="5"/>
  <c r="E158" i="5"/>
  <c r="D158" i="5"/>
  <c r="M157" i="5"/>
  <c r="O157" i="5" s="1"/>
  <c r="L157" i="5"/>
  <c r="N157" i="5" s="1"/>
  <c r="M156" i="5"/>
  <c r="O156" i="5" s="1"/>
  <c r="L156" i="5"/>
  <c r="N156" i="5" s="1"/>
  <c r="M155" i="5"/>
  <c r="M158" i="5" s="1"/>
  <c r="O158" i="5" s="1"/>
  <c r="L155" i="5"/>
  <c r="L158" i="5" s="1"/>
  <c r="K154" i="5"/>
  <c r="J154" i="5"/>
  <c r="I154" i="5"/>
  <c r="H154" i="5"/>
  <c r="E154" i="5"/>
  <c r="D154" i="5"/>
  <c r="M153" i="5"/>
  <c r="O153" i="5" s="1"/>
  <c r="L153" i="5"/>
  <c r="N153" i="5" s="1"/>
  <c r="M152" i="5"/>
  <c r="O152" i="5" s="1"/>
  <c r="L152" i="5"/>
  <c r="M151" i="5"/>
  <c r="M154" i="5" s="1"/>
  <c r="O154" i="5" s="1"/>
  <c r="L151" i="5"/>
  <c r="N151" i="5" s="1"/>
  <c r="K150" i="5"/>
  <c r="J150" i="5"/>
  <c r="I150" i="5"/>
  <c r="H150" i="5"/>
  <c r="E150" i="5"/>
  <c r="D150" i="5"/>
  <c r="M149" i="5"/>
  <c r="O149" i="5" s="1"/>
  <c r="L149" i="5"/>
  <c r="N149" i="5" s="1"/>
  <c r="M148" i="5"/>
  <c r="O148" i="5" s="1"/>
  <c r="L148" i="5"/>
  <c r="N148" i="5" s="1"/>
  <c r="M147" i="5"/>
  <c r="M150" i="5" s="1"/>
  <c r="O150" i="5" s="1"/>
  <c r="L147" i="5"/>
  <c r="L150" i="5" s="1"/>
  <c r="K146" i="5"/>
  <c r="J146" i="5"/>
  <c r="I146" i="5"/>
  <c r="H146" i="5"/>
  <c r="E146" i="5"/>
  <c r="D146" i="5"/>
  <c r="M145" i="5"/>
  <c r="O145" i="5" s="1"/>
  <c r="L145" i="5"/>
  <c r="N145" i="5" s="1"/>
  <c r="M144" i="5"/>
  <c r="O144" i="5" s="1"/>
  <c r="L144" i="5"/>
  <c r="M143" i="5"/>
  <c r="M146" i="5" s="1"/>
  <c r="L143" i="5"/>
  <c r="N143" i="5" s="1"/>
  <c r="K142" i="5"/>
  <c r="J142" i="5"/>
  <c r="I142" i="5"/>
  <c r="H142" i="5"/>
  <c r="E142" i="5"/>
  <c r="D142" i="5"/>
  <c r="M141" i="5"/>
  <c r="O141" i="5" s="1"/>
  <c r="L141" i="5"/>
  <c r="N141" i="5" s="1"/>
  <c r="M140" i="5"/>
  <c r="O140" i="5" s="1"/>
  <c r="L140" i="5"/>
  <c r="N140" i="5" s="1"/>
  <c r="M139" i="5"/>
  <c r="M142" i="5" s="1"/>
  <c r="O142" i="5" s="1"/>
  <c r="L139" i="5"/>
  <c r="L142" i="5" s="1"/>
  <c r="K138" i="5"/>
  <c r="J138" i="5"/>
  <c r="I138" i="5"/>
  <c r="H138" i="5"/>
  <c r="E138" i="5"/>
  <c r="D138" i="5"/>
  <c r="M137" i="5"/>
  <c r="O137" i="5" s="1"/>
  <c r="L137" i="5"/>
  <c r="N137" i="5" s="1"/>
  <c r="M136" i="5"/>
  <c r="O136" i="5" s="1"/>
  <c r="L136" i="5"/>
  <c r="M135" i="5"/>
  <c r="M138" i="5" s="1"/>
  <c r="L135" i="5"/>
  <c r="N135" i="5" s="1"/>
  <c r="K134" i="5"/>
  <c r="J134" i="5"/>
  <c r="I134" i="5"/>
  <c r="H134" i="5"/>
  <c r="E134" i="5"/>
  <c r="D134" i="5"/>
  <c r="M133" i="5"/>
  <c r="O133" i="5" s="1"/>
  <c r="L133" i="5"/>
  <c r="N133" i="5" s="1"/>
  <c r="M132" i="5"/>
  <c r="O132" i="5" s="1"/>
  <c r="L132" i="5"/>
  <c r="N132" i="5" s="1"/>
  <c r="M131" i="5"/>
  <c r="M134" i="5" s="1"/>
  <c r="O134" i="5" s="1"/>
  <c r="L131" i="5"/>
  <c r="L134" i="5" s="1"/>
  <c r="K130" i="5"/>
  <c r="J130" i="5"/>
  <c r="I130" i="5"/>
  <c r="H130" i="5"/>
  <c r="E130" i="5"/>
  <c r="D130" i="5"/>
  <c r="M129" i="5"/>
  <c r="O129" i="5" s="1"/>
  <c r="L129" i="5"/>
  <c r="N129" i="5" s="1"/>
  <c r="M128" i="5"/>
  <c r="O128" i="5" s="1"/>
  <c r="L128" i="5"/>
  <c r="M127" i="5"/>
  <c r="M130" i="5" s="1"/>
  <c r="O130" i="5" s="1"/>
  <c r="L127" i="5"/>
  <c r="N127" i="5" s="1"/>
  <c r="K126" i="5"/>
  <c r="J126" i="5"/>
  <c r="I126" i="5"/>
  <c r="H126" i="5"/>
  <c r="E126" i="5"/>
  <c r="D126" i="5"/>
  <c r="M125" i="5"/>
  <c r="O125" i="5" s="1"/>
  <c r="L125" i="5"/>
  <c r="N125" i="5" s="1"/>
  <c r="M124" i="5"/>
  <c r="O124" i="5" s="1"/>
  <c r="L124" i="5"/>
  <c r="N124" i="5" s="1"/>
  <c r="M123" i="5"/>
  <c r="M126" i="5" s="1"/>
  <c r="L123" i="5"/>
  <c r="L126" i="5" s="1"/>
  <c r="K122" i="5"/>
  <c r="J122" i="5"/>
  <c r="I122" i="5"/>
  <c r="H122" i="5"/>
  <c r="E122" i="5"/>
  <c r="D122" i="5"/>
  <c r="M121" i="5"/>
  <c r="O121" i="5" s="1"/>
  <c r="L121" i="5"/>
  <c r="N121" i="5" s="1"/>
  <c r="M120" i="5"/>
  <c r="O120" i="5" s="1"/>
  <c r="L120" i="5"/>
  <c r="M119" i="5"/>
  <c r="M122" i="5" s="1"/>
  <c r="O122" i="5" s="1"/>
  <c r="L119" i="5"/>
  <c r="N119" i="5" s="1"/>
  <c r="K118" i="5"/>
  <c r="J118" i="5"/>
  <c r="I118" i="5"/>
  <c r="H118" i="5"/>
  <c r="E118" i="5"/>
  <c r="D118" i="5"/>
  <c r="M117" i="5"/>
  <c r="O117" i="5" s="1"/>
  <c r="L117" i="5"/>
  <c r="N117" i="5" s="1"/>
  <c r="M116" i="5"/>
  <c r="O116" i="5" s="1"/>
  <c r="L116" i="5"/>
  <c r="N116" i="5" s="1"/>
  <c r="M115" i="5"/>
  <c r="M118" i="5" s="1"/>
  <c r="L115" i="5"/>
  <c r="L118" i="5" s="1"/>
  <c r="K114" i="5"/>
  <c r="J114" i="5"/>
  <c r="I114" i="5"/>
  <c r="H114" i="5"/>
  <c r="E114" i="5"/>
  <c r="D114" i="5"/>
  <c r="M113" i="5"/>
  <c r="O113" i="5" s="1"/>
  <c r="L113" i="5"/>
  <c r="N113" i="5" s="1"/>
  <c r="M112" i="5"/>
  <c r="O112" i="5" s="1"/>
  <c r="L112" i="5"/>
  <c r="M111" i="5"/>
  <c r="M114" i="5" s="1"/>
  <c r="O114" i="5" s="1"/>
  <c r="L111" i="5"/>
  <c r="N111" i="5" s="1"/>
  <c r="K110" i="5"/>
  <c r="J110" i="5"/>
  <c r="I110" i="5"/>
  <c r="H110" i="5"/>
  <c r="E110" i="5"/>
  <c r="D110" i="5"/>
  <c r="M109" i="5"/>
  <c r="O109" i="5" s="1"/>
  <c r="L109" i="5"/>
  <c r="N109" i="5" s="1"/>
  <c r="M108" i="5"/>
  <c r="O108" i="5" s="1"/>
  <c r="L108" i="5"/>
  <c r="N108" i="5" s="1"/>
  <c r="M107" i="5"/>
  <c r="M110" i="5" s="1"/>
  <c r="L107" i="5"/>
  <c r="L110" i="5" s="1"/>
  <c r="K106" i="5"/>
  <c r="J106" i="5"/>
  <c r="I106" i="5"/>
  <c r="H106" i="5"/>
  <c r="E106" i="5"/>
  <c r="D106" i="5"/>
  <c r="M105" i="5"/>
  <c r="O105" i="5" s="1"/>
  <c r="L105" i="5"/>
  <c r="N105" i="5" s="1"/>
  <c r="M104" i="5"/>
  <c r="O104" i="5" s="1"/>
  <c r="L104" i="5"/>
  <c r="N104" i="5" s="1"/>
  <c r="M103" i="5"/>
  <c r="M106" i="5" s="1"/>
  <c r="O106" i="5" s="1"/>
  <c r="L103" i="5"/>
  <c r="N103" i="5" s="1"/>
  <c r="K102" i="5"/>
  <c r="J102" i="5"/>
  <c r="I102" i="5"/>
  <c r="H102" i="5"/>
  <c r="E102" i="5"/>
  <c r="D102" i="5"/>
  <c r="M101" i="5"/>
  <c r="O101" i="5" s="1"/>
  <c r="L101" i="5"/>
  <c r="N101" i="5" s="1"/>
  <c r="M100" i="5"/>
  <c r="O100" i="5" s="1"/>
  <c r="L100" i="5"/>
  <c r="N100" i="5" s="1"/>
  <c r="M99" i="5"/>
  <c r="M102" i="5" s="1"/>
  <c r="O102" i="5" s="1"/>
  <c r="L99" i="5"/>
  <c r="L102" i="5" s="1"/>
  <c r="K98" i="5"/>
  <c r="J98" i="5"/>
  <c r="I98" i="5"/>
  <c r="H98" i="5"/>
  <c r="E98" i="5"/>
  <c r="D98" i="5"/>
  <c r="M97" i="5"/>
  <c r="O97" i="5" s="1"/>
  <c r="L97" i="5"/>
  <c r="N97" i="5" s="1"/>
  <c r="M96" i="5"/>
  <c r="O96" i="5" s="1"/>
  <c r="L96" i="5"/>
  <c r="M95" i="5"/>
  <c r="M98" i="5" s="1"/>
  <c r="L95" i="5"/>
  <c r="N95" i="5" s="1"/>
  <c r="K94" i="5"/>
  <c r="J94" i="5"/>
  <c r="I94" i="5"/>
  <c r="H94" i="5"/>
  <c r="E94" i="5"/>
  <c r="D94" i="5"/>
  <c r="M93" i="5"/>
  <c r="O93" i="5" s="1"/>
  <c r="L93" i="5"/>
  <c r="N93" i="5" s="1"/>
  <c r="M92" i="5"/>
  <c r="O92" i="5" s="1"/>
  <c r="L92" i="5"/>
  <c r="N92" i="5" s="1"/>
  <c r="M91" i="5"/>
  <c r="M94" i="5" s="1"/>
  <c r="O94" i="5" s="1"/>
  <c r="L91" i="5"/>
  <c r="L94" i="5" s="1"/>
  <c r="K90" i="5"/>
  <c r="J90" i="5"/>
  <c r="I90" i="5"/>
  <c r="H90" i="5"/>
  <c r="E90" i="5"/>
  <c r="D90" i="5"/>
  <c r="M89" i="5"/>
  <c r="O89" i="5" s="1"/>
  <c r="L89" i="5"/>
  <c r="N89" i="5" s="1"/>
  <c r="M88" i="5"/>
  <c r="O88" i="5" s="1"/>
  <c r="L88" i="5"/>
  <c r="M87" i="5"/>
  <c r="M90" i="5" s="1"/>
  <c r="O90" i="5" s="1"/>
  <c r="L87" i="5"/>
  <c r="N87" i="5" s="1"/>
  <c r="K86" i="5"/>
  <c r="J86" i="5"/>
  <c r="I86" i="5"/>
  <c r="H86" i="5"/>
  <c r="E86" i="5"/>
  <c r="D86" i="5"/>
  <c r="M85" i="5"/>
  <c r="O85" i="5" s="1"/>
  <c r="L85" i="5"/>
  <c r="N85" i="5" s="1"/>
  <c r="M84" i="5"/>
  <c r="O84" i="5" s="1"/>
  <c r="L84" i="5"/>
  <c r="N84" i="5" s="1"/>
  <c r="M83" i="5"/>
  <c r="M86" i="5" s="1"/>
  <c r="O86" i="5" s="1"/>
  <c r="L83" i="5"/>
  <c r="L86" i="5" s="1"/>
  <c r="K82" i="5"/>
  <c r="J82" i="5"/>
  <c r="I82" i="5"/>
  <c r="H82" i="5"/>
  <c r="E82" i="5"/>
  <c r="D82" i="5"/>
  <c r="M81" i="5"/>
  <c r="O81" i="5" s="1"/>
  <c r="L81" i="5"/>
  <c r="N81" i="5" s="1"/>
  <c r="M80" i="5"/>
  <c r="O80" i="5" s="1"/>
  <c r="L80" i="5"/>
  <c r="M79" i="5"/>
  <c r="M82" i="5" s="1"/>
  <c r="O82" i="5" s="1"/>
  <c r="L79" i="5"/>
  <c r="N79" i="5" s="1"/>
  <c r="K78" i="5"/>
  <c r="J78" i="5"/>
  <c r="I78" i="5"/>
  <c r="H78" i="5"/>
  <c r="E78" i="5"/>
  <c r="D78" i="5"/>
  <c r="M77" i="5"/>
  <c r="O77" i="5" s="1"/>
  <c r="L77" i="5"/>
  <c r="N77" i="5" s="1"/>
  <c r="M76" i="5"/>
  <c r="O76" i="5" s="1"/>
  <c r="L76" i="5"/>
  <c r="N76" i="5" s="1"/>
  <c r="M75" i="5"/>
  <c r="M78" i="5" s="1"/>
  <c r="L75" i="5"/>
  <c r="L78" i="5" s="1"/>
  <c r="K74" i="5"/>
  <c r="J74" i="5"/>
  <c r="I74" i="5"/>
  <c r="H74" i="5"/>
  <c r="E74" i="5"/>
  <c r="D74" i="5"/>
  <c r="M73" i="5"/>
  <c r="O73" i="5" s="1"/>
  <c r="L73" i="5"/>
  <c r="N73" i="5" s="1"/>
  <c r="M72" i="5"/>
  <c r="O72" i="5" s="1"/>
  <c r="L72" i="5"/>
  <c r="M71" i="5"/>
  <c r="M74" i="5" s="1"/>
  <c r="O74" i="5" s="1"/>
  <c r="L71" i="5"/>
  <c r="N71" i="5" s="1"/>
  <c r="K70" i="5"/>
  <c r="J70" i="5"/>
  <c r="I70" i="5"/>
  <c r="H70" i="5"/>
  <c r="E70" i="5"/>
  <c r="D70" i="5"/>
  <c r="M69" i="5"/>
  <c r="O69" i="5" s="1"/>
  <c r="L69" i="5"/>
  <c r="N69" i="5" s="1"/>
  <c r="M68" i="5"/>
  <c r="O68" i="5" s="1"/>
  <c r="L68" i="5"/>
  <c r="N68" i="5" s="1"/>
  <c r="M67" i="5"/>
  <c r="M70" i="5" s="1"/>
  <c r="L67" i="5"/>
  <c r="L70" i="5" s="1"/>
  <c r="N70" i="5" s="1"/>
  <c r="K66" i="5"/>
  <c r="J66" i="5"/>
  <c r="I66" i="5"/>
  <c r="H66" i="5"/>
  <c r="E66" i="5"/>
  <c r="D66" i="5"/>
  <c r="M65" i="5"/>
  <c r="O65" i="5" s="1"/>
  <c r="L65" i="5"/>
  <c r="N65" i="5" s="1"/>
  <c r="M64" i="5"/>
  <c r="O64" i="5" s="1"/>
  <c r="L64" i="5"/>
  <c r="M63" i="5"/>
  <c r="M66" i="5" s="1"/>
  <c r="L63" i="5"/>
  <c r="N63" i="5" s="1"/>
  <c r="K62" i="5"/>
  <c r="J62" i="5"/>
  <c r="I62" i="5"/>
  <c r="H62" i="5"/>
  <c r="E62" i="5"/>
  <c r="D62" i="5"/>
  <c r="M61" i="5"/>
  <c r="O61" i="5" s="1"/>
  <c r="L61" i="5"/>
  <c r="N61" i="5" s="1"/>
  <c r="M60" i="5"/>
  <c r="O60" i="5" s="1"/>
  <c r="L60" i="5"/>
  <c r="N60" i="5" s="1"/>
  <c r="M59" i="5"/>
  <c r="M62" i="5" s="1"/>
  <c r="O62" i="5" s="1"/>
  <c r="L59" i="5"/>
  <c r="L62" i="5" s="1"/>
  <c r="K58" i="5"/>
  <c r="J58" i="5"/>
  <c r="I58" i="5"/>
  <c r="H58" i="5"/>
  <c r="E58" i="5"/>
  <c r="O58" i="5" s="1"/>
  <c r="D58" i="5"/>
  <c r="N58" i="5" s="1"/>
  <c r="M57" i="5"/>
  <c r="O57" i="5" s="1"/>
  <c r="L57" i="5"/>
  <c r="N57" i="5" s="1"/>
  <c r="M56" i="5"/>
  <c r="O56" i="5" s="1"/>
  <c r="L56" i="5"/>
  <c r="N56" i="5" s="1"/>
  <c r="M55" i="5"/>
  <c r="O55" i="5" s="1"/>
  <c r="L55" i="5"/>
  <c r="N55" i="5" s="1"/>
  <c r="K54" i="5"/>
  <c r="J54" i="5"/>
  <c r="I54" i="5"/>
  <c r="H54" i="5"/>
  <c r="E54" i="5"/>
  <c r="D54" i="5"/>
  <c r="M53" i="5"/>
  <c r="O53" i="5" s="1"/>
  <c r="L53" i="5"/>
  <c r="N53" i="5" s="1"/>
  <c r="M52" i="5"/>
  <c r="O52" i="5" s="1"/>
  <c r="L52" i="5"/>
  <c r="M51" i="5"/>
  <c r="M54" i="5" s="1"/>
  <c r="L51" i="5"/>
  <c r="N51" i="5" s="1"/>
  <c r="K50" i="5"/>
  <c r="J50" i="5"/>
  <c r="I50" i="5"/>
  <c r="H50" i="5"/>
  <c r="E50" i="5"/>
  <c r="D50" i="5"/>
  <c r="M49" i="5"/>
  <c r="O49" i="5" s="1"/>
  <c r="L49" i="5"/>
  <c r="N49" i="5" s="1"/>
  <c r="M48" i="5"/>
  <c r="O48" i="5" s="1"/>
  <c r="L48" i="5"/>
  <c r="N48" i="5" s="1"/>
  <c r="M47" i="5"/>
  <c r="M50" i="5" s="1"/>
  <c r="L47" i="5"/>
  <c r="L50" i="5" s="1"/>
  <c r="N50" i="5" s="1"/>
  <c r="K46" i="5"/>
  <c r="J46" i="5"/>
  <c r="I46" i="5"/>
  <c r="H46" i="5"/>
  <c r="E46" i="5"/>
  <c r="D46" i="5"/>
  <c r="M45" i="5"/>
  <c r="O45" i="5" s="1"/>
  <c r="L45" i="5"/>
  <c r="N45" i="5" s="1"/>
  <c r="M44" i="5"/>
  <c r="O44" i="5" s="1"/>
  <c r="L44" i="5"/>
  <c r="M43" i="5"/>
  <c r="M46" i="5" s="1"/>
  <c r="O46" i="5" s="1"/>
  <c r="L43" i="5"/>
  <c r="N43" i="5" s="1"/>
  <c r="K42" i="5"/>
  <c r="J42" i="5"/>
  <c r="I42" i="5"/>
  <c r="H42" i="5"/>
  <c r="E42" i="5"/>
  <c r="O42" i="5" s="1"/>
  <c r="D42" i="5"/>
  <c r="N42" i="5" s="1"/>
  <c r="M41" i="5"/>
  <c r="O41" i="5" s="1"/>
  <c r="L41" i="5"/>
  <c r="N41" i="5" s="1"/>
  <c r="M40" i="5"/>
  <c r="O40" i="5" s="1"/>
  <c r="L40" i="5"/>
  <c r="N40" i="5" s="1"/>
  <c r="M39" i="5"/>
  <c r="O39" i="5" s="1"/>
  <c r="L39" i="5"/>
  <c r="N39" i="5" s="1"/>
  <c r="K38" i="5"/>
  <c r="J38" i="5"/>
  <c r="I38" i="5"/>
  <c r="H38" i="5"/>
  <c r="E38" i="5"/>
  <c r="O38" i="5" s="1"/>
  <c r="D38" i="5"/>
  <c r="N38" i="5" s="1"/>
  <c r="M37" i="5"/>
  <c r="O37" i="5" s="1"/>
  <c r="L37" i="5"/>
  <c r="N37" i="5" s="1"/>
  <c r="M36" i="5"/>
  <c r="O36" i="5" s="1"/>
  <c r="L36" i="5"/>
  <c r="N36" i="5" s="1"/>
  <c r="M35" i="5"/>
  <c r="O35" i="5" s="1"/>
  <c r="L35" i="5"/>
  <c r="N35" i="5" s="1"/>
  <c r="K34" i="5"/>
  <c r="J34" i="5"/>
  <c r="I34" i="5"/>
  <c r="H34" i="5"/>
  <c r="E34" i="5"/>
  <c r="D34" i="5"/>
  <c r="M33" i="5"/>
  <c r="O33" i="5" s="1"/>
  <c r="L33" i="5"/>
  <c r="N33" i="5" s="1"/>
  <c r="M32" i="5"/>
  <c r="O32" i="5" s="1"/>
  <c r="L32" i="5"/>
  <c r="N32" i="5" s="1"/>
  <c r="M31" i="5"/>
  <c r="M34" i="5" s="1"/>
  <c r="O34" i="5" s="1"/>
  <c r="L31" i="5"/>
  <c r="L34" i="5" s="1"/>
  <c r="N34" i="5" s="1"/>
  <c r="K30" i="5"/>
  <c r="J30" i="5"/>
  <c r="I30" i="5"/>
  <c r="H30" i="5"/>
  <c r="E30" i="5"/>
  <c r="D30" i="5"/>
  <c r="M29" i="5"/>
  <c r="O29" i="5" s="1"/>
  <c r="L29" i="5"/>
  <c r="N29" i="5" s="1"/>
  <c r="M28" i="5"/>
  <c r="O28" i="5" s="1"/>
  <c r="L28" i="5"/>
  <c r="N28" i="5" s="1"/>
  <c r="M27" i="5"/>
  <c r="M30" i="5" s="1"/>
  <c r="O30" i="5" s="1"/>
  <c r="L27" i="5"/>
  <c r="L30" i="5" s="1"/>
  <c r="K26" i="5"/>
  <c r="J26" i="5"/>
  <c r="I26" i="5"/>
  <c r="H26" i="5"/>
  <c r="E26" i="5"/>
  <c r="D26" i="5"/>
  <c r="M25" i="5"/>
  <c r="O25" i="5" s="1"/>
  <c r="L25" i="5"/>
  <c r="N25" i="5" s="1"/>
  <c r="M24" i="5"/>
  <c r="O24" i="5" s="1"/>
  <c r="L24" i="5"/>
  <c r="N24" i="5" s="1"/>
  <c r="M23" i="5"/>
  <c r="M26" i="5" s="1"/>
  <c r="L23" i="5"/>
  <c r="N23" i="5" s="1"/>
  <c r="K22" i="5"/>
  <c r="J22" i="5"/>
  <c r="I22" i="5"/>
  <c r="H22" i="5"/>
  <c r="E22" i="5"/>
  <c r="D22" i="5"/>
  <c r="M21" i="5"/>
  <c r="O21" i="5" s="1"/>
  <c r="L21" i="5"/>
  <c r="N21" i="5" s="1"/>
  <c r="M20" i="5"/>
  <c r="O20" i="5" s="1"/>
  <c r="L20" i="5"/>
  <c r="N20" i="5" s="1"/>
  <c r="M19" i="5"/>
  <c r="M22" i="5" s="1"/>
  <c r="O22" i="5" s="1"/>
  <c r="L19" i="5"/>
  <c r="L22" i="5" s="1"/>
  <c r="K18" i="5"/>
  <c r="J18" i="5"/>
  <c r="I18" i="5"/>
  <c r="H18" i="5"/>
  <c r="E18" i="5"/>
  <c r="D18" i="5"/>
  <c r="M17" i="5"/>
  <c r="O17" i="5" s="1"/>
  <c r="L17" i="5"/>
  <c r="N17" i="5" s="1"/>
  <c r="M16" i="5"/>
  <c r="O16" i="5" s="1"/>
  <c r="L16" i="5"/>
  <c r="N16" i="5" s="1"/>
  <c r="M15" i="5"/>
  <c r="L15" i="5"/>
  <c r="L18" i="5" s="1"/>
  <c r="K14" i="5"/>
  <c r="J14" i="5"/>
  <c r="I14" i="5"/>
  <c r="H14" i="5"/>
  <c r="E14" i="5"/>
  <c r="D14" i="5"/>
  <c r="M13" i="5"/>
  <c r="O13" i="5" s="1"/>
  <c r="L13" i="5"/>
  <c r="N13" i="5" s="1"/>
  <c r="M12" i="5"/>
  <c r="O12" i="5" s="1"/>
  <c r="L12" i="5"/>
  <c r="N12" i="5" s="1"/>
  <c r="M11" i="5"/>
  <c r="M14" i="5" s="1"/>
  <c r="O14" i="5" s="1"/>
  <c r="L11" i="5"/>
  <c r="L14" i="5" s="1"/>
  <c r="K10" i="5"/>
  <c r="J10" i="5"/>
  <c r="I10" i="5"/>
  <c r="H10" i="5"/>
  <c r="E10" i="5"/>
  <c r="D10" i="5"/>
  <c r="M9" i="5"/>
  <c r="O9" i="5" s="1"/>
  <c r="L9" i="5"/>
  <c r="N9" i="5" s="1"/>
  <c r="M8" i="5"/>
  <c r="O8" i="5" s="1"/>
  <c r="L8" i="5"/>
  <c r="N8" i="5" s="1"/>
  <c r="M7" i="5"/>
  <c r="M10" i="5" s="1"/>
  <c r="O10" i="5" s="1"/>
  <c r="L7" i="5"/>
  <c r="L10" i="5" s="1"/>
  <c r="K6" i="5"/>
  <c r="K231" i="5" s="1"/>
  <c r="J6" i="5"/>
  <c r="J231" i="5" s="1"/>
  <c r="I6" i="5"/>
  <c r="I231" i="5" s="1"/>
  <c r="H6" i="5"/>
  <c r="H231" i="5" s="1"/>
  <c r="E6" i="5"/>
  <c r="E231" i="5" s="1"/>
  <c r="D6" i="5"/>
  <c r="M5" i="5"/>
  <c r="O5" i="5" s="1"/>
  <c r="L5" i="5"/>
  <c r="N5" i="5" s="1"/>
  <c r="M4" i="5"/>
  <c r="O4" i="5" s="1"/>
  <c r="L4" i="5"/>
  <c r="N4" i="5" s="1"/>
  <c r="M3" i="5"/>
  <c r="M6" i="5" s="1"/>
  <c r="L3" i="5"/>
  <c r="L6" i="5" s="1"/>
  <c r="G60" i="3"/>
  <c r="F60" i="3"/>
  <c r="E60" i="3"/>
  <c r="D60" i="3"/>
  <c r="C60" i="3"/>
  <c r="B60" i="3"/>
  <c r="L214" i="5" l="1"/>
  <c r="N214" i="5" s="1"/>
  <c r="L218" i="5"/>
  <c r="L222" i="5"/>
  <c r="N222" i="5" s="1"/>
  <c r="L226" i="5"/>
  <c r="L230" i="5"/>
  <c r="N230" i="5" s="1"/>
  <c r="M18" i="5"/>
  <c r="O18" i="5" s="1"/>
  <c r="L54" i="5"/>
  <c r="N54" i="5" s="1"/>
  <c r="D231" i="5"/>
  <c r="L66" i="5"/>
  <c r="N66" i="5" s="1"/>
  <c r="L170" i="5"/>
  <c r="N170" i="5" s="1"/>
  <c r="L210" i="5"/>
  <c r="N210" i="5" s="1"/>
  <c r="O230" i="5"/>
  <c r="O214" i="5"/>
  <c r="O202" i="5"/>
  <c r="O182" i="5"/>
  <c r="O166" i="5"/>
  <c r="O162" i="5"/>
  <c r="O146" i="5"/>
  <c r="O138" i="5"/>
  <c r="O126" i="5"/>
  <c r="O118" i="5"/>
  <c r="O110" i="5"/>
  <c r="O98" i="5"/>
  <c r="O78" i="5"/>
  <c r="O70" i="5"/>
  <c r="O66" i="5"/>
  <c r="O54" i="5"/>
  <c r="O50" i="5"/>
  <c r="O26" i="5"/>
  <c r="N226" i="5"/>
  <c r="N218" i="5"/>
  <c r="N206" i="5"/>
  <c r="N198" i="5"/>
  <c r="N190" i="5"/>
  <c r="N182" i="5"/>
  <c r="N174" i="5"/>
  <c r="N166" i="5"/>
  <c r="N158" i="5"/>
  <c r="N150" i="5"/>
  <c r="N142" i="5"/>
  <c r="N134" i="5"/>
  <c r="N126" i="5"/>
  <c r="N118" i="5"/>
  <c r="N110" i="5"/>
  <c r="N102" i="5"/>
  <c r="N94" i="5"/>
  <c r="N86" i="5"/>
  <c r="N78" i="5"/>
  <c r="N62" i="5"/>
  <c r="N30" i="5"/>
  <c r="N22" i="5"/>
  <c r="N18" i="5"/>
  <c r="N14" i="5"/>
  <c r="N10" i="5"/>
  <c r="L202" i="5"/>
  <c r="N202" i="5" s="1"/>
  <c r="L194" i="5"/>
  <c r="N194" i="5" s="1"/>
  <c r="L186" i="5"/>
  <c r="N186" i="5" s="1"/>
  <c r="L178" i="5"/>
  <c r="N178" i="5" s="1"/>
  <c r="L162" i="5"/>
  <c r="N162" i="5" s="1"/>
  <c r="L154" i="5"/>
  <c r="N154" i="5" s="1"/>
  <c r="L146" i="5"/>
  <c r="N146" i="5" s="1"/>
  <c r="L138" i="5"/>
  <c r="N138" i="5" s="1"/>
  <c r="L130" i="5"/>
  <c r="N130" i="5" s="1"/>
  <c r="L122" i="5"/>
  <c r="N122" i="5" s="1"/>
  <c r="L114" i="5"/>
  <c r="N114" i="5" s="1"/>
  <c r="L98" i="5"/>
  <c r="N98" i="5" s="1"/>
  <c r="L90" i="5"/>
  <c r="N90" i="5" s="1"/>
  <c r="L82" i="5"/>
  <c r="N82" i="5" s="1"/>
  <c r="L74" i="5"/>
  <c r="N74" i="5" s="1"/>
  <c r="L46" i="5"/>
  <c r="N46" i="5" s="1"/>
  <c r="N6" i="5"/>
  <c r="M231" i="5"/>
  <c r="O6" i="5"/>
  <c r="N3" i="5"/>
  <c r="N15" i="5"/>
  <c r="N19" i="5"/>
  <c r="L26" i="5"/>
  <c r="N26" i="5" s="1"/>
  <c r="N27" i="5"/>
  <c r="N52" i="5"/>
  <c r="N59" i="5"/>
  <c r="N72" i="5"/>
  <c r="N80" i="5"/>
  <c r="N83" i="5"/>
  <c r="N88" i="5"/>
  <c r="N96" i="5"/>
  <c r="L106" i="5"/>
  <c r="N106" i="5" s="1"/>
  <c r="N107" i="5"/>
  <c r="N112" i="5"/>
  <c r="N115" i="5"/>
  <c r="N120" i="5"/>
  <c r="N131" i="5"/>
  <c r="N7" i="5"/>
  <c r="N11" i="5"/>
  <c r="N31" i="5"/>
  <c r="N44" i="5"/>
  <c r="N47" i="5"/>
  <c r="N64" i="5"/>
  <c r="N67" i="5"/>
  <c r="N75" i="5"/>
  <c r="N91" i="5"/>
  <c r="N99" i="5"/>
  <c r="N123" i="5"/>
  <c r="N128" i="5"/>
  <c r="N136" i="5"/>
  <c r="N139" i="5"/>
  <c r="N144" i="5"/>
  <c r="N147" i="5"/>
  <c r="N152" i="5"/>
  <c r="N155" i="5"/>
  <c r="N160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O3" i="5"/>
  <c r="O7" i="5"/>
  <c r="O11" i="5"/>
  <c r="O15" i="5"/>
  <c r="O19" i="5"/>
  <c r="O23" i="5"/>
  <c r="O27" i="5"/>
  <c r="O31" i="5"/>
  <c r="O43" i="5"/>
  <c r="O47" i="5"/>
  <c r="O51" i="5"/>
  <c r="O59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59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N215" i="5"/>
  <c r="N219" i="5"/>
  <c r="N223" i="5"/>
  <c r="N227" i="5"/>
  <c r="O231" i="5" l="1"/>
  <c r="L231" i="5"/>
  <c r="N231" i="5"/>
</calcChain>
</file>

<file path=xl/sharedStrings.xml><?xml version="1.0" encoding="utf-8"?>
<sst xmlns="http://schemas.openxmlformats.org/spreadsheetml/2006/main" count="1065" uniqueCount="105">
  <si>
    <t>State / Territory</t>
  </si>
  <si>
    <t xml:space="preserve">MEDICARE </t>
  </si>
  <si>
    <t>MEDICAID</t>
  </si>
  <si>
    <t>DUAL</t>
  </si>
  <si>
    <t>TOTAL</t>
  </si>
  <si>
    <t>EP</t>
  </si>
  <si>
    <t>Hospital</t>
  </si>
  <si>
    <t>Registration Count</t>
  </si>
  <si>
    <t>Mare</t>
  </si>
  <si>
    <t>Maid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</si>
  <si>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</si>
  <si>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</si>
  <si>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</si>
  <si>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</si>
  <si>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</si>
  <si>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</si>
  <si>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</si>
  <si>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</si>
  <si>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</si>
  <si>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 xml:space="preserve"> 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</si>
  <si>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</si>
  <si>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</si>
  <si>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</si>
  <si>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</si>
  <si>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</si>
  <si>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</si>
  <si>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</si>
  <si>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</si>
  <si>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</si>
  <si>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</si>
  <si>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</si>
  <si>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</si>
  <si>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</si>
  <si>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</si>
  <si>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</si>
  <si>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</si>
  <si>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</si>
  <si>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</si>
  <si>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</si>
  <si>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</si>
  <si>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</si>
  <si>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</si>
  <si>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</si>
  <si>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</si>
  <si>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</si>
  <si>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</si>
  <si>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</si>
  <si>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</si>
  <si>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</si>
  <si>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</si>
  <si>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</si>
  <si>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</si>
  <si>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</si>
  <si>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</si>
  <si>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</si>
  <si>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</si>
  <si>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</si>
  <si>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</si>
  <si>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</si>
  <si>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</si>
  <si>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</si>
  <si>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</si>
  <si>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</si>
  <si>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</si>
  <si>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</si>
  <si>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</si>
  <si>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</si>
  <si>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</si>
  <si>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</si>
  <si>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</si>
  <si>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</si>
  <si>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</si>
  <si>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</si>
  <si>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</si>
  <si>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</si>
  <si>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</si>
  <si>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</si>
  <si>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</si>
  <si>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</si>
  <si>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</si>
  <si>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</si>
  <si>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</si>
  <si>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</si>
  <si>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# 11,117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</si>
  <si>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</si>
  <si>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</si>
  <si>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</si>
  <si>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</si>
  <si>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</si>
  <si>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</si>
  <si>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</si>
  <si>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</si>
  <si>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</si>
  <si>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</si>
  <si>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</si>
  <si>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</si>
  <si>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</si>
  <si>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</si>
  <si>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Medicaid Count</t>
  </si>
  <si>
    <t>Total Payments</t>
  </si>
  <si>
    <t xml:space="preserve">  April 2013</t>
  </si>
  <si>
    <t>HPSA EP Payments As of April 30th 2013:</t>
  </si>
  <si>
    <t>#   9,214</t>
  </si>
  <si>
    <t>MAO EP Payments - Paid in 2012:</t>
  </si>
  <si>
    <t>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</si>
</sst>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#,##0;\(#,##0\)"/>
    <numFmt numFmtId="167" formatCode="#,##0.00;\(#,##0.00\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31" applyNumberFormat="0" applyFill="0" applyAlignment="0" applyProtection="0"/>
    <xf numFmtId="0" fontId="30" fillId="0" borderId="32" applyNumberFormat="0" applyFill="0" applyAlignment="0" applyProtection="0"/>
    <xf numFmtId="0" fontId="31" fillId="0" borderId="33" applyNumberFormat="0" applyFill="0" applyAlignment="0" applyProtection="0"/>
    <xf numFmtId="0" fontId="31" fillId="0" borderId="0" applyNumberFormat="0" applyFill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  <xf numFmtId="0" fontId="35" fillId="17" borderId="34" applyNumberFormat="0" applyAlignment="0" applyProtection="0"/>
    <xf numFmtId="0" fontId="36" fillId="18" borderId="35" applyNumberFormat="0" applyAlignment="0" applyProtection="0"/>
    <xf numFmtId="0" fontId="37" fillId="18" borderId="34" applyNumberFormat="0" applyAlignment="0" applyProtection="0"/>
    <xf numFmtId="0" fontId="38" fillId="0" borderId="36" applyNumberFormat="0" applyFill="0" applyAlignment="0" applyProtection="0"/>
    <xf numFmtId="0" fontId="2" fillId="19" borderId="37" applyNumberFormat="0" applyAlignment="0" applyProtection="0"/>
    <xf numFmtId="0" fontId="39" fillId="0" borderId="0" applyNumberFormat="0" applyFill="0" applyBorder="0" applyAlignment="0" applyProtection="0"/>
    <xf numFmtId="0" fontId="1" fillId="20" borderId="38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39" applyNumberFormat="0" applyFill="0" applyAlignment="0" applyProtection="0"/>
    <xf numFmtId="0" fontId="4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42" fillId="44" borderId="0" applyNumberFormat="0" applyBorder="0" applyAlignment="0" applyProtection="0"/>
  </cellStyleXfs>
  <cellXfs count="197">
    <xf numFmtId="0" fontId="0" fillId="0" borderId="0" xfId="0"/>
    <xf numFmtId="0" fontId="5" fillId="0" borderId="0" xfId="3" applyFont="1"/>
    <xf numFmtId="0" fontId="6" fillId="3" borderId="7" xfId="2" applyFont="1" applyFill="1" applyBorder="1" applyAlignment="1">
      <alignment horizontal="center" wrapText="1"/>
    </xf>
    <xf numFmtId="0" fontId="6" fillId="3" borderId="0" xfId="2" applyFont="1" applyFill="1" applyBorder="1" applyAlignment="1">
      <alignment horizontal="center" wrapText="1"/>
    </xf>
    <xf numFmtId="0" fontId="7" fillId="0" borderId="8" xfId="2" applyFont="1" applyFill="1" applyBorder="1"/>
    <xf numFmtId="3" fontId="7" fillId="4" borderId="7" xfId="2" applyNumberFormat="1" applyFont="1" applyFill="1" applyBorder="1" applyAlignment="1">
      <alignment horizontal="center"/>
    </xf>
    <xf numFmtId="3" fontId="7" fillId="0" borderId="8" xfId="2" applyNumberFormat="1" applyFont="1" applyFill="1" applyBorder="1" applyAlignment="1">
      <alignment horizontal="center"/>
    </xf>
    <xf numFmtId="3" fontId="7" fillId="4" borderId="8" xfId="2" applyNumberFormat="1" applyFont="1" applyFill="1" applyBorder="1" applyAlignment="1">
      <alignment horizontal="center"/>
    </xf>
    <xf numFmtId="0" fontId="7" fillId="0" borderId="6" xfId="2" applyFont="1" applyFill="1" applyBorder="1"/>
    <xf numFmtId="3" fontId="7" fillId="4" borderId="9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4" borderId="6" xfId="2" applyNumberFormat="1" applyFont="1" applyFill="1" applyBorder="1" applyAlignment="1">
      <alignment horizontal="center"/>
    </xf>
    <xf numFmtId="1" fontId="6" fillId="5" borderId="10" xfId="0" applyNumberFormat="1" applyFont="1" applyFill="1" applyBorder="1" applyAlignment="1">
      <alignment horizontal="center" vertical="center" wrapText="1"/>
    </xf>
    <xf numFmtId="164" fontId="6" fillId="5" borderId="10" xfId="1" applyNumberFormat="1" applyFont="1" applyFill="1" applyBorder="1" applyAlignment="1">
      <alignment horizontal="center" vertical="center" wrapText="1"/>
    </xf>
    <xf numFmtId="164" fontId="11" fillId="0" borderId="6" xfId="1" applyNumberFormat="1" applyFont="1" applyBorder="1" applyAlignment="1">
      <alignment horizontal="right" wrapText="1"/>
    </xf>
    <xf numFmtId="3" fontId="8" fillId="0" borderId="11" xfId="4" applyNumberFormat="1" applyFont="1" applyFill="1" applyBorder="1" applyAlignment="1">
      <alignment horizontal="right" wrapText="1"/>
    </xf>
    <xf numFmtId="7" fontId="8" fillId="0" borderId="11" xfId="1" applyNumberFormat="1" applyFont="1" applyFill="1" applyBorder="1" applyAlignment="1">
      <alignment horizontal="right" wrapText="1"/>
    </xf>
    <xf numFmtId="3" fontId="8" fillId="0" borderId="12" xfId="4" applyNumberFormat="1" applyFont="1" applyFill="1" applyBorder="1" applyAlignment="1">
      <alignment horizontal="right" wrapText="1"/>
    </xf>
    <xf numFmtId="7" fontId="8" fillId="0" borderId="12" xfId="1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3" fontId="16" fillId="0" borderId="0" xfId="0" applyNumberFormat="1" applyFont="1"/>
    <xf numFmtId="164" fontId="16" fillId="0" borderId="0" xfId="1" applyNumberFormat="1" applyFont="1" applyBorder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5" borderId="17" xfId="2" applyFont="1" applyFill="1" applyBorder="1" applyAlignment="1">
      <alignment horizontal="center" vertical="center"/>
    </xf>
    <xf numFmtId="164" fontId="6" fillId="5" borderId="17" xfId="1" applyNumberFormat="1" applyFont="1" applyFill="1" applyBorder="1" applyAlignment="1">
      <alignment horizontal="center" vertical="center"/>
    </xf>
    <xf numFmtId="164" fontId="6" fillId="5" borderId="18" xfId="1" applyNumberFormat="1" applyFont="1" applyFill="1" applyBorder="1" applyAlignment="1">
      <alignment horizontal="center" vertical="center"/>
    </xf>
    <xf numFmtId="0" fontId="7" fillId="0" borderId="7" xfId="2" applyFont="1" applyFill="1" applyBorder="1"/>
    <xf numFmtId="164" fontId="7" fillId="0" borderId="1" xfId="1" applyNumberFormat="1" applyFont="1" applyFill="1" applyBorder="1"/>
    <xf numFmtId="3" fontId="18" fillId="10" borderId="7" xfId="2" applyNumberFormat="1" applyFont="1" applyFill="1" applyBorder="1"/>
    <xf numFmtId="164" fontId="18" fillId="10" borderId="1" xfId="1" applyNumberFormat="1" applyFont="1" applyFill="1" applyBorder="1"/>
    <xf numFmtId="0" fontId="7" fillId="0" borderId="9" xfId="2" applyFont="1" applyFill="1" applyBorder="1"/>
    <xf numFmtId="164" fontId="7" fillId="0" borderId="5" xfId="1" applyNumberFormat="1" applyFont="1" applyFill="1" applyBorder="1"/>
    <xf numFmtId="3" fontId="18" fillId="10" borderId="9" xfId="2" applyNumberFormat="1" applyFont="1" applyFill="1" applyBorder="1"/>
    <xf numFmtId="164" fontId="18" fillId="10" borderId="5" xfId="1" applyNumberFormat="1" applyFont="1" applyFill="1" applyBorder="1"/>
    <xf numFmtId="0" fontId="9" fillId="5" borderId="4" xfId="0" applyFont="1" applyFill="1" applyBorder="1" applyAlignment="1">
      <alignment horizontal="right"/>
    </xf>
    <xf numFmtId="3" fontId="9" fillId="5" borderId="2" xfId="0" applyNumberFormat="1" applyFont="1" applyFill="1" applyBorder="1"/>
    <xf numFmtId="164" fontId="9" fillId="5" borderId="3" xfId="1" applyNumberFormat="1" applyFont="1" applyFill="1" applyBorder="1"/>
    <xf numFmtId="3" fontId="9" fillId="5" borderId="19" xfId="0" applyNumberFormat="1" applyFont="1" applyFill="1" applyBorder="1"/>
    <xf numFmtId="164" fontId="9" fillId="5" borderId="5" xfId="1" applyNumberFormat="1" applyFont="1" applyFill="1" applyBorder="1"/>
    <xf numFmtId="0" fontId="19" fillId="0" borderId="0" xfId="0" applyFont="1"/>
    <xf numFmtId="0" fontId="20" fillId="0" borderId="0" xfId="0" applyFont="1"/>
    <xf numFmtId="0" fontId="20" fillId="0" borderId="0" xfId="0" applyFont="1" applyBorder="1"/>
    <xf numFmtId="164" fontId="2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22" fillId="5" borderId="20" xfId="2" applyFont="1" applyFill="1" applyBorder="1" applyAlignment="1">
      <alignment horizontal="center"/>
    </xf>
    <xf numFmtId="0" fontId="22" fillId="5" borderId="21" xfId="2" applyFont="1" applyFill="1" applyBorder="1" applyAlignment="1">
      <alignment horizontal="center"/>
    </xf>
    <xf numFmtId="164" fontId="22" fillId="5" borderId="22" xfId="1" applyNumberFormat="1" applyFont="1" applyFill="1" applyBorder="1" applyAlignment="1">
      <alignment horizontal="center"/>
    </xf>
    <xf numFmtId="164" fontId="22" fillId="5" borderId="21" xfId="1" applyNumberFormat="1" applyFont="1" applyFill="1" applyBorder="1" applyAlignment="1">
      <alignment horizontal="center"/>
    </xf>
    <xf numFmtId="0" fontId="20" fillId="0" borderId="24" xfId="2" applyFont="1" applyBorder="1" applyAlignment="1">
      <alignment wrapText="1"/>
    </xf>
    <xf numFmtId="0" fontId="20" fillId="0" borderId="25" xfId="2" applyFont="1" applyBorder="1"/>
    <xf numFmtId="0" fontId="20" fillId="0" borderId="26" xfId="2" applyFont="1" applyBorder="1"/>
    <xf numFmtId="3" fontId="20" fillId="0" borderId="26" xfId="2" applyNumberFormat="1" applyFont="1" applyBorder="1"/>
    <xf numFmtId="0" fontId="20" fillId="0" borderId="7" xfId="2" applyFont="1" applyBorder="1"/>
    <xf numFmtId="0" fontId="20" fillId="0" borderId="0" xfId="2" applyFont="1" applyBorder="1"/>
    <xf numFmtId="3" fontId="20" fillId="0" borderId="7" xfId="2" applyNumberFormat="1" applyFont="1" applyBorder="1"/>
    <xf numFmtId="164" fontId="20" fillId="0" borderId="1" xfId="1" applyNumberFormat="1" applyFont="1" applyBorder="1"/>
    <xf numFmtId="3" fontId="20" fillId="0" borderId="0" xfId="2" applyNumberFormat="1" applyFont="1" applyBorder="1"/>
    <xf numFmtId="164" fontId="20" fillId="0" borderId="0" xfId="1" applyNumberFormat="1" applyFont="1" applyBorder="1"/>
    <xf numFmtId="3" fontId="23" fillId="0" borderId="7" xfId="2" applyNumberFormat="1" applyFont="1" applyBorder="1"/>
    <xf numFmtId="164" fontId="23" fillId="0" borderId="1" xfId="1" applyNumberFormat="1" applyFont="1" applyBorder="1"/>
    <xf numFmtId="0" fontId="20" fillId="0" borderId="8" xfId="2" applyFont="1" applyBorder="1" applyAlignment="1">
      <alignment wrapText="1"/>
    </xf>
    <xf numFmtId="0" fontId="24" fillId="9" borderId="8" xfId="2" applyFont="1" applyFill="1" applyBorder="1" applyAlignment="1">
      <alignment wrapText="1"/>
    </xf>
    <xf numFmtId="0" fontId="24" fillId="9" borderId="7" xfId="2" applyFont="1" applyFill="1" applyBorder="1"/>
    <xf numFmtId="0" fontId="24" fillId="9" borderId="0" xfId="2" applyFont="1" applyFill="1" applyBorder="1"/>
    <xf numFmtId="3" fontId="24" fillId="9" borderId="0" xfId="2" applyNumberFormat="1" applyFont="1" applyFill="1" applyBorder="1"/>
    <xf numFmtId="164" fontId="24" fillId="9" borderId="1" xfId="1" applyNumberFormat="1" applyFont="1" applyFill="1" applyBorder="1"/>
    <xf numFmtId="3" fontId="24" fillId="9" borderId="7" xfId="2" applyNumberFormat="1" applyFont="1" applyFill="1" applyBorder="1"/>
    <xf numFmtId="3" fontId="25" fillId="9" borderId="7" xfId="2" applyNumberFormat="1" applyFont="1" applyFill="1" applyBorder="1"/>
    <xf numFmtId="164" fontId="25" fillId="9" borderId="1" xfId="1" applyNumberFormat="1" applyFont="1" applyFill="1" applyBorder="1"/>
    <xf numFmtId="3" fontId="23" fillId="0" borderId="27" xfId="0" applyNumberFormat="1" applyFont="1" applyBorder="1" applyAlignment="1">
      <alignment horizontal="right" vertical="center"/>
    </xf>
    <xf numFmtId="164" fontId="23" fillId="0" borderId="28" xfId="1" applyNumberFormat="1" applyFont="1" applyBorder="1" applyAlignment="1">
      <alignment horizontal="right" vertical="center"/>
    </xf>
    <xf numFmtId="0" fontId="20" fillId="0" borderId="8" xfId="2" applyFont="1" applyFill="1" applyBorder="1" applyAlignment="1">
      <alignment wrapText="1"/>
    </xf>
    <xf numFmtId="0" fontId="24" fillId="0" borderId="8" xfId="2" applyFont="1" applyFill="1" applyBorder="1" applyAlignment="1">
      <alignment wrapText="1"/>
    </xf>
    <xf numFmtId="0" fontId="20" fillId="9" borderId="7" xfId="2" applyFont="1" applyFill="1" applyBorder="1"/>
    <xf numFmtId="0" fontId="20" fillId="9" borderId="0" xfId="2" applyFont="1" applyFill="1" applyBorder="1"/>
    <xf numFmtId="0" fontId="24" fillId="9" borderId="6" xfId="2" applyFont="1" applyFill="1" applyBorder="1" applyAlignment="1">
      <alignment wrapText="1"/>
    </xf>
    <xf numFmtId="0" fontId="24" fillId="9" borderId="9" xfId="2" applyFont="1" applyFill="1" applyBorder="1"/>
    <xf numFmtId="0" fontId="24" fillId="9" borderId="19" xfId="2" applyFont="1" applyFill="1" applyBorder="1"/>
    <xf numFmtId="3" fontId="24" fillId="9" borderId="19" xfId="2" applyNumberFormat="1" applyFont="1" applyFill="1" applyBorder="1"/>
    <xf numFmtId="164" fontId="24" fillId="9" borderId="5" xfId="1" applyNumberFormat="1" applyFont="1" applyFill="1" applyBorder="1"/>
    <xf numFmtId="3" fontId="24" fillId="9" borderId="9" xfId="2" applyNumberFormat="1" applyFont="1" applyFill="1" applyBorder="1"/>
    <xf numFmtId="3" fontId="25" fillId="9" borderId="9" xfId="2" applyNumberFormat="1" applyFont="1" applyFill="1" applyBorder="1"/>
    <xf numFmtId="164" fontId="25" fillId="9" borderId="5" xfId="1" applyNumberFormat="1" applyFont="1" applyFill="1" applyBorder="1"/>
    <xf numFmtId="0" fontId="22" fillId="3" borderId="29" xfId="2" applyFont="1" applyFill="1" applyBorder="1" applyAlignment="1">
      <alignment wrapText="1"/>
    </xf>
    <xf numFmtId="0" fontId="22" fillId="3" borderId="23" xfId="2" applyFont="1" applyFill="1" applyBorder="1"/>
    <xf numFmtId="0" fontId="22" fillId="3" borderId="30" xfId="2" applyFont="1" applyFill="1" applyBorder="1"/>
    <xf numFmtId="3" fontId="22" fillId="3" borderId="30" xfId="2" applyNumberFormat="1" applyFont="1" applyFill="1" applyBorder="1"/>
    <xf numFmtId="164" fontId="22" fillId="3" borderId="29" xfId="1" applyNumberFormat="1" applyFont="1" applyFill="1" applyBorder="1"/>
    <xf numFmtId="3" fontId="22" fillId="3" borderId="23" xfId="2" applyNumberFormat="1" applyFont="1" applyFill="1" applyBorder="1"/>
    <xf numFmtId="0" fontId="20" fillId="0" borderId="0" xfId="0" applyFont="1" applyAlignment="1">
      <alignment wrapText="1"/>
    </xf>
    <xf numFmtId="164" fontId="20" fillId="0" borderId="0" xfId="1" applyNumberFormat="1" applyFont="1" applyBorder="1" applyAlignment="1">
      <alignment horizontal="center"/>
    </xf>
    <xf numFmtId="164" fontId="26" fillId="0" borderId="0" xfId="1" applyNumberFormat="1" applyFont="1"/>
    <xf numFmtId="0" fontId="6" fillId="11" borderId="24" xfId="2" applyFont="1" applyFill="1" applyBorder="1" applyAlignment="1">
      <alignment horizontal="center"/>
    </xf>
    <xf numFmtId="164" fontId="6" fillId="11" borderId="24" xfId="1" applyNumberFormat="1" applyFont="1" applyFill="1" applyBorder="1" applyAlignment="1">
      <alignment horizontal="center"/>
    </xf>
    <xf numFmtId="0" fontId="6" fillId="12" borderId="24" xfId="2" applyFont="1" applyFill="1" applyBorder="1" applyAlignment="1">
      <alignment horizontal="center"/>
    </xf>
    <xf numFmtId="164" fontId="6" fillId="12" borderId="24" xfId="1" applyNumberFormat="1" applyFont="1" applyFill="1" applyBorder="1" applyAlignment="1">
      <alignment horizontal="center"/>
    </xf>
    <xf numFmtId="0" fontId="6" fillId="13" borderId="24" xfId="2" applyFont="1" applyFill="1" applyBorder="1" applyAlignment="1">
      <alignment horizontal="center"/>
    </xf>
    <xf numFmtId="164" fontId="6" fillId="13" borderId="24" xfId="1" applyNumberFormat="1" applyFont="1" applyFill="1" applyBorder="1" applyAlignment="1">
      <alignment horizontal="center"/>
    </xf>
    <xf numFmtId="0" fontId="24" fillId="9" borderId="21" xfId="2" applyFont="1" applyFill="1" applyBorder="1"/>
    <xf numFmtId="3" fontId="0" fillId="0" borderId="0" xfId="0" applyNumberFormat="1"/>
    <xf numFmtId="166" fontId="23" fillId="0" borderId="28" xfId="0" applyNumberFormat="1" applyFont="1" applyBorder="1" applyAlignment="1">
      <alignment horizontal="right" vertical="center"/>
    </xf>
    <xf numFmtId="0" fontId="22" fillId="5" borderId="23" xfId="2" applyFont="1" applyFill="1" applyBorder="1" applyAlignment="1">
      <alignment horizontal="center"/>
    </xf>
    <xf numFmtId="164" fontId="22" fillId="3" borderId="0" xfId="1" applyNumberFormat="1" applyFont="1" applyFill="1" applyBorder="1"/>
    <xf numFmtId="0" fontId="22" fillId="5" borderId="29" xfId="2" applyFont="1" applyFill="1" applyBorder="1" applyAlignment="1">
      <alignment horizontal="center"/>
    </xf>
    <xf numFmtId="164" fontId="24" fillId="9" borderId="0" xfId="1" applyNumberFormat="1" applyFont="1" applyFill="1" applyBorder="1"/>
    <xf numFmtId="167" fontId="23" fillId="0" borderId="0" xfId="3" applyNumberFormat="1" applyFont="1" applyBorder="1" applyAlignment="1">
      <alignment horizontal="right" vertical="center"/>
    </xf>
    <xf numFmtId="164" fontId="22" fillId="5" borderId="0" xfId="1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20" fillId="0" borderId="7" xfId="2" applyFont="1" applyBorder="1" applyAlignment="1">
      <alignment wrapText="1"/>
    </xf>
    <xf numFmtId="164" fontId="7" fillId="10" borderId="0" xfId="1" applyNumberFormat="1" applyFont="1" applyFill="1" applyBorder="1"/>
    <xf numFmtId="3" fontId="7" fillId="0" borderId="7" xfId="2" applyNumberFormat="1" applyFont="1" applyFill="1" applyBorder="1"/>
    <xf numFmtId="3" fontId="7" fillId="0" borderId="9" xfId="2" applyNumberFormat="1" applyFont="1" applyFill="1" applyBorder="1"/>
    <xf numFmtId="3" fontId="7" fillId="10" borderId="7" xfId="2" applyNumberFormat="1" applyFont="1" applyFill="1" applyBorder="1"/>
    <xf numFmtId="3" fontId="7" fillId="10" borderId="9" xfId="2" applyNumberFormat="1" applyFont="1" applyFill="1" applyBorder="1"/>
    <xf numFmtId="0" fontId="7" fillId="0" borderId="7" xfId="2" applyFont="1" applyFill="1" applyBorder="1" applyAlignment="1">
      <alignment wrapText="1"/>
    </xf>
    <xf numFmtId="164" fontId="11" fillId="0" borderId="21" xfId="1" applyNumberFormat="1" applyFont="1" applyBorder="1" applyAlignment="1">
      <alignment horizontal="right" wrapText="1"/>
    </xf>
    <xf numFmtId="164" fontId="12" fillId="6" borderId="41" xfId="1" applyNumberFormat="1" applyFont="1" applyFill="1" applyBorder="1" applyAlignment="1">
      <alignment horizontal="right"/>
    </xf>
    <xf numFmtId="3" fontId="12" fillId="6" borderId="40" xfId="0" applyNumberFormat="1" applyFont="1" applyFill="1" applyBorder="1" applyAlignment="1"/>
    <xf numFmtId="7" fontId="12" fillId="6" borderId="40" xfId="1" applyNumberFormat="1" applyFont="1" applyFill="1" applyBorder="1" applyAlignment="1"/>
    <xf numFmtId="164" fontId="11" fillId="7" borderId="40" xfId="1" applyNumberFormat="1" applyFont="1" applyFill="1" applyBorder="1" applyAlignment="1">
      <alignment horizontal="right" wrapText="1"/>
    </xf>
    <xf numFmtId="164" fontId="13" fillId="6" borderId="41" xfId="1" applyNumberFormat="1" applyFont="1" applyFill="1" applyBorder="1" applyAlignment="1">
      <alignment horizontal="right" wrapText="1"/>
    </xf>
    <xf numFmtId="3" fontId="13" fillId="6" borderId="40" xfId="0" applyNumberFormat="1" applyFont="1" applyFill="1" applyBorder="1" applyAlignment="1"/>
    <xf numFmtId="7" fontId="13" fillId="6" borderId="40" xfId="1" applyNumberFormat="1" applyFont="1" applyFill="1" applyBorder="1" applyAlignment="1"/>
    <xf numFmtId="164" fontId="13" fillId="8" borderId="41" xfId="1" applyNumberFormat="1" applyFont="1" applyFill="1" applyBorder="1" applyAlignment="1">
      <alignment horizontal="right" wrapText="1"/>
    </xf>
    <xf numFmtId="3" fontId="13" fillId="8" borderId="40" xfId="0" applyNumberFormat="1" applyFont="1" applyFill="1" applyBorder="1" applyAlignment="1"/>
    <xf numFmtId="7" fontId="13" fillId="8" borderId="40" xfId="1" applyNumberFormat="1" applyFont="1" applyFill="1" applyBorder="1" applyAlignment="1"/>
    <xf numFmtId="3" fontId="13" fillId="9" borderId="40" xfId="0" applyNumberFormat="1" applyFont="1" applyFill="1" applyBorder="1" applyAlignment="1"/>
    <xf numFmtId="7" fontId="13" fillId="9" borderId="40" xfId="1" applyNumberFormat="1" applyFont="1" applyFill="1" applyBorder="1" applyAlignment="1"/>
    <xf numFmtId="164" fontId="5" fillId="7" borderId="40" xfId="1" applyNumberFormat="1" applyFont="1" applyFill="1" applyBorder="1" applyAlignment="1">
      <alignment horizontal="right" wrapText="1"/>
    </xf>
    <xf numFmtId="3" fontId="5" fillId="0" borderId="40" xfId="5" applyNumberFormat="1" applyFont="1" applyFill="1" applyBorder="1" applyAlignment="1">
      <alignment horizontal="right" wrapText="1"/>
    </xf>
    <xf numFmtId="7" fontId="5" fillId="0" borderId="40" xfId="1" applyNumberFormat="1" applyFont="1" applyFill="1" applyBorder="1" applyAlignment="1">
      <alignment horizontal="right" wrapText="1"/>
    </xf>
    <xf numFmtId="3" fontId="5" fillId="0" borderId="40" xfId="0" applyNumberFormat="1" applyFont="1" applyBorder="1" applyAlignment="1"/>
    <xf numFmtId="7" fontId="5" fillId="0" borderId="40" xfId="1" applyNumberFormat="1" applyFont="1" applyBorder="1" applyAlignment="1"/>
    <xf numFmtId="164" fontId="5" fillId="0" borderId="40" xfId="1" applyNumberFormat="1" applyFont="1" applyBorder="1" applyAlignment="1">
      <alignment horizontal="right" wrapText="1"/>
    </xf>
    <xf numFmtId="164" fontId="12" fillId="8" borderId="41" xfId="1" applyNumberFormat="1" applyFont="1" applyFill="1" applyBorder="1" applyAlignment="1">
      <alignment horizontal="right"/>
    </xf>
    <xf numFmtId="3" fontId="12" fillId="8" borderId="40" xfId="0" applyNumberFormat="1" applyFont="1" applyFill="1" applyBorder="1" applyAlignment="1"/>
    <xf numFmtId="7" fontId="12" fillId="8" borderId="40" xfId="1" applyNumberFormat="1" applyFont="1" applyFill="1" applyBorder="1" applyAlignment="1"/>
    <xf numFmtId="3" fontId="3" fillId="5" borderId="40" xfId="0" applyNumberFormat="1" applyFont="1" applyFill="1" applyBorder="1" applyAlignment="1"/>
    <xf numFmtId="7" fontId="3" fillId="5" borderId="40" xfId="1" applyNumberFormat="1" applyFont="1" applyFill="1" applyBorder="1" applyAlignment="1"/>
    <xf numFmtId="0" fontId="4" fillId="2" borderId="40" xfId="2" applyFont="1" applyFill="1" applyBorder="1" applyAlignment="1">
      <alignment horizontal="center" vertical="center"/>
    </xf>
    <xf numFmtId="0" fontId="9" fillId="5" borderId="4" xfId="0" applyNumberFormat="1" applyFont="1" applyFill="1" applyBorder="1" applyAlignment="1">
      <alignment horizontal="left"/>
    </xf>
    <xf numFmtId="0" fontId="5" fillId="0" borderId="0" xfId="3" applyFont="1" applyAlignment="1">
      <alignment horizontal="left"/>
    </xf>
    <xf numFmtId="3" fontId="9" fillId="5" borderId="2" xfId="0" applyNumberFormat="1" applyFont="1" applyFill="1" applyBorder="1" applyAlignment="1">
      <alignment horizontal="center"/>
    </xf>
    <xf numFmtId="3" fontId="9" fillId="5" borderId="3" xfId="1" applyNumberFormat="1" applyFont="1" applyFill="1" applyBorder="1" applyAlignment="1">
      <alignment horizontal="center"/>
    </xf>
    <xf numFmtId="3" fontId="9" fillId="5" borderId="19" xfId="0" applyNumberFormat="1" applyFont="1" applyFill="1" applyBorder="1" applyAlignment="1">
      <alignment horizontal="center"/>
    </xf>
    <xf numFmtId="3" fontId="9" fillId="5" borderId="5" xfId="1" applyNumberFormat="1" applyFont="1" applyFill="1" applyBorder="1" applyAlignment="1">
      <alignment horizontal="center"/>
    </xf>
    <xf numFmtId="3" fontId="5" fillId="0" borderId="0" xfId="3" applyNumberFormat="1" applyFont="1" applyAlignment="1">
      <alignment horizontal="center"/>
    </xf>
    <xf numFmtId="0" fontId="5" fillId="0" borderId="0" xfId="3" applyFont="1" applyAlignment="1">
      <alignment horizontal="center"/>
    </xf>
    <xf numFmtId="0" fontId="6" fillId="2" borderId="42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2" borderId="41" xfId="2" applyFont="1" applyFill="1" applyBorder="1" applyAlignment="1">
      <alignment horizontal="center" vertical="center"/>
    </xf>
    <xf numFmtId="0" fontId="4" fillId="2" borderId="43" xfId="2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/>
    </xf>
    <xf numFmtId="165" fontId="9" fillId="5" borderId="10" xfId="0" applyNumberFormat="1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9" borderId="40" xfId="0" applyFont="1" applyFill="1" applyBorder="1" applyAlignment="1">
      <alignment horizont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7" borderId="42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164" fontId="9" fillId="5" borderId="10" xfId="1" applyNumberFormat="1" applyFont="1" applyFill="1" applyBorder="1" applyAlignment="1">
      <alignment horizontal="center" vertical="center" wrapText="1"/>
    </xf>
    <xf numFmtId="0" fontId="17" fillId="5" borderId="13" xfId="2" applyFont="1" applyFill="1" applyBorder="1" applyAlignment="1">
      <alignment horizontal="center" vertical="center"/>
    </xf>
    <xf numFmtId="0" fontId="17" fillId="5" borderId="16" xfId="2" applyFont="1" applyFill="1" applyBorder="1" applyAlignment="1">
      <alignment horizontal="center" vertical="center"/>
    </xf>
    <xf numFmtId="0" fontId="4" fillId="5" borderId="14" xfId="2" applyFont="1" applyFill="1" applyBorder="1" applyAlignment="1">
      <alignment horizontal="center" vertical="center"/>
    </xf>
    <xf numFmtId="0" fontId="4" fillId="5" borderId="15" xfId="2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center" vertical="center" wrapText="1"/>
    </xf>
    <xf numFmtId="0" fontId="6" fillId="5" borderId="23" xfId="2" applyFont="1" applyFill="1" applyBorder="1" applyAlignment="1">
      <alignment horizontal="center" vertical="center" wrapText="1"/>
    </xf>
    <xf numFmtId="0" fontId="21" fillId="5" borderId="20" xfId="2" applyFont="1" applyFill="1" applyBorder="1" applyAlignment="1">
      <alignment horizontal="center"/>
    </xf>
    <xf numFmtId="0" fontId="21" fillId="5" borderId="21" xfId="2" applyFont="1" applyFill="1" applyBorder="1" applyAlignment="1">
      <alignment horizontal="center"/>
    </xf>
    <xf numFmtId="0" fontId="21" fillId="5" borderId="22" xfId="2" applyFont="1" applyFill="1" applyBorder="1" applyAlignment="1">
      <alignment horizontal="center"/>
    </xf>
    <xf numFmtId="0" fontId="27" fillId="5" borderId="24" xfId="2" applyFont="1" applyFill="1" applyBorder="1" applyAlignment="1">
      <alignment horizontal="center" vertical="center"/>
    </xf>
    <xf numFmtId="0" fontId="27" fillId="5" borderId="8" xfId="2" applyFont="1" applyFill="1" applyBorder="1" applyAlignment="1">
      <alignment horizontal="center" vertical="center"/>
    </xf>
    <xf numFmtId="0" fontId="2" fillId="11" borderId="23" xfId="2" applyFont="1" applyFill="1" applyBorder="1" applyAlignment="1">
      <alignment horizontal="center"/>
    </xf>
    <xf numFmtId="0" fontId="2" fillId="11" borderId="29" xfId="2" applyFont="1" applyFill="1" applyBorder="1" applyAlignment="1">
      <alignment horizontal="center"/>
    </xf>
    <xf numFmtId="0" fontId="2" fillId="12" borderId="21" xfId="2" applyFont="1" applyFill="1" applyBorder="1" applyAlignment="1">
      <alignment horizontal="center"/>
    </xf>
    <xf numFmtId="0" fontId="2" fillId="13" borderId="21" xfId="2" applyFont="1" applyFill="1" applyBorder="1" applyAlignment="1">
      <alignment horizont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7832184194251258E-2"/>
          <c:y val="1.6574368725338628E-2"/>
          <c:w val="0.92799030118719161"/>
          <c:h val="0.76898925525952511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Data'!$C$1:$C$2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Data'!$A$3:$A$60</c:f>
              <c:strCache>
                <c:ptCount val="57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Ohio</c:v>
                </c:pt>
                <c:pt idx="39">
                  <c:v>Oklahoma</c:v>
                </c:pt>
                <c:pt idx="40">
                  <c:v>Oregon</c:v>
                </c:pt>
                <c:pt idx="41">
                  <c:v>Palau</c:v>
                </c:pt>
                <c:pt idx="42">
                  <c:v>Pennsylvania</c:v>
                </c:pt>
                <c:pt idx="43">
                  <c:v>Puerto Rico</c:v>
                </c:pt>
                <c:pt idx="44">
                  <c:v>Rhode Island</c:v>
                </c:pt>
                <c:pt idx="45">
                  <c:v>South Carolina</c:v>
                </c:pt>
                <c:pt idx="46">
                  <c:v>South Dakota</c:v>
                </c:pt>
                <c:pt idx="47">
                  <c:v>Tennessee</c:v>
                </c:pt>
                <c:pt idx="48">
                  <c:v>Texas</c:v>
                </c:pt>
                <c:pt idx="49">
                  <c:v>Utah</c:v>
                </c:pt>
                <c:pt idx="50">
                  <c:v>Vermont</c:v>
                </c:pt>
                <c:pt idx="51">
                  <c:v>Virgin Islands</c:v>
                </c:pt>
                <c:pt idx="52">
                  <c:v>Virginia</c:v>
                </c:pt>
                <c:pt idx="53">
                  <c:v>Washington</c:v>
                </c:pt>
                <c:pt idx="54">
                  <c:v>West Virginia</c:v>
                </c:pt>
                <c:pt idx="55">
                  <c:v>Wisconsin</c:v>
                </c:pt>
                <c:pt idx="56">
                  <c:v>Wyoming</c:v>
                </c:pt>
              </c:strCache>
            </c:strRef>
          </c:cat>
          <c:val>
            <c:numRef>
              <c:f>'State Graph Data'!$C$3:$C$60</c:f>
              <c:numCache>
                <c:formatCode>_("$"* #,##0_);_("$"* \(#,##0\);_("$"* "-"??_);_(@_)</c:formatCode>
                <c:ptCount val="58"/>
                <c:pt idx="0">
                  <c:v>176914808.85000002</c:v>
                </c:pt>
                <c:pt idx="1">
                  <c:v>8453356.4900000002</c:v>
                </c:pt>
                <c:pt idx="2">
                  <c:v>116751832.91</c:v>
                </c:pt>
                <c:pt idx="3">
                  <c:v>106360855.94</c:v>
                </c:pt>
                <c:pt idx="4">
                  <c:v>632760838.97000003</c:v>
                </c:pt>
                <c:pt idx="5">
                  <c:v>125547398.50999999</c:v>
                </c:pt>
                <c:pt idx="6">
                  <c:v>104766350.38</c:v>
                </c:pt>
                <c:pt idx="7">
                  <c:v>17339102.050000001</c:v>
                </c:pt>
                <c:pt idx="8">
                  <c:v>11866800.869999999</c:v>
                </c:pt>
                <c:pt idx="9">
                  <c:v>102000</c:v>
                </c:pt>
                <c:pt idx="10">
                  <c:v>652388478.70000005</c:v>
                </c:pt>
                <c:pt idx="11">
                  <c:v>246727305.90000001</c:v>
                </c:pt>
                <c:pt idx="12">
                  <c:v>378919.3</c:v>
                </c:pt>
                <c:pt idx="13">
                  <c:v>36336346.57</c:v>
                </c:pt>
                <c:pt idx="14">
                  <c:v>30086343.859999999</c:v>
                </c:pt>
                <c:pt idx="15">
                  <c:v>418764498.44</c:v>
                </c:pt>
                <c:pt idx="16">
                  <c:v>219284183.22999999</c:v>
                </c:pt>
                <c:pt idx="17">
                  <c:v>118869001.28</c:v>
                </c:pt>
                <c:pt idx="18">
                  <c:v>130465355.31999999</c:v>
                </c:pt>
                <c:pt idx="19">
                  <c:v>142269947.47</c:v>
                </c:pt>
                <c:pt idx="20">
                  <c:v>147315069.28</c:v>
                </c:pt>
                <c:pt idx="21">
                  <c:v>44346397.75</c:v>
                </c:pt>
                <c:pt idx="22">
                  <c:v>30000</c:v>
                </c:pt>
                <c:pt idx="23">
                  <c:v>133225218.05</c:v>
                </c:pt>
                <c:pt idx="24">
                  <c:v>271685325.31999999</c:v>
                </c:pt>
                <c:pt idx="25">
                  <c:v>325185172.52999997</c:v>
                </c:pt>
                <c:pt idx="26">
                  <c:v>223517317.36000001</c:v>
                </c:pt>
                <c:pt idx="27">
                  <c:v>109478423.51000001</c:v>
                </c:pt>
                <c:pt idx="28">
                  <c:v>239727386.06999999</c:v>
                </c:pt>
                <c:pt idx="29">
                  <c:v>35915436.359999999</c:v>
                </c:pt>
                <c:pt idx="30">
                  <c:v>57440960.840000004</c:v>
                </c:pt>
                <c:pt idx="31">
                  <c:v>51792574.100000001</c:v>
                </c:pt>
                <c:pt idx="32">
                  <c:v>69491151.319999993</c:v>
                </c:pt>
                <c:pt idx="33">
                  <c:v>252771205.38</c:v>
                </c:pt>
                <c:pt idx="34">
                  <c:v>40720348.950000003</c:v>
                </c:pt>
                <c:pt idx="35">
                  <c:v>475870677.43000001</c:v>
                </c:pt>
                <c:pt idx="36">
                  <c:v>224204913.69</c:v>
                </c:pt>
                <c:pt idx="37">
                  <c:v>23519634.07</c:v>
                </c:pt>
                <c:pt idx="38">
                  <c:v>389653404.70000005</c:v>
                </c:pt>
                <c:pt idx="39">
                  <c:v>115634999.09999999</c:v>
                </c:pt>
                <c:pt idx="40">
                  <c:v>94870215.859999999</c:v>
                </c:pt>
                <c:pt idx="41">
                  <c:v>77501.19</c:v>
                </c:pt>
                <c:pt idx="42">
                  <c:v>484863213.70999998</c:v>
                </c:pt>
                <c:pt idx="43">
                  <c:v>3787353.59</c:v>
                </c:pt>
                <c:pt idx="44">
                  <c:v>38729347.43</c:v>
                </c:pt>
                <c:pt idx="45">
                  <c:v>119650407.86000001</c:v>
                </c:pt>
                <c:pt idx="46">
                  <c:v>38731810.769999996</c:v>
                </c:pt>
                <c:pt idx="47">
                  <c:v>202641324.28</c:v>
                </c:pt>
                <c:pt idx="48">
                  <c:v>615400738.54999995</c:v>
                </c:pt>
                <c:pt idx="49">
                  <c:v>47306102.310000002</c:v>
                </c:pt>
                <c:pt idx="50">
                  <c:v>16769614.84</c:v>
                </c:pt>
                <c:pt idx="51">
                  <c:v>396000</c:v>
                </c:pt>
                <c:pt idx="52">
                  <c:v>271819921.38</c:v>
                </c:pt>
                <c:pt idx="53">
                  <c:v>147962712.11000001</c:v>
                </c:pt>
                <c:pt idx="54">
                  <c:v>69869989.75999999</c:v>
                </c:pt>
                <c:pt idx="55">
                  <c:v>203261824.97</c:v>
                </c:pt>
                <c:pt idx="56">
                  <c:v>7898214.8100000005</c:v>
                </c:pt>
              </c:numCache>
            </c:numRef>
          </c:val>
        </c:ser>
        <c:ser>
          <c:idx val="3"/>
          <c:order val="1"/>
          <c:tx>
            <c:strRef>
              <c:f>'State Graph Data'!$E$1:$E$2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Data'!$A$3:$A$60</c:f>
              <c:strCache>
                <c:ptCount val="57"/>
                <c:pt idx="0">
                  <c:v>Alabama</c:v>
                </c:pt>
                <c:pt idx="1">
                  <c:v>Alaska</c:v>
                </c:pt>
                <c:pt idx="2">
                  <c:v>Arizona</c:v>
                </c:pt>
                <c:pt idx="3">
                  <c:v>Arkansas</c:v>
                </c:pt>
                <c:pt idx="4">
                  <c:v>California</c:v>
                </c:pt>
                <c:pt idx="5">
                  <c:v>Colorado</c:v>
                </c:pt>
                <c:pt idx="6">
                  <c:v>Connecticut</c:v>
                </c:pt>
                <c:pt idx="7">
                  <c:v>Delaware</c:v>
                </c:pt>
                <c:pt idx="8">
                  <c:v>District of Columbia</c:v>
                </c:pt>
                <c:pt idx="9">
                  <c:v>Federated States Of Micronesia</c:v>
                </c:pt>
                <c:pt idx="10">
                  <c:v>Florida</c:v>
                </c:pt>
                <c:pt idx="11">
                  <c:v>Georgia</c:v>
                </c:pt>
                <c:pt idx="12">
                  <c:v>Guam</c:v>
                </c:pt>
                <c:pt idx="13">
                  <c:v>Hawaii</c:v>
                </c:pt>
                <c:pt idx="14">
                  <c:v>Idaho</c:v>
                </c:pt>
                <c:pt idx="15">
                  <c:v>Illinois</c:v>
                </c:pt>
                <c:pt idx="16">
                  <c:v>Indiana</c:v>
                </c:pt>
                <c:pt idx="17">
                  <c:v>Iowa</c:v>
                </c:pt>
                <c:pt idx="18">
                  <c:v>Kansas</c:v>
                </c:pt>
                <c:pt idx="19">
                  <c:v>Kentucky</c:v>
                </c:pt>
                <c:pt idx="20">
                  <c:v>Louisiana</c:v>
                </c:pt>
                <c:pt idx="21">
                  <c:v>Maine</c:v>
                </c:pt>
                <c:pt idx="22">
                  <c:v>Marshall Islands</c:v>
                </c:pt>
                <c:pt idx="23">
                  <c:v>Maryland</c:v>
                </c:pt>
                <c:pt idx="24">
                  <c:v>Massachusetts</c:v>
                </c:pt>
                <c:pt idx="25">
                  <c:v>Michigan</c:v>
                </c:pt>
                <c:pt idx="26">
                  <c:v>Minnesota</c:v>
                </c:pt>
                <c:pt idx="27">
                  <c:v>Mississippi</c:v>
                </c:pt>
                <c:pt idx="28">
                  <c:v>Missouri</c:v>
                </c:pt>
                <c:pt idx="29">
                  <c:v>Montana</c:v>
                </c:pt>
                <c:pt idx="30">
                  <c:v>Nebraska</c:v>
                </c:pt>
                <c:pt idx="31">
                  <c:v>Nevada</c:v>
                </c:pt>
                <c:pt idx="32">
                  <c:v>New Hampshire</c:v>
                </c:pt>
                <c:pt idx="33">
                  <c:v>New Jersey</c:v>
                </c:pt>
                <c:pt idx="34">
                  <c:v>New Mexico</c:v>
                </c:pt>
                <c:pt idx="35">
                  <c:v>New York</c:v>
                </c:pt>
                <c:pt idx="36">
                  <c:v>North Carolina</c:v>
                </c:pt>
                <c:pt idx="37">
                  <c:v>North Dakota</c:v>
                </c:pt>
                <c:pt idx="38">
                  <c:v>Ohio</c:v>
                </c:pt>
                <c:pt idx="39">
                  <c:v>Oklahoma</c:v>
                </c:pt>
                <c:pt idx="40">
                  <c:v>Oregon</c:v>
                </c:pt>
                <c:pt idx="41">
                  <c:v>Palau</c:v>
                </c:pt>
                <c:pt idx="42">
                  <c:v>Pennsylvania</c:v>
                </c:pt>
                <c:pt idx="43">
                  <c:v>Puerto Rico</c:v>
                </c:pt>
                <c:pt idx="44">
                  <c:v>Rhode Island</c:v>
                </c:pt>
                <c:pt idx="45">
                  <c:v>South Carolina</c:v>
                </c:pt>
                <c:pt idx="46">
                  <c:v>South Dakota</c:v>
                </c:pt>
                <c:pt idx="47">
                  <c:v>Tennessee</c:v>
                </c:pt>
                <c:pt idx="48">
                  <c:v>Texas</c:v>
                </c:pt>
                <c:pt idx="49">
                  <c:v>Utah</c:v>
                </c:pt>
                <c:pt idx="50">
                  <c:v>Vermont</c:v>
                </c:pt>
                <c:pt idx="51">
                  <c:v>Virgin Islands</c:v>
                </c:pt>
                <c:pt idx="52">
                  <c:v>Virginia</c:v>
                </c:pt>
                <c:pt idx="53">
                  <c:v>Washington</c:v>
                </c:pt>
                <c:pt idx="54">
                  <c:v>West Virginia</c:v>
                </c:pt>
                <c:pt idx="55">
                  <c:v>Wisconsin</c:v>
                </c:pt>
                <c:pt idx="56">
                  <c:v>Wyoming</c:v>
                </c:pt>
              </c:strCache>
            </c:strRef>
          </c:cat>
          <c:val>
            <c:numRef>
              <c:f>'State Graph Data'!$E$3:$E$60</c:f>
              <c:numCache>
                <c:formatCode>_("$"* #,##0_);_("$"* \(#,##0\);_("$"* "-"??_);_(@_)</c:formatCode>
                <c:ptCount val="58"/>
                <c:pt idx="0">
                  <c:v>108354415</c:v>
                </c:pt>
                <c:pt idx="1">
                  <c:v>23496889</c:v>
                </c:pt>
                <c:pt idx="2">
                  <c:v>131063418.72</c:v>
                </c:pt>
                <c:pt idx="3">
                  <c:v>51760792.670000002</c:v>
                </c:pt>
                <c:pt idx="4">
                  <c:v>575441622.39999998</c:v>
                </c:pt>
                <c:pt idx="5">
                  <c:v>60955851</c:v>
                </c:pt>
                <c:pt idx="6">
                  <c:v>50427634.370000005</c:v>
                </c:pt>
                <c:pt idx="7">
                  <c:v>22231916.109999999</c:v>
                </c:pt>
                <c:pt idx="8">
                  <c:v>0</c:v>
                </c:pt>
                <c:pt idx="9">
                  <c:v>0</c:v>
                </c:pt>
                <c:pt idx="10">
                  <c:v>325202254.74000001</c:v>
                </c:pt>
                <c:pt idx="11">
                  <c:v>145781558.75</c:v>
                </c:pt>
                <c:pt idx="12">
                  <c:v>0</c:v>
                </c:pt>
                <c:pt idx="13">
                  <c:v>0</c:v>
                </c:pt>
                <c:pt idx="14">
                  <c:v>15027502</c:v>
                </c:pt>
                <c:pt idx="15">
                  <c:v>216036372</c:v>
                </c:pt>
                <c:pt idx="16">
                  <c:v>117757247.08</c:v>
                </c:pt>
                <c:pt idx="17">
                  <c:v>74984451</c:v>
                </c:pt>
                <c:pt idx="18">
                  <c:v>34406927.719999999</c:v>
                </c:pt>
                <c:pt idx="19">
                  <c:v>122199566.52000001</c:v>
                </c:pt>
                <c:pt idx="20">
                  <c:v>169455693.03999999</c:v>
                </c:pt>
                <c:pt idx="21">
                  <c:v>72209062</c:v>
                </c:pt>
                <c:pt idx="22">
                  <c:v>0</c:v>
                </c:pt>
                <c:pt idx="23">
                  <c:v>62099959</c:v>
                </c:pt>
                <c:pt idx="24">
                  <c:v>151972349.31999999</c:v>
                </c:pt>
                <c:pt idx="25">
                  <c:v>155561216</c:v>
                </c:pt>
                <c:pt idx="26">
                  <c:v>47246471.740000002</c:v>
                </c:pt>
                <c:pt idx="27">
                  <c:v>111699054</c:v>
                </c:pt>
                <c:pt idx="28">
                  <c:v>119052737</c:v>
                </c:pt>
                <c:pt idx="29">
                  <c:v>17386829</c:v>
                </c:pt>
                <c:pt idx="30">
                  <c:v>31406158.219999999</c:v>
                </c:pt>
                <c:pt idx="31">
                  <c:v>17094518.68</c:v>
                </c:pt>
                <c:pt idx="32">
                  <c:v>4171655.08</c:v>
                </c:pt>
                <c:pt idx="33">
                  <c:v>103245346.35000001</c:v>
                </c:pt>
                <c:pt idx="34">
                  <c:v>65784213</c:v>
                </c:pt>
                <c:pt idx="35">
                  <c:v>361967210.81999999</c:v>
                </c:pt>
                <c:pt idx="36">
                  <c:v>117004683.96000001</c:v>
                </c:pt>
                <c:pt idx="37">
                  <c:v>7561376.0500000007</c:v>
                </c:pt>
                <c:pt idx="38">
                  <c:v>217328772.80000001</c:v>
                </c:pt>
                <c:pt idx="39">
                  <c:v>111221861.13</c:v>
                </c:pt>
                <c:pt idx="40">
                  <c:v>69382755.640000001</c:v>
                </c:pt>
                <c:pt idx="41">
                  <c:v>0</c:v>
                </c:pt>
                <c:pt idx="42">
                  <c:v>206509817.06</c:v>
                </c:pt>
                <c:pt idx="43">
                  <c:v>33828921</c:v>
                </c:pt>
                <c:pt idx="44">
                  <c:v>20611623.84</c:v>
                </c:pt>
                <c:pt idx="45">
                  <c:v>75312780.299999997</c:v>
                </c:pt>
                <c:pt idx="46">
                  <c:v>15710288.01</c:v>
                </c:pt>
                <c:pt idx="47">
                  <c:v>128550611.97</c:v>
                </c:pt>
                <c:pt idx="48">
                  <c:v>502505032.00999999</c:v>
                </c:pt>
                <c:pt idx="49">
                  <c:v>25197733</c:v>
                </c:pt>
                <c:pt idx="50">
                  <c:v>24757623.34</c:v>
                </c:pt>
                <c:pt idx="51">
                  <c:v>0</c:v>
                </c:pt>
                <c:pt idx="52">
                  <c:v>72493755.859999999</c:v>
                </c:pt>
                <c:pt idx="53">
                  <c:v>158464481</c:v>
                </c:pt>
                <c:pt idx="54">
                  <c:v>56233274.260000005</c:v>
                </c:pt>
                <c:pt idx="55">
                  <c:v>134643939.47</c:v>
                </c:pt>
                <c:pt idx="56">
                  <c:v>10659585.1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2819200"/>
        <c:axId val="83873728"/>
        <c:axId val="0"/>
      </c:bar3DChart>
      <c:catAx>
        <c:axId val="112819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83873728"/>
        <c:crosses val="autoZero"/>
        <c:auto val="1"/>
        <c:lblAlgn val="ctr"/>
        <c:lblOffset val="100"/>
        <c:noMultiLvlLbl val="0"/>
      </c:catAx>
      <c:valAx>
        <c:axId val="83873728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112819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62304444393734"/>
          <c:y val="6.303907075768006E-2"/>
          <c:w val="0.3483635419847152"/>
          <c:h val="0.1399780798266698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2000" baseline="0"/>
          </a:pPr>
          <a:endParaRPr lang="en-US"/>
        </a:p>
      </c:txPr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April 2013&amp;R
&amp;G
</c:oddHeader>
    </c:headerFooter>
    <c:pageMargins b="0.75000000000001044" l="0.70000000000000095" r="0.70000000000000095" t="0.75000000000001044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Layout" zoomScaleNormal="100" workbookViewId="0">
      <selection sqref="A1:G62"/>
    </sheetView>
  </sheetViews>
  <sheetFormatPr defaultColWidth="9.140625" defaultRowHeight="12.75" x14ac:dyDescent="0.2"/>
  <cols>
    <col min="1" max="1" width="36" style="1" bestFit="1" customWidth="1"/>
    <col min="2" max="3" width="16.5703125" style="1" customWidth="1"/>
    <col min="4" max="5" width="15.42578125" style="1" customWidth="1"/>
    <col min="6" max="6" width="15.5703125" style="1" customWidth="1"/>
    <col min="7" max="7" width="13.85546875" style="1" customWidth="1"/>
    <col min="8" max="8" width="9.140625" style="1"/>
    <col min="9" max="10" width="0" style="1" hidden="1" customWidth="1"/>
    <col min="11" max="16384" width="9.140625" style="1"/>
  </cols>
  <sheetData>
    <row r="1" spans="1:10" ht="21" x14ac:dyDescent="0.2">
      <c r="A1" s="160" t="s">
        <v>0</v>
      </c>
      <c r="B1" s="162" t="s">
        <v>1</v>
      </c>
      <c r="C1" s="163"/>
      <c r="D1" s="162" t="s">
        <v>2</v>
      </c>
      <c r="E1" s="163"/>
      <c r="F1" s="149" t="s">
        <v>3</v>
      </c>
      <c r="G1" s="149" t="s">
        <v>4</v>
      </c>
    </row>
    <row r="2" spans="1:10" ht="6.75" customHeight="1" x14ac:dyDescent="0.2">
      <c r="A2" s="160"/>
      <c r="B2" s="158" t="s">
        <v>5</v>
      </c>
      <c r="C2" s="158" t="s">
        <v>6</v>
      </c>
      <c r="D2" s="158" t="s">
        <v>5</v>
      </c>
      <c r="E2" s="158" t="s">
        <v>6</v>
      </c>
      <c r="F2" s="158" t="s">
        <v>6</v>
      </c>
      <c r="G2" s="158" t="s">
        <v>7</v>
      </c>
    </row>
    <row r="3" spans="1:10" ht="28.5" customHeight="1" x14ac:dyDescent="0.2">
      <c r="A3" s="161"/>
      <c r="B3" s="159"/>
      <c r="C3" s="159"/>
      <c r="D3" s="159"/>
      <c r="E3" s="159"/>
      <c r="F3" s="159"/>
      <c r="G3" s="159"/>
      <c r="I3" s="2" t="s">
        <v>8</v>
      </c>
      <c r="J3" s="3" t="s">
        <v>9</v>
      </c>
    </row>
    <row r="4" spans="1:10" ht="15.75" x14ac:dyDescent="0.25">
      <c r="A4" s="4" t="s">
        <v>10</v>
      </c>
      <c r="B4" s="5">
        <v>3847</v>
      </c>
      <c r="C4" s="5">
        <v>2</v>
      </c>
      <c r="D4" s="6">
        <v>1774</v>
      </c>
      <c r="E4" s="6">
        <v>2</v>
      </c>
      <c r="F4" s="7">
        <v>89</v>
      </c>
      <c r="G4" s="6">
        <f>SUM(B4:F4)</f>
        <v>5714</v>
      </c>
      <c r="I4" s="1">
        <v>1993</v>
      </c>
      <c r="J4" s="1">
        <v>1143</v>
      </c>
    </row>
    <row r="5" spans="1:10" ht="15.75" x14ac:dyDescent="0.25">
      <c r="A5" s="4" t="s">
        <v>11</v>
      </c>
      <c r="B5" s="5">
        <v>252</v>
      </c>
      <c r="C5" s="5"/>
      <c r="D5" s="6">
        <v>688</v>
      </c>
      <c r="E5" s="6"/>
      <c r="F5" s="7">
        <v>21</v>
      </c>
      <c r="G5" s="6">
        <f t="shared" ref="G5:G61" si="0">SUM(B5:F5)</f>
        <v>961</v>
      </c>
      <c r="I5" s="1">
        <v>121</v>
      </c>
      <c r="J5" s="1">
        <v>154</v>
      </c>
    </row>
    <row r="6" spans="1:10" ht="15.75" x14ac:dyDescent="0.25">
      <c r="A6" s="4" t="s">
        <v>12</v>
      </c>
      <c r="B6" s="5">
        <v>4368</v>
      </c>
      <c r="C6" s="5"/>
      <c r="D6" s="6">
        <v>3548</v>
      </c>
      <c r="E6" s="6">
        <v>2</v>
      </c>
      <c r="F6" s="7">
        <v>66</v>
      </c>
      <c r="G6" s="6">
        <f t="shared" si="0"/>
        <v>7984</v>
      </c>
      <c r="I6" s="1">
        <v>1933</v>
      </c>
      <c r="J6" s="1">
        <v>1524</v>
      </c>
    </row>
    <row r="7" spans="1:10" ht="15.75" x14ac:dyDescent="0.25">
      <c r="A7" s="4" t="s">
        <v>13</v>
      </c>
      <c r="B7" s="5">
        <v>1860</v>
      </c>
      <c r="C7" s="5">
        <v>4</v>
      </c>
      <c r="D7" s="6">
        <v>1189</v>
      </c>
      <c r="E7" s="6">
        <v>2</v>
      </c>
      <c r="F7" s="7">
        <v>67</v>
      </c>
      <c r="G7" s="6">
        <f t="shared" si="0"/>
        <v>3122</v>
      </c>
      <c r="I7" s="1">
        <v>745</v>
      </c>
      <c r="J7" s="1">
        <v>449</v>
      </c>
    </row>
    <row r="8" spans="1:10" ht="15.75" x14ac:dyDescent="0.25">
      <c r="A8" s="4" t="s">
        <v>14</v>
      </c>
      <c r="B8" s="5">
        <v>21352</v>
      </c>
      <c r="C8" s="5">
        <v>43</v>
      </c>
      <c r="D8" s="6">
        <v>13352</v>
      </c>
      <c r="E8" s="6">
        <v>10</v>
      </c>
      <c r="F8" s="7">
        <v>262</v>
      </c>
      <c r="G8" s="6">
        <f t="shared" si="0"/>
        <v>35019</v>
      </c>
      <c r="I8" s="1">
        <v>8051</v>
      </c>
      <c r="J8" s="1">
        <v>2053</v>
      </c>
    </row>
    <row r="9" spans="1:10" ht="15.75" x14ac:dyDescent="0.25">
      <c r="A9" s="4" t="s">
        <v>15</v>
      </c>
      <c r="B9" s="5">
        <v>4150</v>
      </c>
      <c r="C9" s="5">
        <v>6</v>
      </c>
      <c r="D9" s="6">
        <v>1922</v>
      </c>
      <c r="E9" s="6">
        <v>1</v>
      </c>
      <c r="F9" s="7">
        <v>59</v>
      </c>
      <c r="G9" s="6">
        <f t="shared" si="0"/>
        <v>6138</v>
      </c>
      <c r="I9" s="1">
        <v>1683</v>
      </c>
      <c r="J9" s="1">
        <v>1</v>
      </c>
    </row>
    <row r="10" spans="1:10" ht="15.75" x14ac:dyDescent="0.25">
      <c r="A10" s="4" t="s">
        <v>16</v>
      </c>
      <c r="B10" s="5">
        <v>3487</v>
      </c>
      <c r="C10" s="5">
        <v>2</v>
      </c>
      <c r="D10" s="6">
        <v>1529</v>
      </c>
      <c r="E10" s="6">
        <v>1</v>
      </c>
      <c r="F10" s="7">
        <v>25</v>
      </c>
      <c r="G10" s="6">
        <f t="shared" si="0"/>
        <v>5044</v>
      </c>
      <c r="I10" s="1">
        <v>1256</v>
      </c>
      <c r="J10" s="1">
        <v>390</v>
      </c>
    </row>
    <row r="11" spans="1:10" ht="15.75" x14ac:dyDescent="0.25">
      <c r="A11" s="4" t="s">
        <v>17</v>
      </c>
      <c r="B11" s="5">
        <v>959</v>
      </c>
      <c r="C11" s="5"/>
      <c r="D11" s="6">
        <v>527</v>
      </c>
      <c r="E11" s="6">
        <v>1</v>
      </c>
      <c r="F11" s="7">
        <v>5</v>
      </c>
      <c r="G11" s="6">
        <f t="shared" si="0"/>
        <v>1492</v>
      </c>
      <c r="I11" s="1">
        <v>497</v>
      </c>
      <c r="J11" s="1">
        <v>91</v>
      </c>
    </row>
    <row r="12" spans="1:10" ht="15.75" x14ac:dyDescent="0.25">
      <c r="A12" s="4" t="s">
        <v>18</v>
      </c>
      <c r="B12" s="5">
        <v>885</v>
      </c>
      <c r="C12" s="5"/>
      <c r="D12" s="6" t="s">
        <v>19</v>
      </c>
      <c r="E12" s="6"/>
      <c r="F12" s="7">
        <v>3</v>
      </c>
      <c r="G12" s="6">
        <f t="shared" si="0"/>
        <v>888</v>
      </c>
      <c r="I12" s="1">
        <v>456</v>
      </c>
      <c r="J12" s="1" t="e">
        <v>#N/A</v>
      </c>
    </row>
    <row r="13" spans="1:10" ht="15.75" x14ac:dyDescent="0.25">
      <c r="A13" s="4" t="s">
        <v>20</v>
      </c>
      <c r="B13" s="5">
        <v>10</v>
      </c>
      <c r="C13" s="5"/>
      <c r="D13" s="6" t="s">
        <v>19</v>
      </c>
      <c r="E13" s="6"/>
      <c r="F13" s="7"/>
      <c r="G13" s="6">
        <f t="shared" si="0"/>
        <v>10</v>
      </c>
    </row>
    <row r="14" spans="1:10" ht="15.75" x14ac:dyDescent="0.25">
      <c r="A14" s="4" t="s">
        <v>21</v>
      </c>
      <c r="B14" s="5">
        <v>16176</v>
      </c>
      <c r="C14" s="5">
        <v>4</v>
      </c>
      <c r="D14" s="6">
        <v>6088</v>
      </c>
      <c r="E14" s="6">
        <v>4</v>
      </c>
      <c r="F14" s="7">
        <v>168</v>
      </c>
      <c r="G14" s="6">
        <f t="shared" si="0"/>
        <v>22440</v>
      </c>
      <c r="I14" s="1">
        <v>6964</v>
      </c>
      <c r="J14" s="1">
        <v>1992</v>
      </c>
    </row>
    <row r="15" spans="1:10" ht="15.75" x14ac:dyDescent="0.25">
      <c r="A15" s="4" t="s">
        <v>22</v>
      </c>
      <c r="B15" s="5">
        <v>5868</v>
      </c>
      <c r="C15" s="5">
        <v>2</v>
      </c>
      <c r="D15" s="6">
        <v>2775</v>
      </c>
      <c r="E15" s="6">
        <v>2</v>
      </c>
      <c r="F15" s="7">
        <v>128</v>
      </c>
      <c r="G15" s="6">
        <f t="shared" si="0"/>
        <v>8775</v>
      </c>
      <c r="I15" s="1">
        <v>2999</v>
      </c>
      <c r="J15" s="1">
        <v>1011</v>
      </c>
    </row>
    <row r="16" spans="1:10" ht="15.75" x14ac:dyDescent="0.25">
      <c r="A16" s="4" t="s">
        <v>23</v>
      </c>
      <c r="B16" s="5">
        <v>26</v>
      </c>
      <c r="C16" s="5"/>
      <c r="D16" s="6">
        <v>10</v>
      </c>
      <c r="E16" s="6"/>
      <c r="F16" s="7"/>
      <c r="G16" s="6">
        <f t="shared" si="0"/>
        <v>36</v>
      </c>
      <c r="I16" s="1">
        <v>3</v>
      </c>
      <c r="J16" s="1" t="e">
        <v>#N/A</v>
      </c>
    </row>
    <row r="17" spans="1:10" ht="15.75" x14ac:dyDescent="0.25">
      <c r="A17" s="4" t="s">
        <v>24</v>
      </c>
      <c r="B17" s="5">
        <v>962</v>
      </c>
      <c r="C17" s="5">
        <v>3</v>
      </c>
      <c r="D17" s="6"/>
      <c r="E17" s="6">
        <v>2</v>
      </c>
      <c r="F17" s="7">
        <v>12</v>
      </c>
      <c r="G17" s="6">
        <f t="shared" si="0"/>
        <v>979</v>
      </c>
      <c r="I17" s="1">
        <v>390</v>
      </c>
      <c r="J17" s="1">
        <v>1</v>
      </c>
    </row>
    <row r="18" spans="1:10" ht="15.75" x14ac:dyDescent="0.25">
      <c r="A18" s="4" t="s">
        <v>25</v>
      </c>
      <c r="B18" s="5">
        <v>1070</v>
      </c>
      <c r="C18" s="5">
        <v>5</v>
      </c>
      <c r="D18" s="6">
        <v>565</v>
      </c>
      <c r="E18" s="6"/>
      <c r="F18" s="7">
        <v>25</v>
      </c>
      <c r="G18" s="6">
        <f t="shared" si="0"/>
        <v>1665</v>
      </c>
      <c r="I18" s="1">
        <v>328</v>
      </c>
      <c r="J18" s="1" t="e">
        <v>#N/A</v>
      </c>
    </row>
    <row r="19" spans="1:10" ht="15.75" x14ac:dyDescent="0.25">
      <c r="A19" s="4" t="s">
        <v>26</v>
      </c>
      <c r="B19" s="5">
        <v>11853</v>
      </c>
      <c r="C19" s="5">
        <v>3</v>
      </c>
      <c r="D19" s="6">
        <v>4683</v>
      </c>
      <c r="E19" s="6">
        <v>3</v>
      </c>
      <c r="F19" s="7">
        <v>164</v>
      </c>
      <c r="G19" s="6">
        <f t="shared" si="0"/>
        <v>16706</v>
      </c>
      <c r="I19" s="1">
        <v>5755</v>
      </c>
      <c r="J19" s="1">
        <v>1423</v>
      </c>
    </row>
    <row r="20" spans="1:10" ht="15.75" x14ac:dyDescent="0.25">
      <c r="A20" s="4" t="s">
        <v>27</v>
      </c>
      <c r="B20" s="5">
        <v>5450</v>
      </c>
      <c r="C20" s="5">
        <v>3</v>
      </c>
      <c r="D20" s="6">
        <v>1992</v>
      </c>
      <c r="E20" s="6"/>
      <c r="F20" s="7">
        <v>116</v>
      </c>
      <c r="G20" s="6">
        <f t="shared" si="0"/>
        <v>7561</v>
      </c>
      <c r="I20" s="1">
        <v>2497</v>
      </c>
      <c r="J20" s="1">
        <v>942</v>
      </c>
    </row>
    <row r="21" spans="1:10" ht="15.75" x14ac:dyDescent="0.25">
      <c r="A21" s="4" t="s">
        <v>28</v>
      </c>
      <c r="B21" s="5">
        <v>3222</v>
      </c>
      <c r="C21" s="5">
        <v>5</v>
      </c>
      <c r="D21" s="6">
        <v>1466</v>
      </c>
      <c r="E21" s="6"/>
      <c r="F21" s="7">
        <v>106</v>
      </c>
      <c r="G21" s="6">
        <f t="shared" si="0"/>
        <v>4799</v>
      </c>
      <c r="I21" s="1">
        <v>1531</v>
      </c>
      <c r="J21" s="1">
        <v>1010</v>
      </c>
    </row>
    <row r="22" spans="1:10" ht="15.75" x14ac:dyDescent="0.25">
      <c r="A22" s="4" t="s">
        <v>29</v>
      </c>
      <c r="B22" s="5">
        <v>2601</v>
      </c>
      <c r="C22" s="5">
        <v>16</v>
      </c>
      <c r="D22" s="6">
        <v>763</v>
      </c>
      <c r="E22" s="6">
        <v>1</v>
      </c>
      <c r="F22" s="7">
        <v>76</v>
      </c>
      <c r="G22" s="6">
        <f t="shared" si="0"/>
        <v>3457</v>
      </c>
      <c r="I22" s="1">
        <v>1439</v>
      </c>
      <c r="J22" s="1">
        <v>1</v>
      </c>
    </row>
    <row r="23" spans="1:10" ht="15.75" x14ac:dyDescent="0.25">
      <c r="A23" s="4" t="s">
        <v>30</v>
      </c>
      <c r="B23" s="5">
        <v>3276</v>
      </c>
      <c r="C23" s="5"/>
      <c r="D23" s="6">
        <v>2023</v>
      </c>
      <c r="E23" s="6">
        <v>1</v>
      </c>
      <c r="F23" s="7">
        <v>91</v>
      </c>
      <c r="G23" s="6">
        <f t="shared" si="0"/>
        <v>5391</v>
      </c>
      <c r="I23" s="1">
        <v>1347</v>
      </c>
      <c r="J23" s="1">
        <v>839</v>
      </c>
    </row>
    <row r="24" spans="1:10" ht="15.75" x14ac:dyDescent="0.25">
      <c r="A24" s="4" t="s">
        <v>31</v>
      </c>
      <c r="B24" s="5">
        <v>3144</v>
      </c>
      <c r="C24" s="5">
        <v>10</v>
      </c>
      <c r="D24" s="6">
        <v>2017</v>
      </c>
      <c r="E24" s="6">
        <v>2</v>
      </c>
      <c r="F24" s="7">
        <v>104</v>
      </c>
      <c r="G24" s="6">
        <f t="shared" si="0"/>
        <v>5277</v>
      </c>
      <c r="I24" s="1">
        <v>1154</v>
      </c>
      <c r="J24" s="1">
        <v>1017</v>
      </c>
    </row>
    <row r="25" spans="1:10" ht="15.75" x14ac:dyDescent="0.25">
      <c r="A25" s="4" t="s">
        <v>32</v>
      </c>
      <c r="B25" s="5">
        <v>898</v>
      </c>
      <c r="C25" s="5"/>
      <c r="D25" s="6">
        <v>2018</v>
      </c>
      <c r="E25" s="6"/>
      <c r="F25" s="7">
        <v>36</v>
      </c>
      <c r="G25" s="6">
        <f t="shared" si="0"/>
        <v>2952</v>
      </c>
      <c r="I25" s="1">
        <v>465</v>
      </c>
      <c r="J25" s="1">
        <v>434</v>
      </c>
    </row>
    <row r="26" spans="1:10" ht="15.75" x14ac:dyDescent="0.25">
      <c r="A26" s="4" t="s">
        <v>33</v>
      </c>
      <c r="B26" s="5">
        <v>1</v>
      </c>
      <c r="C26" s="5"/>
      <c r="D26" s="6" t="s">
        <v>19</v>
      </c>
      <c r="E26" s="6"/>
      <c r="F26" s="7"/>
      <c r="G26" s="6">
        <f t="shared" si="0"/>
        <v>1</v>
      </c>
      <c r="I26" s="1">
        <v>1</v>
      </c>
      <c r="J26" s="1" t="e">
        <v>#N/A</v>
      </c>
    </row>
    <row r="27" spans="1:10" ht="15.75" x14ac:dyDescent="0.25">
      <c r="A27" s="4" t="s">
        <v>34</v>
      </c>
      <c r="B27" s="5">
        <v>5537</v>
      </c>
      <c r="C27" s="5">
        <v>4</v>
      </c>
      <c r="D27" s="6">
        <v>2422</v>
      </c>
      <c r="E27" s="6">
        <v>3</v>
      </c>
      <c r="F27" s="7">
        <v>40</v>
      </c>
      <c r="G27" s="6">
        <f t="shared" si="0"/>
        <v>8006</v>
      </c>
      <c r="I27" s="1">
        <v>2007</v>
      </c>
      <c r="J27" s="1">
        <v>268</v>
      </c>
    </row>
    <row r="28" spans="1:10" ht="15.75" x14ac:dyDescent="0.25">
      <c r="A28" s="4" t="s">
        <v>35</v>
      </c>
      <c r="B28" s="5">
        <v>9779</v>
      </c>
      <c r="C28" s="5">
        <v>4</v>
      </c>
      <c r="D28" s="6">
        <v>5283</v>
      </c>
      <c r="E28" s="6">
        <v>3</v>
      </c>
      <c r="F28" s="7">
        <v>57</v>
      </c>
      <c r="G28" s="6">
        <f t="shared" si="0"/>
        <v>15126</v>
      </c>
      <c r="I28" s="1">
        <v>4758</v>
      </c>
      <c r="J28" s="1">
        <v>983</v>
      </c>
    </row>
    <row r="29" spans="1:10" ht="15.75" x14ac:dyDescent="0.25">
      <c r="A29" s="4" t="s">
        <v>36</v>
      </c>
      <c r="B29" s="5">
        <v>10229</v>
      </c>
      <c r="C29" s="5">
        <v>8</v>
      </c>
      <c r="D29" s="6">
        <v>3033</v>
      </c>
      <c r="E29" s="6">
        <v>2</v>
      </c>
      <c r="F29" s="7">
        <v>111</v>
      </c>
      <c r="G29" s="6">
        <f t="shared" si="0"/>
        <v>13383</v>
      </c>
      <c r="I29" s="1">
        <v>3380</v>
      </c>
      <c r="J29" s="1">
        <v>1299</v>
      </c>
    </row>
    <row r="30" spans="1:10" ht="15.75" x14ac:dyDescent="0.25">
      <c r="A30" s="4" t="s">
        <v>37</v>
      </c>
      <c r="B30" s="5">
        <v>9277</v>
      </c>
      <c r="C30" s="5">
        <v>6</v>
      </c>
      <c r="D30" s="6">
        <v>1717</v>
      </c>
      <c r="E30" s="6">
        <v>5</v>
      </c>
      <c r="F30" s="7">
        <v>100</v>
      </c>
      <c r="G30" s="6">
        <f t="shared" si="0"/>
        <v>11105</v>
      </c>
      <c r="I30" s="1">
        <v>3110</v>
      </c>
      <c r="J30" s="1">
        <v>3</v>
      </c>
    </row>
    <row r="31" spans="1:10" ht="15.75" x14ac:dyDescent="0.25">
      <c r="A31" s="4" t="s">
        <v>38</v>
      </c>
      <c r="B31" s="5">
        <v>1615</v>
      </c>
      <c r="C31" s="5"/>
      <c r="D31" s="6">
        <v>1974</v>
      </c>
      <c r="E31" s="6">
        <v>1</v>
      </c>
      <c r="F31" s="7">
        <v>91</v>
      </c>
      <c r="G31" s="6">
        <f t="shared" si="0"/>
        <v>3681</v>
      </c>
      <c r="I31" s="1">
        <v>862</v>
      </c>
      <c r="J31" s="1">
        <v>1270</v>
      </c>
    </row>
    <row r="32" spans="1:10" ht="15.75" x14ac:dyDescent="0.25">
      <c r="A32" s="4" t="s">
        <v>39</v>
      </c>
      <c r="B32" s="5">
        <v>5689</v>
      </c>
      <c r="C32" s="5">
        <v>6</v>
      </c>
      <c r="D32" s="6">
        <v>2599</v>
      </c>
      <c r="E32" s="6">
        <v>5</v>
      </c>
      <c r="F32" s="7">
        <v>101</v>
      </c>
      <c r="G32" s="6">
        <f t="shared" si="0"/>
        <v>8400</v>
      </c>
      <c r="I32" s="1">
        <v>2410</v>
      </c>
      <c r="J32" s="1">
        <v>1079</v>
      </c>
    </row>
    <row r="33" spans="1:10" ht="15.75" x14ac:dyDescent="0.25">
      <c r="A33" s="4" t="s">
        <v>40</v>
      </c>
      <c r="B33" s="5">
        <v>857</v>
      </c>
      <c r="C33" s="5">
        <v>1</v>
      </c>
      <c r="D33" s="6">
        <v>401</v>
      </c>
      <c r="E33" s="6"/>
      <c r="F33" s="7">
        <v>48</v>
      </c>
      <c r="G33" s="6">
        <f t="shared" si="0"/>
        <v>1307</v>
      </c>
      <c r="I33" s="1">
        <v>313</v>
      </c>
      <c r="J33" s="1">
        <v>29</v>
      </c>
    </row>
    <row r="34" spans="1:10" ht="15.75" x14ac:dyDescent="0.25">
      <c r="A34" s="4" t="s">
        <v>41</v>
      </c>
      <c r="B34" s="5">
        <v>1772</v>
      </c>
      <c r="C34" s="5">
        <v>6</v>
      </c>
      <c r="D34" s="6">
        <v>590</v>
      </c>
      <c r="E34" s="6">
        <v>3</v>
      </c>
      <c r="F34" s="7">
        <v>71</v>
      </c>
      <c r="G34" s="6">
        <f t="shared" si="0"/>
        <v>2442</v>
      </c>
      <c r="I34" s="1">
        <v>666</v>
      </c>
      <c r="J34" s="1" t="e">
        <v>#N/A</v>
      </c>
    </row>
    <row r="35" spans="1:10" ht="15.75" x14ac:dyDescent="0.25">
      <c r="A35" s="4" t="s">
        <v>42</v>
      </c>
      <c r="B35" s="5">
        <v>1598</v>
      </c>
      <c r="C35" s="5">
        <v>1</v>
      </c>
      <c r="D35" s="6">
        <v>317</v>
      </c>
      <c r="E35" s="6"/>
      <c r="F35" s="7">
        <v>24</v>
      </c>
      <c r="G35" s="6">
        <f t="shared" si="0"/>
        <v>1940</v>
      </c>
      <c r="I35" s="1">
        <v>856</v>
      </c>
      <c r="J35" s="1" t="e">
        <v>#N/A</v>
      </c>
    </row>
    <row r="36" spans="1:10" ht="15.75" x14ac:dyDescent="0.25">
      <c r="A36" s="4" t="s">
        <v>43</v>
      </c>
      <c r="B36" s="5">
        <v>1869</v>
      </c>
      <c r="C36" s="5">
        <v>5</v>
      </c>
      <c r="D36" s="6">
        <v>189</v>
      </c>
      <c r="E36" s="6"/>
      <c r="F36" s="7">
        <v>18</v>
      </c>
      <c r="G36" s="6">
        <f t="shared" si="0"/>
        <v>2081</v>
      </c>
      <c r="I36" s="1">
        <v>1100</v>
      </c>
      <c r="J36" s="1" t="e">
        <v>#N/A</v>
      </c>
    </row>
    <row r="37" spans="1:10" ht="15.75" x14ac:dyDescent="0.25">
      <c r="A37" s="4" t="s">
        <v>44</v>
      </c>
      <c r="B37" s="5">
        <v>8069</v>
      </c>
      <c r="C37" s="5">
        <v>7</v>
      </c>
      <c r="D37" s="6">
        <v>1907</v>
      </c>
      <c r="E37" s="6">
        <v>1</v>
      </c>
      <c r="F37" s="7">
        <v>52</v>
      </c>
      <c r="G37" s="6">
        <f t="shared" si="0"/>
        <v>10036</v>
      </c>
      <c r="I37" s="1">
        <v>3699</v>
      </c>
      <c r="J37" s="1">
        <v>122</v>
      </c>
    </row>
    <row r="38" spans="1:10" ht="15.75" x14ac:dyDescent="0.25">
      <c r="A38" s="4" t="s">
        <v>45</v>
      </c>
      <c r="B38" s="5">
        <v>1198</v>
      </c>
      <c r="C38" s="5">
        <v>1</v>
      </c>
      <c r="D38" s="6">
        <v>1531</v>
      </c>
      <c r="E38" s="6"/>
      <c r="F38" s="7">
        <v>37</v>
      </c>
      <c r="G38" s="6">
        <f t="shared" si="0"/>
        <v>2767</v>
      </c>
      <c r="I38" s="1">
        <v>622</v>
      </c>
      <c r="J38" s="1">
        <v>657</v>
      </c>
    </row>
    <row r="39" spans="1:10" ht="15.75" x14ac:dyDescent="0.25">
      <c r="A39" s="4" t="s">
        <v>46</v>
      </c>
      <c r="B39" s="5">
        <v>14832</v>
      </c>
      <c r="C39" s="5">
        <v>4</v>
      </c>
      <c r="D39" s="6">
        <v>9557</v>
      </c>
      <c r="E39" s="6">
        <v>3</v>
      </c>
      <c r="F39" s="7">
        <v>158</v>
      </c>
      <c r="G39" s="6">
        <f t="shared" si="0"/>
        <v>24554</v>
      </c>
      <c r="I39" s="1">
        <v>6578</v>
      </c>
      <c r="J39" s="1">
        <v>517</v>
      </c>
    </row>
    <row r="40" spans="1:10" ht="15.75" x14ac:dyDescent="0.25">
      <c r="A40" s="4" t="s">
        <v>47</v>
      </c>
      <c r="B40" s="5">
        <v>8427</v>
      </c>
      <c r="C40" s="5">
        <v>3</v>
      </c>
      <c r="D40" s="6">
        <v>4222</v>
      </c>
      <c r="E40" s="6"/>
      <c r="F40" s="7">
        <v>84</v>
      </c>
      <c r="G40" s="6">
        <f t="shared" si="0"/>
        <v>12736</v>
      </c>
      <c r="I40" s="1">
        <v>3177</v>
      </c>
      <c r="J40" s="1">
        <v>1235</v>
      </c>
    </row>
    <row r="41" spans="1:10" ht="15.75" x14ac:dyDescent="0.25">
      <c r="A41" s="4" t="s">
        <v>48</v>
      </c>
      <c r="B41" s="5">
        <v>1009</v>
      </c>
      <c r="C41" s="5">
        <v>9</v>
      </c>
      <c r="D41" s="6">
        <v>155</v>
      </c>
      <c r="E41" s="6"/>
      <c r="F41" s="7">
        <v>25</v>
      </c>
      <c r="G41" s="6">
        <f t="shared" si="0"/>
        <v>1198</v>
      </c>
      <c r="I41" s="1">
        <v>512</v>
      </c>
      <c r="J41" s="1">
        <v>22</v>
      </c>
    </row>
    <row r="42" spans="1:10" ht="15.75" x14ac:dyDescent="0.25">
      <c r="A42" s="4" t="s">
        <v>49</v>
      </c>
      <c r="B42" s="5" t="s">
        <v>19</v>
      </c>
      <c r="C42" s="5"/>
      <c r="D42" s="6">
        <v>22</v>
      </c>
      <c r="E42" s="6">
        <v>1</v>
      </c>
      <c r="F42" s="7"/>
      <c r="G42" s="6">
        <f t="shared" si="0"/>
        <v>23</v>
      </c>
      <c r="I42" s="1">
        <v>2</v>
      </c>
      <c r="J42" s="1" t="e">
        <v>#N/A</v>
      </c>
    </row>
    <row r="43" spans="1:10" ht="15.75" x14ac:dyDescent="0.25">
      <c r="A43" s="4" t="s">
        <v>50</v>
      </c>
      <c r="B43" s="5">
        <v>10861</v>
      </c>
      <c r="C43" s="5">
        <v>4</v>
      </c>
      <c r="D43" s="6">
        <v>4950</v>
      </c>
      <c r="E43" s="6">
        <v>8</v>
      </c>
      <c r="F43" s="7">
        <v>149</v>
      </c>
      <c r="G43" s="6">
        <f t="shared" si="0"/>
        <v>15972</v>
      </c>
      <c r="I43" s="1">
        <v>5486</v>
      </c>
      <c r="J43" s="1">
        <v>2273</v>
      </c>
    </row>
    <row r="44" spans="1:10" ht="15.75" x14ac:dyDescent="0.25">
      <c r="A44" s="4" t="s">
        <v>51</v>
      </c>
      <c r="B44" s="5">
        <v>2463</v>
      </c>
      <c r="C44" s="5">
        <v>6</v>
      </c>
      <c r="D44" s="6">
        <v>2049</v>
      </c>
      <c r="E44" s="6">
        <v>1</v>
      </c>
      <c r="F44" s="7">
        <v>100</v>
      </c>
      <c r="G44" s="6">
        <f t="shared" si="0"/>
        <v>4619</v>
      </c>
      <c r="I44" s="1">
        <v>1051</v>
      </c>
      <c r="J44" s="1">
        <v>1427</v>
      </c>
    </row>
    <row r="45" spans="1:10" ht="15.75" x14ac:dyDescent="0.25">
      <c r="A45" s="4" t="s">
        <v>52</v>
      </c>
      <c r="B45" s="5">
        <v>3833</v>
      </c>
      <c r="C45" s="5">
        <v>1</v>
      </c>
      <c r="D45" s="6">
        <v>1904</v>
      </c>
      <c r="E45" s="6">
        <v>1</v>
      </c>
      <c r="F45" s="7">
        <v>52</v>
      </c>
      <c r="G45" s="6">
        <f t="shared" si="0"/>
        <v>5791</v>
      </c>
      <c r="I45" s="1">
        <v>1831</v>
      </c>
      <c r="J45" s="1">
        <v>659</v>
      </c>
    </row>
    <row r="46" spans="1:10" ht="15.75" x14ac:dyDescent="0.25">
      <c r="A46" s="4" t="s">
        <v>53</v>
      </c>
      <c r="B46" s="5">
        <v>5</v>
      </c>
      <c r="C46" s="5"/>
      <c r="D46" s="6" t="s">
        <v>19</v>
      </c>
      <c r="E46" s="6"/>
      <c r="F46" s="7"/>
      <c r="G46" s="6">
        <f t="shared" si="0"/>
        <v>5</v>
      </c>
      <c r="I46" s="1">
        <v>3</v>
      </c>
      <c r="J46" s="1" t="e">
        <v>#N/A</v>
      </c>
    </row>
    <row r="47" spans="1:10" ht="15.75" x14ac:dyDescent="0.25">
      <c r="A47" s="4" t="s">
        <v>54</v>
      </c>
      <c r="B47" s="5">
        <v>14547</v>
      </c>
      <c r="C47" s="5">
        <v>15</v>
      </c>
      <c r="D47" s="6">
        <v>5444</v>
      </c>
      <c r="E47" s="6">
        <v>6</v>
      </c>
      <c r="F47" s="7">
        <v>135</v>
      </c>
      <c r="G47" s="6">
        <f t="shared" si="0"/>
        <v>20147</v>
      </c>
      <c r="I47" s="1">
        <v>6811</v>
      </c>
      <c r="J47" s="1">
        <v>2487</v>
      </c>
    </row>
    <row r="48" spans="1:10" ht="15.75" x14ac:dyDescent="0.25">
      <c r="A48" s="4" t="s">
        <v>55</v>
      </c>
      <c r="B48" s="5">
        <v>516</v>
      </c>
      <c r="C48" s="5"/>
      <c r="D48" s="6">
        <v>2745</v>
      </c>
      <c r="E48" s="6">
        <v>37</v>
      </c>
      <c r="F48" s="7"/>
      <c r="G48" s="6">
        <f t="shared" si="0"/>
        <v>3298</v>
      </c>
      <c r="I48" s="1">
        <v>341</v>
      </c>
      <c r="J48" s="1" t="e">
        <v>#N/A</v>
      </c>
    </row>
    <row r="49" spans="1:10" ht="15.75" x14ac:dyDescent="0.25">
      <c r="A49" s="4" t="s">
        <v>56</v>
      </c>
      <c r="B49" s="5">
        <v>804</v>
      </c>
      <c r="C49" s="5">
        <v>1</v>
      </c>
      <c r="D49" s="6">
        <v>426</v>
      </c>
      <c r="E49" s="6"/>
      <c r="F49" s="7">
        <v>9</v>
      </c>
      <c r="G49" s="6">
        <f t="shared" si="0"/>
        <v>1240</v>
      </c>
      <c r="I49" s="1">
        <v>422</v>
      </c>
      <c r="J49" s="1">
        <v>187</v>
      </c>
    </row>
    <row r="50" spans="1:10" ht="15.75" x14ac:dyDescent="0.25">
      <c r="A50" s="4" t="s">
        <v>57</v>
      </c>
      <c r="B50" s="5">
        <v>3430</v>
      </c>
      <c r="C50" s="5">
        <v>1</v>
      </c>
      <c r="D50" s="6">
        <v>2103</v>
      </c>
      <c r="E50" s="6">
        <v>1</v>
      </c>
      <c r="F50" s="7">
        <v>51</v>
      </c>
      <c r="G50" s="6">
        <f t="shared" si="0"/>
        <v>5586</v>
      </c>
      <c r="I50" s="1">
        <v>1336</v>
      </c>
      <c r="J50" s="1">
        <v>1314</v>
      </c>
    </row>
    <row r="51" spans="1:10" ht="15.75" x14ac:dyDescent="0.25">
      <c r="A51" s="4" t="s">
        <v>58</v>
      </c>
      <c r="B51" s="5">
        <v>1118</v>
      </c>
      <c r="C51" s="5">
        <v>11</v>
      </c>
      <c r="D51" s="6">
        <v>267</v>
      </c>
      <c r="E51" s="6">
        <v>1</v>
      </c>
      <c r="F51" s="7">
        <v>42</v>
      </c>
      <c r="G51" s="6">
        <f t="shared" si="0"/>
        <v>1439</v>
      </c>
      <c r="I51" s="1">
        <v>447</v>
      </c>
      <c r="J51" s="1" t="e">
        <v>#N/A</v>
      </c>
    </row>
    <row r="52" spans="1:10" ht="15.75" x14ac:dyDescent="0.25">
      <c r="A52" s="4" t="s">
        <v>59</v>
      </c>
      <c r="B52" s="5">
        <v>5142</v>
      </c>
      <c r="C52" s="5">
        <v>2</v>
      </c>
      <c r="D52" s="6">
        <v>3428</v>
      </c>
      <c r="E52" s="6">
        <v>2</v>
      </c>
      <c r="F52" s="7">
        <v>110</v>
      </c>
      <c r="G52" s="6">
        <f t="shared" si="0"/>
        <v>8684</v>
      </c>
      <c r="I52" s="1">
        <v>2093</v>
      </c>
      <c r="J52" s="1">
        <v>1743</v>
      </c>
    </row>
    <row r="53" spans="1:10" ht="15.75" x14ac:dyDescent="0.25">
      <c r="A53" s="4" t="s">
        <v>60</v>
      </c>
      <c r="B53" s="5">
        <v>17339</v>
      </c>
      <c r="C53" s="5">
        <v>17</v>
      </c>
      <c r="D53" s="6">
        <v>7814</v>
      </c>
      <c r="E53" s="6">
        <v>11</v>
      </c>
      <c r="F53" s="7">
        <v>322</v>
      </c>
      <c r="G53" s="6">
        <f t="shared" si="0"/>
        <v>25503</v>
      </c>
      <c r="I53" s="1">
        <v>9337</v>
      </c>
      <c r="J53" s="1">
        <v>4038</v>
      </c>
    </row>
    <row r="54" spans="1:10" ht="15.75" x14ac:dyDescent="0.25">
      <c r="A54" s="4" t="s">
        <v>61</v>
      </c>
      <c r="B54" s="5">
        <v>2479</v>
      </c>
      <c r="C54" s="5"/>
      <c r="D54" s="6">
        <v>580</v>
      </c>
      <c r="E54" s="6">
        <v>2</v>
      </c>
      <c r="F54" s="7">
        <v>40</v>
      </c>
      <c r="G54" s="6">
        <f t="shared" si="0"/>
        <v>3101</v>
      </c>
      <c r="I54" s="1">
        <v>703</v>
      </c>
      <c r="J54" s="1">
        <v>159</v>
      </c>
    </row>
    <row r="55" spans="1:10" ht="15.75" x14ac:dyDescent="0.25">
      <c r="A55" s="4" t="s">
        <v>62</v>
      </c>
      <c r="B55" s="5">
        <v>627</v>
      </c>
      <c r="C55" s="5">
        <v>1</v>
      </c>
      <c r="D55" s="6">
        <v>766</v>
      </c>
      <c r="E55" s="6"/>
      <c r="F55" s="7">
        <v>13</v>
      </c>
      <c r="G55" s="6">
        <f t="shared" si="0"/>
        <v>1407</v>
      </c>
      <c r="I55" s="1">
        <v>101</v>
      </c>
      <c r="J55" s="1">
        <v>244</v>
      </c>
    </row>
    <row r="56" spans="1:10" ht="15.75" x14ac:dyDescent="0.25">
      <c r="A56" s="4" t="s">
        <v>63</v>
      </c>
      <c r="B56" s="5">
        <v>46</v>
      </c>
      <c r="C56" s="5"/>
      <c r="D56" s="6" t="s">
        <v>19</v>
      </c>
      <c r="E56" s="6"/>
      <c r="F56" s="7"/>
      <c r="G56" s="6">
        <f t="shared" si="0"/>
        <v>46</v>
      </c>
      <c r="I56" s="1">
        <v>20</v>
      </c>
      <c r="J56" s="1" t="e">
        <v>#N/A</v>
      </c>
    </row>
    <row r="57" spans="1:10" ht="15.75" x14ac:dyDescent="0.25">
      <c r="A57" s="4" t="s">
        <v>64</v>
      </c>
      <c r="B57" s="5">
        <v>7602</v>
      </c>
      <c r="C57" s="5">
        <v>2</v>
      </c>
      <c r="D57" s="6">
        <v>2159</v>
      </c>
      <c r="E57" s="6">
        <v>1</v>
      </c>
      <c r="F57" s="7">
        <v>72</v>
      </c>
      <c r="G57" s="6">
        <f t="shared" si="0"/>
        <v>9836</v>
      </c>
      <c r="I57" s="1">
        <v>3523</v>
      </c>
      <c r="J57" s="1" t="e">
        <v>#N/A</v>
      </c>
    </row>
    <row r="58" spans="1:10" ht="15.75" x14ac:dyDescent="0.25">
      <c r="A58" s="4" t="s">
        <v>65</v>
      </c>
      <c r="B58" s="5">
        <v>5603</v>
      </c>
      <c r="C58" s="5">
        <v>2</v>
      </c>
      <c r="D58" s="6">
        <v>3792</v>
      </c>
      <c r="E58" s="6">
        <v>5</v>
      </c>
      <c r="F58" s="7">
        <v>77</v>
      </c>
      <c r="G58" s="6">
        <f t="shared" si="0"/>
        <v>9479</v>
      </c>
      <c r="I58" s="1">
        <v>2156</v>
      </c>
      <c r="J58" s="1">
        <v>1337</v>
      </c>
    </row>
    <row r="59" spans="1:10" ht="15.75" x14ac:dyDescent="0.25">
      <c r="A59" s="4" t="s">
        <v>66</v>
      </c>
      <c r="B59" s="5">
        <v>1439</v>
      </c>
      <c r="C59" s="5">
        <v>2</v>
      </c>
      <c r="D59" s="6">
        <v>939</v>
      </c>
      <c r="E59" s="6"/>
      <c r="F59" s="7">
        <v>43</v>
      </c>
      <c r="G59" s="6">
        <f t="shared" si="0"/>
        <v>2423</v>
      </c>
      <c r="I59" s="1">
        <v>648</v>
      </c>
      <c r="J59" s="1">
        <v>464</v>
      </c>
    </row>
    <row r="60" spans="1:10" ht="15.75" x14ac:dyDescent="0.25">
      <c r="A60" s="4" t="s">
        <v>67</v>
      </c>
      <c r="B60" s="5">
        <v>7810</v>
      </c>
      <c r="C60" s="5"/>
      <c r="D60" s="6">
        <v>2669</v>
      </c>
      <c r="E60" s="6">
        <v>2</v>
      </c>
      <c r="F60" s="7">
        <v>117</v>
      </c>
      <c r="G60" s="6">
        <f t="shared" si="0"/>
        <v>10598</v>
      </c>
      <c r="I60" s="1">
        <v>2998</v>
      </c>
      <c r="J60" s="1">
        <v>1212</v>
      </c>
    </row>
    <row r="61" spans="1:10" ht="15.75" x14ac:dyDescent="0.25">
      <c r="A61" s="8" t="s">
        <v>68</v>
      </c>
      <c r="B61" s="9">
        <v>308</v>
      </c>
      <c r="C61" s="9">
        <v>1</v>
      </c>
      <c r="D61" s="10">
        <v>140</v>
      </c>
      <c r="E61" s="10">
        <v>1</v>
      </c>
      <c r="F61" s="11">
        <v>20</v>
      </c>
      <c r="G61" s="10">
        <f t="shared" si="0"/>
        <v>470</v>
      </c>
      <c r="I61" s="1">
        <v>128</v>
      </c>
      <c r="J61" s="1" t="e">
        <v>#N/A</v>
      </c>
    </row>
    <row r="62" spans="1:10" ht="15.75" x14ac:dyDescent="0.25">
      <c r="A62" s="150" t="s">
        <v>86</v>
      </c>
      <c r="B62" s="152">
        <f t="shared" ref="B62:G62" si="1">SUM(B4:B61)</f>
        <v>263446</v>
      </c>
      <c r="C62" s="153">
        <f t="shared" si="1"/>
        <v>239</v>
      </c>
      <c r="D62" s="152">
        <f t="shared" si="1"/>
        <v>127023</v>
      </c>
      <c r="E62" s="153">
        <f t="shared" si="1"/>
        <v>140</v>
      </c>
      <c r="F62" s="154">
        <f t="shared" si="1"/>
        <v>3992</v>
      </c>
      <c r="G62" s="155">
        <f t="shared" si="1"/>
        <v>394840</v>
      </c>
    </row>
    <row r="63" spans="1:10" x14ac:dyDescent="0.2">
      <c r="A63" s="151"/>
      <c r="B63" s="156"/>
      <c r="C63" s="156"/>
      <c r="D63" s="156"/>
      <c r="E63" s="156"/>
      <c r="F63" s="156"/>
      <c r="G63" s="156"/>
    </row>
    <row r="64" spans="1:10" x14ac:dyDescent="0.2">
      <c r="A64" s="151"/>
      <c r="B64" s="157"/>
      <c r="C64" s="157"/>
      <c r="D64" s="157"/>
      <c r="E64" s="157"/>
      <c r="F64" s="157"/>
      <c r="G64" s="157"/>
    </row>
  </sheetData>
  <mergeCells count="9">
    <mergeCell ref="F2:F3"/>
    <mergeCell ref="G2:G3"/>
    <mergeCell ref="A1:A3"/>
    <mergeCell ref="B1:C1"/>
    <mergeCell ref="D1:E1"/>
    <mergeCell ref="B2:B3"/>
    <mergeCell ref="C2:C3"/>
    <mergeCell ref="D2:D3"/>
    <mergeCell ref="E2:E3"/>
  </mergeCells>
  <printOptions horizontalCentered="1"/>
  <pageMargins left="0.7" right="0.7" top="1.1000000000000001" bottom="0.5" header="0.3" footer="0.3"/>
  <pageSetup scale="69" orientation="portrait" r:id="rId1"/>
  <headerFooter>
    <oddHeader>&amp;L&amp;G&amp;C&amp;"-,Bold"&amp;18&amp;UEHR Registrations By State and Program Type&amp;"-,Regular"&amp;U
as of
April 30, 2013
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Layout" zoomScale="90" zoomScaleNormal="100" zoomScalePageLayoutView="90" workbookViewId="0">
      <selection activeCell="B25" sqref="B25"/>
    </sheetView>
  </sheetViews>
  <sheetFormatPr defaultRowHeight="15" x14ac:dyDescent="0.25"/>
  <cols>
    <col min="1" max="1" width="35.7109375" customWidth="1"/>
    <col min="2" max="2" width="18" customWidth="1"/>
    <col min="3" max="3" width="16.140625" customWidth="1"/>
    <col min="4" max="4" width="23.7109375" customWidth="1"/>
    <col min="5" max="5" width="26.28515625" customWidth="1"/>
    <col min="6" max="6" width="23.7109375" customWidth="1"/>
    <col min="7" max="7" width="27.85546875" customWidth="1"/>
    <col min="8" max="8" width="23.28515625" customWidth="1"/>
    <col min="9" max="9" width="26.5703125" customWidth="1"/>
    <col min="10" max="11" width="13.140625" customWidth="1"/>
    <col min="12" max="12" width="11.5703125" customWidth="1"/>
    <col min="13" max="13" width="10.140625" customWidth="1"/>
    <col min="14" max="14" width="10.85546875" customWidth="1"/>
    <col min="15" max="15" width="10.28515625" customWidth="1"/>
    <col min="16" max="16" width="9.140625" customWidth="1"/>
    <col min="17" max="17" width="13.140625" customWidth="1"/>
    <col min="18" max="18" width="12.140625" customWidth="1"/>
    <col min="19" max="19" width="12.42578125" customWidth="1"/>
    <col min="20" max="20" width="13.140625" customWidth="1"/>
    <col min="21" max="21" width="14" customWidth="1"/>
    <col min="22" max="22" width="12.85546875" customWidth="1"/>
  </cols>
  <sheetData>
    <row r="1" spans="1:7" ht="15.75" x14ac:dyDescent="0.25">
      <c r="A1" s="180" t="s">
        <v>69</v>
      </c>
      <c r="B1" s="180" t="s">
        <v>70</v>
      </c>
      <c r="C1" s="181" t="s">
        <v>71</v>
      </c>
      <c r="D1" s="165" t="s">
        <v>100</v>
      </c>
      <c r="E1" s="165"/>
      <c r="F1" s="166" t="s">
        <v>72</v>
      </c>
      <c r="G1" s="166"/>
    </row>
    <row r="2" spans="1:7" x14ac:dyDescent="0.25">
      <c r="A2" s="180"/>
      <c r="B2" s="180"/>
      <c r="C2" s="181"/>
      <c r="D2" s="12" t="s">
        <v>73</v>
      </c>
      <c r="E2" s="13" t="s">
        <v>74</v>
      </c>
      <c r="F2" s="12" t="s">
        <v>73</v>
      </c>
      <c r="G2" s="13" t="s">
        <v>74</v>
      </c>
    </row>
    <row r="3" spans="1:7" x14ac:dyDescent="0.25">
      <c r="A3" s="174" t="s">
        <v>75</v>
      </c>
      <c r="B3" s="176" t="s">
        <v>76</v>
      </c>
      <c r="C3" s="14" t="s">
        <v>5</v>
      </c>
      <c r="D3" s="15">
        <v>43573</v>
      </c>
      <c r="E3" s="16">
        <v>533701512</v>
      </c>
      <c r="F3" s="15">
        <v>234592</v>
      </c>
      <c r="G3" s="16">
        <v>3717473058.9099998</v>
      </c>
    </row>
    <row r="4" spans="1:7" x14ac:dyDescent="0.25">
      <c r="A4" s="175"/>
      <c r="B4" s="176"/>
      <c r="C4" s="125" t="s">
        <v>6</v>
      </c>
      <c r="D4" s="17">
        <v>2</v>
      </c>
      <c r="E4" s="18">
        <v>616424</v>
      </c>
      <c r="F4" s="17">
        <v>242</v>
      </c>
      <c r="G4" s="18">
        <v>351741346.32999998</v>
      </c>
    </row>
    <row r="5" spans="1:7" x14ac:dyDescent="0.25">
      <c r="A5" s="167"/>
      <c r="B5" s="177"/>
      <c r="C5" s="126" t="s">
        <v>77</v>
      </c>
      <c r="D5" s="127">
        <f>SUM(D3:D4)</f>
        <v>43575</v>
      </c>
      <c r="E5" s="128">
        <f>SUM(E3:E4)</f>
        <v>534317936</v>
      </c>
      <c r="F5" s="127">
        <f>SUM(F3:F4)</f>
        <v>234834</v>
      </c>
      <c r="G5" s="128">
        <f>SUM(G3:G4)</f>
        <v>4069214405.2399998</v>
      </c>
    </row>
    <row r="6" spans="1:7" x14ac:dyDescent="0.25">
      <c r="A6" s="167"/>
      <c r="B6" s="178" t="s">
        <v>78</v>
      </c>
      <c r="C6" s="129" t="s">
        <v>6</v>
      </c>
      <c r="D6" s="17">
        <v>88</v>
      </c>
      <c r="E6" s="18">
        <v>120460476</v>
      </c>
      <c r="F6" s="17">
        <v>2989</v>
      </c>
      <c r="G6" s="18">
        <v>4822781229.0299997</v>
      </c>
    </row>
    <row r="7" spans="1:7" x14ac:dyDescent="0.25">
      <c r="A7" s="167"/>
      <c r="B7" s="179"/>
      <c r="C7" s="130" t="s">
        <v>77</v>
      </c>
      <c r="D7" s="131">
        <f>SUM(D6)</f>
        <v>88</v>
      </c>
      <c r="E7" s="132">
        <f>SUM(E6)</f>
        <v>120460476</v>
      </c>
      <c r="F7" s="131">
        <f>SUM(F6)</f>
        <v>2989</v>
      </c>
      <c r="G7" s="132">
        <f>SUM(G6)</f>
        <v>4822781229.0299997</v>
      </c>
    </row>
    <row r="8" spans="1:7" x14ac:dyDescent="0.25">
      <c r="A8" s="167"/>
      <c r="B8" s="117"/>
      <c r="C8" s="133" t="s">
        <v>79</v>
      </c>
      <c r="D8" s="134">
        <f>SUM(D4,D6)</f>
        <v>90</v>
      </c>
      <c r="E8" s="135">
        <f>SUM(E4,E6)</f>
        <v>121076900</v>
      </c>
      <c r="F8" s="134">
        <f>SUM(F4,F6)</f>
        <v>3231</v>
      </c>
      <c r="G8" s="135">
        <f>SUM(G4,G6)</f>
        <v>5174522575.3599997</v>
      </c>
    </row>
    <row r="9" spans="1:7" x14ac:dyDescent="0.25">
      <c r="A9" s="167"/>
      <c r="B9" s="173" t="s">
        <v>77</v>
      </c>
      <c r="C9" s="173"/>
      <c r="D9" s="136">
        <f>SUM(D3,D8)</f>
        <v>43663</v>
      </c>
      <c r="E9" s="137">
        <f>SUM(E3,E8)</f>
        <v>654778412</v>
      </c>
      <c r="F9" s="136">
        <f>SUM(F3,F8)</f>
        <v>237823</v>
      </c>
      <c r="G9" s="137">
        <f>SUM(G3,G8)</f>
        <v>8891995634.2700005</v>
      </c>
    </row>
    <row r="10" spans="1:7" x14ac:dyDescent="0.25">
      <c r="A10" s="167" t="s">
        <v>2</v>
      </c>
      <c r="B10" s="168" t="s">
        <v>80</v>
      </c>
      <c r="C10" s="138" t="s">
        <v>5</v>
      </c>
      <c r="D10" s="139">
        <v>7321</v>
      </c>
      <c r="E10" s="140">
        <v>112897062</v>
      </c>
      <c r="F10" s="141">
        <v>103134</v>
      </c>
      <c r="G10" s="142">
        <v>1993862786.8499999</v>
      </c>
    </row>
    <row r="11" spans="1:7" x14ac:dyDescent="0.25">
      <c r="A11" s="167"/>
      <c r="B11" s="169"/>
      <c r="C11" s="138" t="s">
        <v>6</v>
      </c>
      <c r="D11" s="139">
        <v>5</v>
      </c>
      <c r="E11" s="140">
        <v>7342897</v>
      </c>
      <c r="F11" s="141">
        <v>132</v>
      </c>
      <c r="G11" s="142">
        <v>235155074.36000001</v>
      </c>
    </row>
    <row r="12" spans="1:7" x14ac:dyDescent="0.25">
      <c r="A12" s="167"/>
      <c r="B12" s="170"/>
      <c r="C12" s="126" t="s">
        <v>77</v>
      </c>
      <c r="D12" s="127">
        <f>SUM(D10:D11)</f>
        <v>7326</v>
      </c>
      <c r="E12" s="128">
        <f>SUM(E10:E11)</f>
        <v>120239959</v>
      </c>
      <c r="F12" s="127">
        <f>SUM(F10:F11)</f>
        <v>103266</v>
      </c>
      <c r="G12" s="128">
        <f>SUM(G10:G11)</f>
        <v>2229017861.21</v>
      </c>
    </row>
    <row r="13" spans="1:7" x14ac:dyDescent="0.25">
      <c r="A13" s="167"/>
      <c r="B13" s="171" t="s">
        <v>78</v>
      </c>
      <c r="C13" s="143" t="s">
        <v>6</v>
      </c>
      <c r="D13" s="141">
        <v>172</v>
      </c>
      <c r="E13" s="142">
        <v>121114648</v>
      </c>
      <c r="F13" s="141">
        <v>4470</v>
      </c>
      <c r="G13" s="142">
        <v>3324441946.9200001</v>
      </c>
    </row>
    <row r="14" spans="1:7" x14ac:dyDescent="0.25">
      <c r="A14" s="167"/>
      <c r="B14" s="172"/>
      <c r="C14" s="126" t="s">
        <v>77</v>
      </c>
      <c r="D14" s="127">
        <f>SUM(D13)</f>
        <v>172</v>
      </c>
      <c r="E14" s="128">
        <f>SUM(E13)</f>
        <v>121114648</v>
      </c>
      <c r="F14" s="127">
        <f>SUM(F13)</f>
        <v>4470</v>
      </c>
      <c r="G14" s="128">
        <f>SUM(G13)</f>
        <v>3324441946.9200001</v>
      </c>
    </row>
    <row r="15" spans="1:7" x14ac:dyDescent="0.25">
      <c r="A15" s="167"/>
      <c r="B15" s="116"/>
      <c r="C15" s="144" t="s">
        <v>79</v>
      </c>
      <c r="D15" s="145">
        <f>SUM(D11,D13)</f>
        <v>177</v>
      </c>
      <c r="E15" s="146">
        <f>SUM(E11,E13)</f>
        <v>128457545</v>
      </c>
      <c r="F15" s="145">
        <f>SUM(F11,F13)</f>
        <v>4602</v>
      </c>
      <c r="G15" s="146">
        <f>SUM(G11,G13)</f>
        <v>3559597021.2800002</v>
      </c>
    </row>
    <row r="16" spans="1:7" x14ac:dyDescent="0.25">
      <c r="A16" s="167"/>
      <c r="B16" s="173" t="s">
        <v>77</v>
      </c>
      <c r="C16" s="173"/>
      <c r="D16" s="136">
        <f>SUM(D10,D15)</f>
        <v>7498</v>
      </c>
      <c r="E16" s="137">
        <f>SUM(E10,E15)</f>
        <v>241354607</v>
      </c>
      <c r="F16" s="136">
        <f>SUM(F10,F15)</f>
        <v>107736</v>
      </c>
      <c r="G16" s="137">
        <f>SUM(G10,G15)</f>
        <v>5553459808.1300001</v>
      </c>
    </row>
    <row r="17" spans="1:7" ht="25.15" customHeight="1" x14ac:dyDescent="0.25">
      <c r="A17" s="164" t="s">
        <v>81</v>
      </c>
      <c r="B17" s="164"/>
      <c r="C17" s="164"/>
      <c r="D17" s="147">
        <f>D9+D16</f>
        <v>51161</v>
      </c>
      <c r="E17" s="148">
        <f>E9+E16</f>
        <v>896133019</v>
      </c>
      <c r="F17" s="147">
        <f>F9+F16</f>
        <v>345559</v>
      </c>
      <c r="G17" s="148">
        <f>G9+G16</f>
        <v>14445455442.400002</v>
      </c>
    </row>
    <row r="18" spans="1:7" x14ac:dyDescent="0.25">
      <c r="A18" s="19" t="s">
        <v>82</v>
      </c>
      <c r="B18" s="20"/>
      <c r="C18" s="21"/>
      <c r="D18" s="22"/>
      <c r="E18" s="23"/>
      <c r="F18" s="22"/>
      <c r="G18" s="23"/>
    </row>
    <row r="19" spans="1:7" ht="19.5" customHeight="1" x14ac:dyDescent="0.25">
      <c r="A19" s="24" t="s">
        <v>101</v>
      </c>
      <c r="B19" s="25"/>
      <c r="C19" s="26" t="s">
        <v>102</v>
      </c>
      <c r="D19" s="27">
        <v>16470334.23</v>
      </c>
      <c r="E19" s="28"/>
      <c r="G19" s="29"/>
    </row>
    <row r="20" spans="1:7" ht="15" customHeight="1" x14ac:dyDescent="0.25">
      <c r="A20" s="24" t="s">
        <v>103</v>
      </c>
      <c r="B20" s="25"/>
      <c r="C20" s="24" t="s">
        <v>83</v>
      </c>
      <c r="D20" s="27">
        <v>189436485.75</v>
      </c>
      <c r="E20" s="28"/>
      <c r="G20" s="29"/>
    </row>
    <row r="23" spans="1:7" ht="15" customHeight="1" x14ac:dyDescent="0.25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 verticalCentered="1"/>
  <pageMargins left="0.45" right="0.45" top="1.75" bottom="0.75" header="0.3" footer="0.3"/>
  <pageSetup scale="75" fitToHeight="100" orientation="landscape" r:id="rId1"/>
  <headerFooter>
    <oddHeader xml:space="preserve">&amp;L
&amp;G
&amp;C&amp;"-,Bold"&amp;16&amp;UCombined Medicare and Medicaid Payment Summary&amp;14
&amp;"-,Regular"&amp;16&amp;USummary of Incentive Payments
April 2013 and Program-To-Date&amp;R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view="pageLayout" topLeftCell="A32" zoomScaleNormal="100" workbookViewId="0">
      <selection sqref="A1:G62"/>
    </sheetView>
  </sheetViews>
  <sheetFormatPr defaultRowHeight="15" x14ac:dyDescent="0.25"/>
  <cols>
    <col min="1" max="1" width="30.140625" style="47" customWidth="1"/>
    <col min="2" max="2" width="14.7109375" style="48" customWidth="1"/>
    <col min="3" max="3" width="19.7109375" style="49" customWidth="1"/>
    <col min="4" max="4" width="14.7109375" style="50" customWidth="1"/>
    <col min="5" max="5" width="19.7109375" style="51" customWidth="1"/>
    <col min="6" max="6" width="14.7109375" customWidth="1"/>
    <col min="7" max="7" width="19.7109375" style="28" customWidth="1"/>
    <col min="8" max="8" width="15.42578125" customWidth="1"/>
    <col min="9" max="9" width="12.5703125" customWidth="1"/>
    <col min="10" max="10" width="11.5703125" customWidth="1"/>
    <col min="11" max="11" width="10.140625" customWidth="1"/>
    <col min="12" max="12" width="10.85546875" customWidth="1"/>
    <col min="13" max="13" width="10.28515625" customWidth="1"/>
    <col min="14" max="14" width="9.140625" customWidth="1"/>
    <col min="15" max="15" width="13.140625" customWidth="1"/>
    <col min="16" max="16" width="12.140625" customWidth="1"/>
    <col min="17" max="17" width="12.42578125" customWidth="1"/>
    <col min="18" max="18" width="13.140625" customWidth="1"/>
    <col min="19" max="19" width="14" customWidth="1"/>
    <col min="20" max="20" width="12.85546875" customWidth="1"/>
  </cols>
  <sheetData>
    <row r="1" spans="1:7" ht="25.15" customHeight="1" x14ac:dyDescent="0.25">
      <c r="A1" s="182" t="s">
        <v>0</v>
      </c>
      <c r="B1" s="184" t="s">
        <v>75</v>
      </c>
      <c r="C1" s="184"/>
      <c r="D1" s="184" t="s">
        <v>2</v>
      </c>
      <c r="E1" s="184"/>
      <c r="F1" s="184" t="s">
        <v>4</v>
      </c>
      <c r="G1" s="185"/>
    </row>
    <row r="2" spans="1:7" ht="28.15" customHeight="1" x14ac:dyDescent="0.25">
      <c r="A2" s="183"/>
      <c r="B2" s="30" t="s">
        <v>84</v>
      </c>
      <c r="C2" s="31" t="s">
        <v>85</v>
      </c>
      <c r="D2" s="30" t="s">
        <v>84</v>
      </c>
      <c r="E2" s="31" t="s">
        <v>85</v>
      </c>
      <c r="F2" s="30" t="s">
        <v>84</v>
      </c>
      <c r="G2" s="32" t="s">
        <v>85</v>
      </c>
    </row>
    <row r="3" spans="1:7" ht="15.75" x14ac:dyDescent="0.25">
      <c r="A3" s="33" t="s">
        <v>10</v>
      </c>
      <c r="B3" s="122">
        <v>3327</v>
      </c>
      <c r="C3" s="119">
        <v>176914808.85000002</v>
      </c>
      <c r="D3" s="120">
        <v>1542</v>
      </c>
      <c r="E3" s="34">
        <v>108354415</v>
      </c>
      <c r="F3" s="35">
        <v>4869</v>
      </c>
      <c r="G3" s="36">
        <v>285269223.85000002</v>
      </c>
    </row>
    <row r="4" spans="1:7" ht="15.75" x14ac:dyDescent="0.25">
      <c r="A4" s="33" t="s">
        <v>11</v>
      </c>
      <c r="B4" s="122">
        <v>191</v>
      </c>
      <c r="C4" s="119">
        <v>8453356.4900000002</v>
      </c>
      <c r="D4" s="120">
        <v>405</v>
      </c>
      <c r="E4" s="34">
        <v>23496889</v>
      </c>
      <c r="F4" s="35">
        <v>596</v>
      </c>
      <c r="G4" s="36">
        <v>31950245.490000002</v>
      </c>
    </row>
    <row r="5" spans="1:7" ht="15.75" x14ac:dyDescent="0.25">
      <c r="A5" s="33" t="s">
        <v>12</v>
      </c>
      <c r="B5" s="122">
        <v>3728</v>
      </c>
      <c r="C5" s="119">
        <v>116751832.91</v>
      </c>
      <c r="D5" s="120">
        <v>2122</v>
      </c>
      <c r="E5" s="34">
        <v>131063418.72</v>
      </c>
      <c r="F5" s="35">
        <v>5850</v>
      </c>
      <c r="G5" s="36">
        <v>247815251.63</v>
      </c>
    </row>
    <row r="6" spans="1:7" ht="15.75" x14ac:dyDescent="0.25">
      <c r="A6" s="33" t="s">
        <v>13</v>
      </c>
      <c r="B6" s="122">
        <v>1743</v>
      </c>
      <c r="C6" s="119">
        <v>106360855.94</v>
      </c>
      <c r="D6" s="120">
        <v>1323</v>
      </c>
      <c r="E6" s="34">
        <v>51760792.670000002</v>
      </c>
      <c r="F6" s="35">
        <v>3066</v>
      </c>
      <c r="G6" s="36">
        <v>158121648.61000001</v>
      </c>
    </row>
    <row r="7" spans="1:7" ht="15.75" x14ac:dyDescent="0.25">
      <c r="A7" s="33" t="s">
        <v>14</v>
      </c>
      <c r="B7" s="122">
        <v>17862</v>
      </c>
      <c r="C7" s="119">
        <v>632760838.97000003</v>
      </c>
      <c r="D7" s="120">
        <v>9683</v>
      </c>
      <c r="E7" s="34">
        <v>575441622.39999998</v>
      </c>
      <c r="F7" s="35">
        <v>27545</v>
      </c>
      <c r="G7" s="36">
        <v>1208202461.3699999</v>
      </c>
    </row>
    <row r="8" spans="1:7" ht="15.75" x14ac:dyDescent="0.25">
      <c r="A8" s="33" t="s">
        <v>15</v>
      </c>
      <c r="B8" s="122">
        <v>3646</v>
      </c>
      <c r="C8" s="119">
        <v>125547398.50999999</v>
      </c>
      <c r="D8" s="120">
        <v>1550</v>
      </c>
      <c r="E8" s="34">
        <v>60955851</v>
      </c>
      <c r="F8" s="35">
        <v>5196</v>
      </c>
      <c r="G8" s="36">
        <v>186503249.50999999</v>
      </c>
    </row>
    <row r="9" spans="1:7" ht="15.75" x14ac:dyDescent="0.25">
      <c r="A9" s="33" t="s">
        <v>16</v>
      </c>
      <c r="B9" s="122">
        <v>3031</v>
      </c>
      <c r="C9" s="119">
        <v>104766350.38</v>
      </c>
      <c r="D9" s="120">
        <v>1333</v>
      </c>
      <c r="E9" s="34">
        <v>50427634.370000005</v>
      </c>
      <c r="F9" s="35">
        <v>4364</v>
      </c>
      <c r="G9" s="36">
        <v>155193984.75</v>
      </c>
    </row>
    <row r="10" spans="1:7" ht="15.75" x14ac:dyDescent="0.25">
      <c r="A10" s="33" t="s">
        <v>17</v>
      </c>
      <c r="B10" s="122">
        <v>990</v>
      </c>
      <c r="C10" s="119">
        <v>17339102.050000001</v>
      </c>
      <c r="D10" s="120">
        <v>723</v>
      </c>
      <c r="E10" s="34">
        <v>22231916.109999999</v>
      </c>
      <c r="F10" s="35">
        <v>1713</v>
      </c>
      <c r="G10" s="36">
        <v>39571018.159999996</v>
      </c>
    </row>
    <row r="11" spans="1:7" ht="15.75" x14ac:dyDescent="0.25">
      <c r="A11" s="33" t="s">
        <v>18</v>
      </c>
      <c r="B11" s="122">
        <v>636</v>
      </c>
      <c r="C11" s="119">
        <v>11866800.869999999</v>
      </c>
      <c r="D11" s="120">
        <v>0</v>
      </c>
      <c r="E11" s="34">
        <v>0</v>
      </c>
      <c r="F11" s="35">
        <v>636</v>
      </c>
      <c r="G11" s="36">
        <v>11866800.869999999</v>
      </c>
    </row>
    <row r="12" spans="1:7" ht="31.5" customHeight="1" x14ac:dyDescent="0.25">
      <c r="A12" s="124" t="s">
        <v>20</v>
      </c>
      <c r="B12" s="122">
        <v>6</v>
      </c>
      <c r="C12" s="119">
        <v>102000</v>
      </c>
      <c r="D12" s="120">
        <v>0</v>
      </c>
      <c r="E12" s="34">
        <v>0</v>
      </c>
      <c r="F12" s="35">
        <v>6</v>
      </c>
      <c r="G12" s="36">
        <v>102000</v>
      </c>
    </row>
    <row r="13" spans="1:7" ht="15.75" x14ac:dyDescent="0.25">
      <c r="A13" s="33" t="s">
        <v>21</v>
      </c>
      <c r="B13" s="122">
        <v>14217</v>
      </c>
      <c r="C13" s="119">
        <v>652388478.70000005</v>
      </c>
      <c r="D13" s="120">
        <v>5715</v>
      </c>
      <c r="E13" s="34">
        <v>325202254.74000001</v>
      </c>
      <c r="F13" s="35">
        <v>19932</v>
      </c>
      <c r="G13" s="36">
        <v>977590733.44000006</v>
      </c>
    </row>
    <row r="14" spans="1:7" ht="15.75" x14ac:dyDescent="0.25">
      <c r="A14" s="33" t="s">
        <v>22</v>
      </c>
      <c r="B14" s="122">
        <v>5298</v>
      </c>
      <c r="C14" s="119">
        <v>246727305.90000001</v>
      </c>
      <c r="D14" s="120">
        <v>2528</v>
      </c>
      <c r="E14" s="34">
        <v>145781558.75</v>
      </c>
      <c r="F14" s="35">
        <v>7826</v>
      </c>
      <c r="G14" s="36">
        <v>392508864.64999998</v>
      </c>
    </row>
    <row r="15" spans="1:7" ht="15.75" x14ac:dyDescent="0.25">
      <c r="A15" s="33" t="s">
        <v>23</v>
      </c>
      <c r="B15" s="122">
        <v>24</v>
      </c>
      <c r="C15" s="119">
        <v>378919.3</v>
      </c>
      <c r="D15" s="120">
        <v>0</v>
      </c>
      <c r="E15" s="34">
        <v>0</v>
      </c>
      <c r="F15" s="35">
        <v>24</v>
      </c>
      <c r="G15" s="36">
        <v>378919.3</v>
      </c>
    </row>
    <row r="16" spans="1:7" ht="15.75" x14ac:dyDescent="0.25">
      <c r="A16" s="33" t="s">
        <v>24</v>
      </c>
      <c r="B16" s="122">
        <v>900</v>
      </c>
      <c r="C16" s="119">
        <v>36336346.57</v>
      </c>
      <c r="D16" s="120">
        <v>0</v>
      </c>
      <c r="E16" s="34">
        <v>0</v>
      </c>
      <c r="F16" s="35">
        <v>900</v>
      </c>
      <c r="G16" s="36">
        <v>36336346.57</v>
      </c>
    </row>
    <row r="17" spans="1:7" ht="15.75" x14ac:dyDescent="0.25">
      <c r="A17" s="33" t="s">
        <v>25</v>
      </c>
      <c r="B17" s="122">
        <v>872</v>
      </c>
      <c r="C17" s="119">
        <v>30086343.859999999</v>
      </c>
      <c r="D17" s="120">
        <v>405</v>
      </c>
      <c r="E17" s="34">
        <v>15027502</v>
      </c>
      <c r="F17" s="35">
        <v>1277</v>
      </c>
      <c r="G17" s="36">
        <v>45113845.859999999</v>
      </c>
    </row>
    <row r="18" spans="1:7" ht="15.75" x14ac:dyDescent="0.25">
      <c r="A18" s="33" t="s">
        <v>26</v>
      </c>
      <c r="B18" s="122">
        <v>12073</v>
      </c>
      <c r="C18" s="119">
        <v>418764498.44</v>
      </c>
      <c r="D18" s="120">
        <v>3036</v>
      </c>
      <c r="E18" s="34">
        <v>216036372</v>
      </c>
      <c r="F18" s="35">
        <v>15109</v>
      </c>
      <c r="G18" s="36">
        <v>634800870.44000006</v>
      </c>
    </row>
    <row r="19" spans="1:7" ht="15.75" x14ac:dyDescent="0.25">
      <c r="A19" s="33" t="s">
        <v>27</v>
      </c>
      <c r="B19" s="122">
        <v>4892</v>
      </c>
      <c r="C19" s="119">
        <v>219284183.22999999</v>
      </c>
      <c r="D19" s="120">
        <v>2206</v>
      </c>
      <c r="E19" s="34">
        <v>117757247.08</v>
      </c>
      <c r="F19" s="35">
        <v>7098</v>
      </c>
      <c r="G19" s="36">
        <v>337041430.31</v>
      </c>
    </row>
    <row r="20" spans="1:7" ht="15.75" x14ac:dyDescent="0.25">
      <c r="A20" s="33" t="s">
        <v>28</v>
      </c>
      <c r="B20" s="122">
        <v>3282</v>
      </c>
      <c r="C20" s="119">
        <v>118869001.28</v>
      </c>
      <c r="D20" s="120">
        <v>1786</v>
      </c>
      <c r="E20" s="34">
        <v>74984451</v>
      </c>
      <c r="F20" s="35">
        <v>5068</v>
      </c>
      <c r="G20" s="36">
        <v>193853452.28</v>
      </c>
    </row>
    <row r="21" spans="1:7" ht="15.75" x14ac:dyDescent="0.25">
      <c r="A21" s="33" t="s">
        <v>29</v>
      </c>
      <c r="B21" s="122">
        <v>2501</v>
      </c>
      <c r="C21" s="119">
        <v>130465355.31999999</v>
      </c>
      <c r="D21" s="120">
        <v>701</v>
      </c>
      <c r="E21" s="34">
        <v>34406927.719999999</v>
      </c>
      <c r="F21" s="35">
        <v>3202</v>
      </c>
      <c r="G21" s="36">
        <v>164872283.03999999</v>
      </c>
    </row>
    <row r="22" spans="1:7" ht="15.75" x14ac:dyDescent="0.25">
      <c r="A22" s="33" t="s">
        <v>30</v>
      </c>
      <c r="B22" s="122">
        <v>2703</v>
      </c>
      <c r="C22" s="119">
        <v>142269947.47</v>
      </c>
      <c r="D22" s="120">
        <v>1793</v>
      </c>
      <c r="E22" s="34">
        <v>122199566.52000001</v>
      </c>
      <c r="F22" s="35">
        <v>4496</v>
      </c>
      <c r="G22" s="36">
        <v>264469513.99000001</v>
      </c>
    </row>
    <row r="23" spans="1:7" ht="15.75" x14ac:dyDescent="0.25">
      <c r="A23" s="33" t="s">
        <v>31</v>
      </c>
      <c r="B23" s="122">
        <v>2539</v>
      </c>
      <c r="C23" s="119">
        <v>147315069.28</v>
      </c>
      <c r="D23" s="120">
        <v>2219</v>
      </c>
      <c r="E23" s="34">
        <v>169455693.03999999</v>
      </c>
      <c r="F23" s="35">
        <v>4758</v>
      </c>
      <c r="G23" s="36">
        <v>316770762.31999999</v>
      </c>
    </row>
    <row r="24" spans="1:7" ht="15.75" x14ac:dyDescent="0.25">
      <c r="A24" s="33" t="s">
        <v>32</v>
      </c>
      <c r="B24" s="122">
        <v>969</v>
      </c>
      <c r="C24" s="119">
        <v>44346397.75</v>
      </c>
      <c r="D24" s="120">
        <v>2688</v>
      </c>
      <c r="E24" s="34">
        <v>72209062</v>
      </c>
      <c r="F24" s="35">
        <v>3657</v>
      </c>
      <c r="G24" s="36">
        <v>116555459.75</v>
      </c>
    </row>
    <row r="25" spans="1:7" ht="15.75" x14ac:dyDescent="0.25">
      <c r="A25" s="33" t="s">
        <v>33</v>
      </c>
      <c r="B25" s="122">
        <v>2</v>
      </c>
      <c r="C25" s="119">
        <v>30000</v>
      </c>
      <c r="D25" s="120">
        <v>0</v>
      </c>
      <c r="E25" s="34">
        <v>0</v>
      </c>
      <c r="F25" s="35">
        <v>2</v>
      </c>
      <c r="G25" s="36">
        <v>30000</v>
      </c>
    </row>
    <row r="26" spans="1:7" ht="15.75" x14ac:dyDescent="0.25">
      <c r="A26" s="33" t="s">
        <v>34</v>
      </c>
      <c r="B26" s="122">
        <v>3963</v>
      </c>
      <c r="C26" s="119">
        <v>133225218.05</v>
      </c>
      <c r="D26" s="120">
        <v>950</v>
      </c>
      <c r="E26" s="34">
        <v>62099959</v>
      </c>
      <c r="F26" s="35">
        <v>4913</v>
      </c>
      <c r="G26" s="36">
        <v>195325177.05000001</v>
      </c>
    </row>
    <row r="27" spans="1:7" ht="15.75" x14ac:dyDescent="0.25">
      <c r="A27" s="33" t="s">
        <v>35</v>
      </c>
      <c r="B27" s="122">
        <v>10529</v>
      </c>
      <c r="C27" s="119">
        <v>271685325.31999999</v>
      </c>
      <c r="D27" s="120">
        <v>4620</v>
      </c>
      <c r="E27" s="34">
        <v>151972349.31999999</v>
      </c>
      <c r="F27" s="35">
        <v>15149</v>
      </c>
      <c r="G27" s="36">
        <v>423657674.63999999</v>
      </c>
    </row>
    <row r="28" spans="1:7" ht="15.75" x14ac:dyDescent="0.25">
      <c r="A28" s="33" t="s">
        <v>36</v>
      </c>
      <c r="B28" s="122">
        <v>8136</v>
      </c>
      <c r="C28" s="119">
        <v>325185172.52999997</v>
      </c>
      <c r="D28" s="120">
        <v>2691</v>
      </c>
      <c r="E28" s="34">
        <v>155561216</v>
      </c>
      <c r="F28" s="35">
        <v>10827</v>
      </c>
      <c r="G28" s="36">
        <v>480746388.52999997</v>
      </c>
    </row>
    <row r="29" spans="1:7" ht="15.75" x14ac:dyDescent="0.25">
      <c r="A29" s="33" t="s">
        <v>37</v>
      </c>
      <c r="B29" s="122">
        <v>7997</v>
      </c>
      <c r="C29" s="119">
        <v>223517317.36000001</v>
      </c>
      <c r="D29" s="120">
        <v>1087</v>
      </c>
      <c r="E29" s="34">
        <v>47246471.740000002</v>
      </c>
      <c r="F29" s="35">
        <v>9084</v>
      </c>
      <c r="G29" s="36">
        <v>270763789.10000002</v>
      </c>
    </row>
    <row r="30" spans="1:7" ht="15.75" x14ac:dyDescent="0.25">
      <c r="A30" s="33" t="s">
        <v>38</v>
      </c>
      <c r="B30" s="122">
        <v>1494</v>
      </c>
      <c r="C30" s="119">
        <v>109478423.51000001</v>
      </c>
      <c r="D30" s="120">
        <v>2044</v>
      </c>
      <c r="E30" s="34">
        <v>111699054</v>
      </c>
      <c r="F30" s="35">
        <v>3538</v>
      </c>
      <c r="G30" s="36">
        <v>221177477.50999999</v>
      </c>
    </row>
    <row r="31" spans="1:7" ht="15.75" x14ac:dyDescent="0.25">
      <c r="A31" s="33" t="s">
        <v>39</v>
      </c>
      <c r="B31" s="122">
        <v>5638</v>
      </c>
      <c r="C31" s="119">
        <v>239727386.06999999</v>
      </c>
      <c r="D31" s="120">
        <v>2293</v>
      </c>
      <c r="E31" s="34">
        <v>119052737</v>
      </c>
      <c r="F31" s="35">
        <v>7931</v>
      </c>
      <c r="G31" s="36">
        <v>358780123.06999999</v>
      </c>
    </row>
    <row r="32" spans="1:7" ht="15.75" x14ac:dyDescent="0.25">
      <c r="A32" s="33" t="s">
        <v>40</v>
      </c>
      <c r="B32" s="122">
        <v>708</v>
      </c>
      <c r="C32" s="119">
        <v>35915436.359999999</v>
      </c>
      <c r="D32" s="120">
        <v>238</v>
      </c>
      <c r="E32" s="34">
        <v>17386829</v>
      </c>
      <c r="F32" s="35">
        <v>946</v>
      </c>
      <c r="G32" s="36">
        <v>53302265.359999999</v>
      </c>
    </row>
    <row r="33" spans="1:7" ht="15.75" x14ac:dyDescent="0.25">
      <c r="A33" s="33" t="s">
        <v>41</v>
      </c>
      <c r="B33" s="122">
        <v>1660</v>
      </c>
      <c r="C33" s="119">
        <v>57440960.840000004</v>
      </c>
      <c r="D33" s="120">
        <v>494</v>
      </c>
      <c r="E33" s="34">
        <v>31406158.219999999</v>
      </c>
      <c r="F33" s="35">
        <v>2154</v>
      </c>
      <c r="G33" s="36">
        <v>88847119.060000002</v>
      </c>
    </row>
    <row r="34" spans="1:7" ht="15.75" x14ac:dyDescent="0.25">
      <c r="A34" s="33" t="s">
        <v>42</v>
      </c>
      <c r="B34" s="122">
        <v>1317</v>
      </c>
      <c r="C34" s="119">
        <v>51792574.100000001</v>
      </c>
      <c r="D34" s="120">
        <v>204</v>
      </c>
      <c r="E34" s="34">
        <v>17094518.68</v>
      </c>
      <c r="F34" s="35">
        <v>1521</v>
      </c>
      <c r="G34" s="36">
        <v>68887092.780000001</v>
      </c>
    </row>
    <row r="35" spans="1:7" ht="15.75" x14ac:dyDescent="0.25">
      <c r="A35" s="33" t="s">
        <v>43</v>
      </c>
      <c r="B35" s="122">
        <v>2298</v>
      </c>
      <c r="C35" s="119">
        <v>69491151.319999993</v>
      </c>
      <c r="D35" s="120">
        <v>58</v>
      </c>
      <c r="E35" s="34">
        <v>4171655.08</v>
      </c>
      <c r="F35" s="35">
        <v>2356</v>
      </c>
      <c r="G35" s="36">
        <v>73662806.399999991</v>
      </c>
    </row>
    <row r="36" spans="1:7" ht="15.75" x14ac:dyDescent="0.25">
      <c r="A36" s="33" t="s">
        <v>44</v>
      </c>
      <c r="B36" s="122">
        <v>7652</v>
      </c>
      <c r="C36" s="119">
        <v>252771205.38</v>
      </c>
      <c r="D36" s="120">
        <v>1715</v>
      </c>
      <c r="E36" s="34">
        <v>103245346.35000001</v>
      </c>
      <c r="F36" s="35">
        <v>9367</v>
      </c>
      <c r="G36" s="36">
        <v>356016551.73000002</v>
      </c>
    </row>
    <row r="37" spans="1:7" ht="15.75" x14ac:dyDescent="0.25">
      <c r="A37" s="33" t="s">
        <v>45</v>
      </c>
      <c r="B37" s="122">
        <v>890</v>
      </c>
      <c r="C37" s="119">
        <v>40720348.950000003</v>
      </c>
      <c r="D37" s="120">
        <v>1517</v>
      </c>
      <c r="E37" s="34">
        <v>65784213</v>
      </c>
      <c r="F37" s="35">
        <v>2407</v>
      </c>
      <c r="G37" s="36">
        <v>106504561.95</v>
      </c>
    </row>
    <row r="38" spans="1:7" ht="15.75" x14ac:dyDescent="0.25">
      <c r="A38" s="33" t="s">
        <v>46</v>
      </c>
      <c r="B38" s="122">
        <v>13387</v>
      </c>
      <c r="C38" s="119">
        <v>475870677.43000001</v>
      </c>
      <c r="D38" s="120">
        <v>6343</v>
      </c>
      <c r="E38" s="34">
        <v>361967210.81999999</v>
      </c>
      <c r="F38" s="35">
        <v>19730</v>
      </c>
      <c r="G38" s="36">
        <v>837837888.25</v>
      </c>
    </row>
    <row r="39" spans="1:7" ht="15.75" x14ac:dyDescent="0.25">
      <c r="A39" s="33" t="s">
        <v>47</v>
      </c>
      <c r="B39" s="122">
        <v>7709</v>
      </c>
      <c r="C39" s="119">
        <v>224204913.69</v>
      </c>
      <c r="D39" s="120">
        <v>2975</v>
      </c>
      <c r="E39" s="34">
        <v>117004683.96000001</v>
      </c>
      <c r="F39" s="35">
        <v>10684</v>
      </c>
      <c r="G39" s="36">
        <v>341209597.64999998</v>
      </c>
    </row>
    <row r="40" spans="1:7" ht="15.75" x14ac:dyDescent="0.25">
      <c r="A40" s="33" t="s">
        <v>48</v>
      </c>
      <c r="B40" s="122">
        <v>791</v>
      </c>
      <c r="C40" s="119">
        <v>23519634.07</v>
      </c>
      <c r="D40" s="120">
        <v>66</v>
      </c>
      <c r="E40" s="34">
        <v>7561376.0500000007</v>
      </c>
      <c r="F40" s="35">
        <v>857</v>
      </c>
      <c r="G40" s="36">
        <v>31081010.120000001</v>
      </c>
    </row>
    <row r="41" spans="1:7" ht="15.75" x14ac:dyDescent="0.25">
      <c r="A41" s="33" t="s">
        <v>50</v>
      </c>
      <c r="B41" s="122">
        <v>11085</v>
      </c>
      <c r="C41" s="119">
        <v>389653404.70000005</v>
      </c>
      <c r="D41" s="120">
        <v>5423</v>
      </c>
      <c r="E41" s="34">
        <v>217328772.80000001</v>
      </c>
      <c r="F41" s="35">
        <v>16508</v>
      </c>
      <c r="G41" s="36">
        <v>606982177.5</v>
      </c>
    </row>
    <row r="42" spans="1:7" ht="15.75" x14ac:dyDescent="0.25">
      <c r="A42" s="33" t="s">
        <v>51</v>
      </c>
      <c r="B42" s="122">
        <v>2203</v>
      </c>
      <c r="C42" s="119">
        <v>115634999.09999999</v>
      </c>
      <c r="D42" s="120">
        <v>2046</v>
      </c>
      <c r="E42" s="34">
        <v>111221861.13</v>
      </c>
      <c r="F42" s="35">
        <v>4249</v>
      </c>
      <c r="G42" s="36">
        <v>226856860.22999999</v>
      </c>
    </row>
    <row r="43" spans="1:7" ht="15.75" x14ac:dyDescent="0.25">
      <c r="A43" s="33" t="s">
        <v>52</v>
      </c>
      <c r="B43" s="122">
        <v>4011</v>
      </c>
      <c r="C43" s="119">
        <v>94870215.859999999</v>
      </c>
      <c r="D43" s="120">
        <v>1697</v>
      </c>
      <c r="E43" s="34">
        <v>69382755.640000001</v>
      </c>
      <c r="F43" s="35">
        <v>5708</v>
      </c>
      <c r="G43" s="36">
        <v>164252971.5</v>
      </c>
    </row>
    <row r="44" spans="1:7" ht="15.75" x14ac:dyDescent="0.25">
      <c r="A44" s="33" t="s">
        <v>53</v>
      </c>
      <c r="B44" s="122">
        <v>5</v>
      </c>
      <c r="C44" s="119">
        <v>77501.19</v>
      </c>
      <c r="D44" s="120">
        <v>0</v>
      </c>
      <c r="E44" s="34">
        <v>0</v>
      </c>
      <c r="F44" s="35">
        <v>5</v>
      </c>
      <c r="G44" s="36">
        <v>77501.19</v>
      </c>
    </row>
    <row r="45" spans="1:7" ht="15.75" x14ac:dyDescent="0.25">
      <c r="A45" s="33" t="s">
        <v>54</v>
      </c>
      <c r="B45" s="122">
        <v>13593</v>
      </c>
      <c r="C45" s="119">
        <v>484863213.70999998</v>
      </c>
      <c r="D45" s="120">
        <v>5270</v>
      </c>
      <c r="E45" s="34">
        <v>206509817.06</v>
      </c>
      <c r="F45" s="35">
        <v>18863</v>
      </c>
      <c r="G45" s="36">
        <v>691373030.76999998</v>
      </c>
    </row>
    <row r="46" spans="1:7" ht="15.75" x14ac:dyDescent="0.25">
      <c r="A46" s="33" t="s">
        <v>55</v>
      </c>
      <c r="B46" s="122">
        <v>250</v>
      </c>
      <c r="C46" s="119">
        <v>3787353.59</v>
      </c>
      <c r="D46" s="120">
        <v>674</v>
      </c>
      <c r="E46" s="34">
        <v>33828921</v>
      </c>
      <c r="F46" s="35">
        <v>924</v>
      </c>
      <c r="G46" s="36">
        <v>37616274.590000004</v>
      </c>
    </row>
    <row r="47" spans="1:7" ht="15.75" x14ac:dyDescent="0.25">
      <c r="A47" s="33" t="s">
        <v>56</v>
      </c>
      <c r="B47" s="122">
        <v>802</v>
      </c>
      <c r="C47" s="119">
        <v>38729347.43</v>
      </c>
      <c r="D47" s="120">
        <v>384</v>
      </c>
      <c r="E47" s="34">
        <v>20611623.84</v>
      </c>
      <c r="F47" s="35">
        <v>1186</v>
      </c>
      <c r="G47" s="36">
        <v>59340971.269999996</v>
      </c>
    </row>
    <row r="48" spans="1:7" ht="15.75" x14ac:dyDescent="0.25">
      <c r="A48" s="33" t="s">
        <v>57</v>
      </c>
      <c r="B48" s="122">
        <v>2647</v>
      </c>
      <c r="C48" s="119">
        <v>119650407.86000001</v>
      </c>
      <c r="D48" s="120">
        <v>1803</v>
      </c>
      <c r="E48" s="34">
        <v>75312780.299999997</v>
      </c>
      <c r="F48" s="35">
        <v>4450</v>
      </c>
      <c r="G48" s="36">
        <v>194963188.16000003</v>
      </c>
    </row>
    <row r="49" spans="1:7" ht="15.75" x14ac:dyDescent="0.25">
      <c r="A49" s="33" t="s">
        <v>58</v>
      </c>
      <c r="B49" s="122">
        <v>1043</v>
      </c>
      <c r="C49" s="119">
        <v>38731810.769999996</v>
      </c>
      <c r="D49" s="120">
        <v>215</v>
      </c>
      <c r="E49" s="34">
        <v>15710288.01</v>
      </c>
      <c r="F49" s="35">
        <v>1258</v>
      </c>
      <c r="G49" s="36">
        <v>54442098.779999994</v>
      </c>
    </row>
    <row r="50" spans="1:7" ht="15.75" x14ac:dyDescent="0.25">
      <c r="A50" s="33" t="s">
        <v>59</v>
      </c>
      <c r="B50" s="122">
        <v>4419</v>
      </c>
      <c r="C50" s="119">
        <v>202641324.28</v>
      </c>
      <c r="D50" s="120">
        <v>3120</v>
      </c>
      <c r="E50" s="34">
        <v>128550611.97</v>
      </c>
      <c r="F50" s="35">
        <v>7539</v>
      </c>
      <c r="G50" s="36">
        <v>331191936.25</v>
      </c>
    </row>
    <row r="51" spans="1:7" ht="15.75" x14ac:dyDescent="0.25">
      <c r="A51" s="33" t="s">
        <v>60</v>
      </c>
      <c r="B51" s="122">
        <v>14309</v>
      </c>
      <c r="C51" s="119">
        <v>615400738.54999995</v>
      </c>
      <c r="D51" s="120">
        <v>7339</v>
      </c>
      <c r="E51" s="34">
        <v>502505032.00999999</v>
      </c>
      <c r="F51" s="35">
        <v>21648</v>
      </c>
      <c r="G51" s="36">
        <v>1117905770.5599999</v>
      </c>
    </row>
    <row r="52" spans="1:7" ht="15.75" x14ac:dyDescent="0.25">
      <c r="A52" s="33" t="s">
        <v>61</v>
      </c>
      <c r="B52" s="122">
        <v>1970</v>
      </c>
      <c r="C52" s="119">
        <v>47306102.310000002</v>
      </c>
      <c r="D52" s="120">
        <v>445</v>
      </c>
      <c r="E52" s="34">
        <v>25197733</v>
      </c>
      <c r="F52" s="35">
        <v>2415</v>
      </c>
      <c r="G52" s="36">
        <v>72503835.310000002</v>
      </c>
    </row>
    <row r="53" spans="1:7" ht="15.75" x14ac:dyDescent="0.25">
      <c r="A53" s="33" t="s">
        <v>62</v>
      </c>
      <c r="B53" s="122">
        <v>461</v>
      </c>
      <c r="C53" s="119">
        <v>16769614.84</v>
      </c>
      <c r="D53" s="120">
        <v>785</v>
      </c>
      <c r="E53" s="34">
        <v>24757623.34</v>
      </c>
      <c r="F53" s="35">
        <v>1246</v>
      </c>
      <c r="G53" s="36">
        <v>41527238.18</v>
      </c>
    </row>
    <row r="54" spans="1:7" ht="15.75" x14ac:dyDescent="0.25">
      <c r="A54" s="33" t="s">
        <v>63</v>
      </c>
      <c r="B54" s="122">
        <v>23</v>
      </c>
      <c r="C54" s="119">
        <v>396000</v>
      </c>
      <c r="D54" s="120">
        <v>0</v>
      </c>
      <c r="E54" s="34">
        <v>0</v>
      </c>
      <c r="F54" s="35">
        <v>23</v>
      </c>
      <c r="G54" s="36">
        <v>396000</v>
      </c>
    </row>
    <row r="55" spans="1:7" ht="15.75" x14ac:dyDescent="0.25">
      <c r="A55" s="33" t="s">
        <v>64</v>
      </c>
      <c r="B55" s="122">
        <v>7206</v>
      </c>
      <c r="C55" s="119">
        <v>271819921.38</v>
      </c>
      <c r="D55" s="120">
        <v>1363</v>
      </c>
      <c r="E55" s="34">
        <v>72493755.859999999</v>
      </c>
      <c r="F55" s="35">
        <v>8569</v>
      </c>
      <c r="G55" s="36">
        <v>344313677.24000001</v>
      </c>
    </row>
    <row r="56" spans="1:7" ht="15.75" x14ac:dyDescent="0.25">
      <c r="A56" s="33" t="s">
        <v>65</v>
      </c>
      <c r="B56" s="122">
        <v>5144</v>
      </c>
      <c r="C56" s="119">
        <v>147962712.11000001</v>
      </c>
      <c r="D56" s="120">
        <v>4335</v>
      </c>
      <c r="E56" s="34">
        <v>158464481</v>
      </c>
      <c r="F56" s="35">
        <v>9479</v>
      </c>
      <c r="G56" s="36">
        <v>306427193.11000001</v>
      </c>
    </row>
    <row r="57" spans="1:7" ht="15.75" x14ac:dyDescent="0.25">
      <c r="A57" s="33" t="s">
        <v>66</v>
      </c>
      <c r="B57" s="122">
        <v>1469</v>
      </c>
      <c r="C57" s="119">
        <v>69869989.75999999</v>
      </c>
      <c r="D57" s="120">
        <v>982</v>
      </c>
      <c r="E57" s="34">
        <v>56233274.260000005</v>
      </c>
      <c r="F57" s="35">
        <v>2451</v>
      </c>
      <c r="G57" s="36">
        <v>126103264.02</v>
      </c>
    </row>
    <row r="58" spans="1:7" ht="15.75" x14ac:dyDescent="0.25">
      <c r="A58" s="33" t="s">
        <v>67</v>
      </c>
      <c r="B58" s="122">
        <v>7304</v>
      </c>
      <c r="C58" s="119">
        <v>203261824.97</v>
      </c>
      <c r="D58" s="120">
        <v>2696</v>
      </c>
      <c r="E58" s="34">
        <v>134643939.47</v>
      </c>
      <c r="F58" s="35">
        <v>10000</v>
      </c>
      <c r="G58" s="36">
        <v>337905764.44</v>
      </c>
    </row>
    <row r="59" spans="1:7" ht="15.75" x14ac:dyDescent="0.25">
      <c r="A59" s="37" t="s">
        <v>68</v>
      </c>
      <c r="B59" s="123">
        <v>278</v>
      </c>
      <c r="C59" s="119">
        <v>7898214.8100000005</v>
      </c>
      <c r="D59" s="121">
        <v>106</v>
      </c>
      <c r="E59" s="38">
        <v>10659585.1</v>
      </c>
      <c r="F59" s="39">
        <v>384</v>
      </c>
      <c r="G59" s="40">
        <v>18557799.91</v>
      </c>
    </row>
    <row r="60" spans="1:7" s="46" customFormat="1" ht="15.75" x14ac:dyDescent="0.25">
      <c r="A60" s="41" t="s">
        <v>86</v>
      </c>
      <c r="B60" s="42">
        <f>SUM(B3:B59)</f>
        <v>237823</v>
      </c>
      <c r="C60" s="43">
        <f t="shared" ref="C60:G60" si="0">SUM(C3:C59)</f>
        <v>8891995634.2700005</v>
      </c>
      <c r="D60" s="42">
        <f t="shared" si="0"/>
        <v>107736</v>
      </c>
      <c r="E60" s="43">
        <f t="shared" si="0"/>
        <v>5553459808.1300011</v>
      </c>
      <c r="F60" s="44">
        <f t="shared" si="0"/>
        <v>345559</v>
      </c>
      <c r="G60" s="45">
        <f t="shared" si="0"/>
        <v>14445455442.400002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75" bottom="0.75" header="0.3" footer="0.3"/>
  <pageSetup scale="61" orientation="portrait" r:id="rId1"/>
  <headerFooter>
    <oddHeader xml:space="preserve">&amp;L
&amp;G
&amp;C&amp;"-,Bold"&amp;20&amp;UCombined Medicare and Medicaid Payments by State&amp;16
&amp;"-,Regular"&amp;20&amp;UJanuary 2011 to April 2013&amp;R
&amp;G
</oddHeader>
    <oddFooter>&amp;CPage &amp;P of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A4" zoomScale="87" zoomScaleNormal="60" zoomScalePageLayoutView="87" workbookViewId="0">
      <selection activeCell="M9" sqref="M9"/>
    </sheetView>
  </sheetViews>
  <sheetFormatPr defaultRowHeight="15" x14ac:dyDescent="0.25"/>
  <cols>
    <col min="1" max="1" width="13.28515625" customWidth="1"/>
    <col min="2" max="2" width="18.140625" customWidth="1"/>
    <col min="3" max="3" width="21.7109375" customWidth="1"/>
    <col min="4" max="4" width="15.85546875" style="50" customWidth="1"/>
    <col min="5" max="5" width="12.85546875" customWidth="1"/>
    <col min="6" max="6" width="16.7109375" style="52" customWidth="1"/>
    <col min="7" max="7" width="20.5703125" style="52" customWidth="1"/>
    <col min="8" max="8" width="12.140625" style="50" customWidth="1"/>
    <col min="9" max="9" width="12" style="50" customWidth="1"/>
    <col min="10" max="10" width="13.5703125" customWidth="1"/>
    <col min="11" max="11" width="12.85546875" customWidth="1"/>
    <col min="12" max="12" width="15.42578125" customWidth="1"/>
    <col min="13" max="13" width="12.5703125" customWidth="1"/>
    <col min="14" max="14" width="11.5703125" customWidth="1"/>
    <col min="15" max="15" width="10.140625" customWidth="1"/>
    <col min="16" max="16" width="10.85546875" customWidth="1"/>
    <col min="17" max="17" width="10.28515625" customWidth="1"/>
    <col min="18" max="18" width="9.140625" customWidth="1"/>
    <col min="19" max="19" width="13.140625" customWidth="1"/>
    <col min="20" max="20" width="12.140625" customWidth="1"/>
    <col min="21" max="21" width="12.42578125" customWidth="1"/>
    <col min="22" max="22" width="13.140625" customWidth="1"/>
    <col min="23" max="23" width="14" customWidth="1"/>
    <col min="24" max="24" width="12.85546875" customWidth="1"/>
  </cols>
  <sheetData/>
  <printOptions horizontalCentered="1"/>
  <pageMargins left="0.45" right="0.45" top="1.75" bottom="0.75" header="0.3" footer="0.3"/>
  <pageSetup scale="65" fitToHeight="100" orientation="landscape" r:id="rId1"/>
  <headerFooter>
    <oddHeader xml:space="preserve">&amp;L
&amp;G
&amp;C&amp;"-,Bold"&amp;14&amp;U
Combined Medicare and Medicaid Payments by State Graph
&amp;"-,Regular"&amp;12&amp;UMedicare and Medicaid Provider Payments
January 2011 to April 2013&amp;R
&amp;G
</oddHeader>
    <oddFooter xml:space="preserve">&amp;R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3"/>
  <sheetViews>
    <sheetView tabSelected="1" showRuler="0" view="pageLayout" topLeftCell="A217" zoomScale="81" zoomScaleNormal="100" zoomScalePageLayoutView="81" workbookViewId="0">
      <selection sqref="A1:G62"/>
    </sheetView>
  </sheetViews>
  <sheetFormatPr defaultColWidth="0.7109375" defaultRowHeight="15" x14ac:dyDescent="0.25"/>
  <cols>
    <col min="1" max="1" width="15.140625" style="98" customWidth="1"/>
    <col min="2" max="2" width="14.42578125" style="47" customWidth="1"/>
    <col min="3" max="3" width="12.7109375" style="48" customWidth="1"/>
    <col min="4" max="4" width="9.7109375" style="47" customWidth="1"/>
    <col min="5" max="5" width="18" style="99" customWidth="1"/>
    <col min="6" max="6" width="14.42578125" style="52" customWidth="1"/>
    <col min="7" max="7" width="13.28515625" style="50" customWidth="1"/>
    <col min="8" max="8" width="10" style="50" customWidth="1"/>
    <col min="9" max="9" width="17" style="28" customWidth="1"/>
    <col min="10" max="10" width="9.5703125" style="50" customWidth="1"/>
    <col min="11" max="11" width="14.5703125" style="28" customWidth="1"/>
    <col min="12" max="12" width="10.140625" style="50" customWidth="1"/>
    <col min="13" max="13" width="17.5703125" style="28" customWidth="1"/>
    <col min="14" max="14" width="11.140625" customWidth="1"/>
    <col min="15" max="15" width="17.7109375" style="28" customWidth="1"/>
    <col min="16" max="16" width="12.5703125" customWidth="1"/>
    <col min="17" max="17" width="11.5703125" customWidth="1"/>
    <col min="18" max="18" width="10.140625" customWidth="1"/>
    <col min="19" max="19" width="10.85546875" customWidth="1"/>
    <col min="20" max="20" width="10.28515625" customWidth="1"/>
    <col min="21" max="21" width="9.140625" customWidth="1"/>
    <col min="22" max="22" width="13.140625" customWidth="1"/>
    <col min="23" max="23" width="12.140625" customWidth="1"/>
    <col min="24" max="24" width="12.42578125" customWidth="1"/>
    <col min="25" max="25" width="13.140625" customWidth="1"/>
    <col min="26" max="26" width="14" customWidth="1"/>
    <col min="27" max="27" width="12.85546875" customWidth="1"/>
  </cols>
  <sheetData>
    <row r="1" spans="1:15" ht="15.75" x14ac:dyDescent="0.25">
      <c r="A1" s="186" t="s">
        <v>0</v>
      </c>
      <c r="B1" s="188" t="s">
        <v>75</v>
      </c>
      <c r="C1" s="189"/>
      <c r="D1" s="189"/>
      <c r="E1" s="190"/>
      <c r="F1" s="188" t="s">
        <v>2</v>
      </c>
      <c r="G1" s="189"/>
      <c r="H1" s="189"/>
      <c r="I1" s="189"/>
      <c r="J1" s="189"/>
      <c r="K1" s="189"/>
      <c r="L1" s="189"/>
      <c r="M1" s="190"/>
      <c r="N1" s="188" t="s">
        <v>4</v>
      </c>
      <c r="O1" s="189"/>
    </row>
    <row r="2" spans="1:15" x14ac:dyDescent="0.25">
      <c r="A2" s="187"/>
      <c r="B2" s="53" t="s">
        <v>87</v>
      </c>
      <c r="C2" s="54" t="s">
        <v>88</v>
      </c>
      <c r="D2" s="110" t="s">
        <v>89</v>
      </c>
      <c r="E2" s="115" t="s">
        <v>90</v>
      </c>
      <c r="F2" s="112" t="s">
        <v>87</v>
      </c>
      <c r="G2" s="54" t="s">
        <v>88</v>
      </c>
      <c r="H2" s="54" t="s">
        <v>91</v>
      </c>
      <c r="I2" s="56" t="s">
        <v>92</v>
      </c>
      <c r="J2" s="54" t="s">
        <v>93</v>
      </c>
      <c r="K2" s="56" t="s">
        <v>94</v>
      </c>
      <c r="L2" s="54" t="s">
        <v>95</v>
      </c>
      <c r="M2" s="55" t="s">
        <v>96</v>
      </c>
      <c r="N2" s="53" t="s">
        <v>89</v>
      </c>
      <c r="O2" s="56" t="s">
        <v>90</v>
      </c>
    </row>
    <row r="3" spans="1:15" x14ac:dyDescent="0.25">
      <c r="A3" s="57" t="s">
        <v>10</v>
      </c>
      <c r="B3" s="58" t="s">
        <v>76</v>
      </c>
      <c r="C3" s="59" t="s">
        <v>5</v>
      </c>
      <c r="D3" s="60">
        <v>3245</v>
      </c>
      <c r="E3" s="66">
        <v>53846255.32</v>
      </c>
      <c r="F3" s="62" t="s">
        <v>80</v>
      </c>
      <c r="G3" s="62" t="s">
        <v>5</v>
      </c>
      <c r="H3" s="63">
        <v>1255</v>
      </c>
      <c r="I3" s="64">
        <v>26406679</v>
      </c>
      <c r="J3" s="65">
        <v>156</v>
      </c>
      <c r="K3" s="64">
        <v>1338750</v>
      </c>
      <c r="L3" s="65">
        <f t="shared" ref="L3:M5" si="0">+H3+J3</f>
        <v>1411</v>
      </c>
      <c r="M3" s="66">
        <f t="shared" si="0"/>
        <v>27745429</v>
      </c>
      <c r="N3" s="67">
        <f t="shared" ref="N3:O66" si="1">+L3+D3</f>
        <v>4656</v>
      </c>
      <c r="O3" s="68">
        <f t="shared" si="1"/>
        <v>81591684.319999993</v>
      </c>
    </row>
    <row r="4" spans="1:15" x14ac:dyDescent="0.25">
      <c r="A4" s="69"/>
      <c r="B4" s="61" t="s">
        <v>76</v>
      </c>
      <c r="C4" s="62" t="s">
        <v>6</v>
      </c>
      <c r="D4" s="65">
        <v>2</v>
      </c>
      <c r="E4" s="66">
        <v>4406967.5199999996</v>
      </c>
      <c r="F4" s="62" t="s">
        <v>80</v>
      </c>
      <c r="G4" s="62" t="s">
        <v>6</v>
      </c>
      <c r="H4" s="63">
        <v>2</v>
      </c>
      <c r="I4" s="64">
        <v>6719312</v>
      </c>
      <c r="J4" s="65">
        <v>0</v>
      </c>
      <c r="K4" s="64">
        <v>0</v>
      </c>
      <c r="L4" s="65">
        <f t="shared" si="0"/>
        <v>2</v>
      </c>
      <c r="M4" s="66">
        <f t="shared" si="0"/>
        <v>6719312</v>
      </c>
      <c r="N4" s="67">
        <f t="shared" si="1"/>
        <v>4</v>
      </c>
      <c r="O4" s="68">
        <f t="shared" si="1"/>
        <v>11126279.52</v>
      </c>
    </row>
    <row r="5" spans="1:15" x14ac:dyDescent="0.25">
      <c r="A5" s="69"/>
      <c r="B5" s="61" t="s">
        <v>78</v>
      </c>
      <c r="C5" s="62" t="s">
        <v>6</v>
      </c>
      <c r="D5" s="65">
        <v>80</v>
      </c>
      <c r="E5" s="114">
        <v>118661586.01000001</v>
      </c>
      <c r="F5" s="62" t="s">
        <v>78</v>
      </c>
      <c r="G5" s="62" t="s">
        <v>6</v>
      </c>
      <c r="H5" s="63">
        <v>85</v>
      </c>
      <c r="I5" s="64">
        <v>55358455</v>
      </c>
      <c r="J5" s="65">
        <v>44</v>
      </c>
      <c r="K5" s="64">
        <v>18531219</v>
      </c>
      <c r="L5" s="65">
        <f t="shared" si="0"/>
        <v>129</v>
      </c>
      <c r="M5" s="66">
        <f t="shared" si="0"/>
        <v>73889674</v>
      </c>
      <c r="N5" s="67">
        <f t="shared" si="1"/>
        <v>209</v>
      </c>
      <c r="O5" s="68">
        <f t="shared" si="1"/>
        <v>192551260.00999999</v>
      </c>
    </row>
    <row r="6" spans="1:15" x14ac:dyDescent="0.25">
      <c r="A6" s="70" t="s">
        <v>10</v>
      </c>
      <c r="B6" s="71"/>
      <c r="C6" s="72"/>
      <c r="D6" s="73">
        <f>SUM(D3:D5)</f>
        <v>3327</v>
      </c>
      <c r="E6" s="113">
        <f>SUM(E3:E5)</f>
        <v>176914808.85000002</v>
      </c>
      <c r="F6" s="72"/>
      <c r="G6" s="72"/>
      <c r="H6" s="75">
        <f t="shared" ref="H6:M6" si="2">SUM(H3:H5)</f>
        <v>1342</v>
      </c>
      <c r="I6" s="74">
        <f t="shared" si="2"/>
        <v>88484446</v>
      </c>
      <c r="J6" s="73">
        <f t="shared" si="2"/>
        <v>200</v>
      </c>
      <c r="K6" s="74">
        <f t="shared" si="2"/>
        <v>19869969</v>
      </c>
      <c r="L6" s="73">
        <f t="shared" si="2"/>
        <v>1542</v>
      </c>
      <c r="M6" s="74">
        <f t="shared" si="2"/>
        <v>108354415</v>
      </c>
      <c r="N6" s="76">
        <f t="shared" si="1"/>
        <v>4869</v>
      </c>
      <c r="O6" s="77">
        <f t="shared" si="1"/>
        <v>285269223.85000002</v>
      </c>
    </row>
    <row r="7" spans="1:15" x14ac:dyDescent="0.25">
      <c r="A7" s="69" t="s">
        <v>11</v>
      </c>
      <c r="B7" s="61" t="s">
        <v>76</v>
      </c>
      <c r="C7" s="62" t="s">
        <v>5</v>
      </c>
      <c r="D7" s="65">
        <v>186</v>
      </c>
      <c r="E7" s="114">
        <v>3090128.65</v>
      </c>
      <c r="F7" s="62" t="s">
        <v>80</v>
      </c>
      <c r="G7" s="62" t="s">
        <v>5</v>
      </c>
      <c r="H7" s="63">
        <v>340</v>
      </c>
      <c r="I7" s="64">
        <v>7182502</v>
      </c>
      <c r="J7" s="65">
        <v>41</v>
      </c>
      <c r="K7" s="64">
        <v>348500</v>
      </c>
      <c r="L7" s="65">
        <f t="shared" ref="L7:M9" si="3">+H7+J7</f>
        <v>381</v>
      </c>
      <c r="M7" s="66">
        <f t="shared" si="3"/>
        <v>7531002</v>
      </c>
      <c r="N7" s="67">
        <f t="shared" si="1"/>
        <v>567</v>
      </c>
      <c r="O7" s="68">
        <f t="shared" si="1"/>
        <v>10621130.65</v>
      </c>
    </row>
    <row r="8" spans="1:15" x14ac:dyDescent="0.25">
      <c r="A8" s="69"/>
      <c r="B8" s="61" t="s">
        <v>76</v>
      </c>
      <c r="C8" s="62" t="s">
        <v>6</v>
      </c>
      <c r="D8" s="65">
        <v>0</v>
      </c>
      <c r="E8" s="66">
        <v>0</v>
      </c>
      <c r="F8" s="62" t="s">
        <v>80</v>
      </c>
      <c r="G8" s="62" t="s">
        <v>6</v>
      </c>
      <c r="H8" s="63">
        <v>0</v>
      </c>
      <c r="I8" s="64">
        <v>0</v>
      </c>
      <c r="J8" s="65">
        <v>0</v>
      </c>
      <c r="K8" s="64">
        <v>0</v>
      </c>
      <c r="L8" s="65">
        <f t="shared" si="3"/>
        <v>0</v>
      </c>
      <c r="M8" s="66">
        <f t="shared" si="3"/>
        <v>0</v>
      </c>
      <c r="N8" s="67">
        <f t="shared" si="1"/>
        <v>0</v>
      </c>
      <c r="O8" s="68">
        <f t="shared" si="1"/>
        <v>0</v>
      </c>
    </row>
    <row r="9" spans="1:15" x14ac:dyDescent="0.25">
      <c r="A9" s="69"/>
      <c r="B9" s="61" t="s">
        <v>78</v>
      </c>
      <c r="C9" s="62" t="s">
        <v>6</v>
      </c>
      <c r="D9" s="65">
        <v>5</v>
      </c>
      <c r="E9" s="66">
        <v>5363227.84</v>
      </c>
      <c r="F9" s="62" t="s">
        <v>78</v>
      </c>
      <c r="G9" s="62" t="s">
        <v>6</v>
      </c>
      <c r="H9" s="63">
        <v>18</v>
      </c>
      <c r="I9" s="64">
        <v>12652001</v>
      </c>
      <c r="J9" s="65">
        <v>6</v>
      </c>
      <c r="K9" s="64">
        <v>3313886</v>
      </c>
      <c r="L9" s="65">
        <f t="shared" si="3"/>
        <v>24</v>
      </c>
      <c r="M9" s="66">
        <f t="shared" si="3"/>
        <v>15965887</v>
      </c>
      <c r="N9" s="67">
        <f t="shared" si="1"/>
        <v>29</v>
      </c>
      <c r="O9" s="68">
        <f t="shared" si="1"/>
        <v>21329114.84</v>
      </c>
    </row>
    <row r="10" spans="1:15" x14ac:dyDescent="0.25">
      <c r="A10" s="70" t="s">
        <v>11</v>
      </c>
      <c r="B10" s="71"/>
      <c r="C10" s="72"/>
      <c r="D10" s="73">
        <f>SUM(D7:D9)</f>
        <v>191</v>
      </c>
      <c r="E10" s="113">
        <f>SUM(E7:E9)</f>
        <v>8453356.4900000002</v>
      </c>
      <c r="F10" s="72"/>
      <c r="G10" s="72"/>
      <c r="H10" s="75">
        <f t="shared" ref="H10:M10" si="4">SUM(H7:H9)</f>
        <v>358</v>
      </c>
      <c r="I10" s="74">
        <f t="shared" si="4"/>
        <v>19834503</v>
      </c>
      <c r="J10" s="73">
        <f t="shared" si="4"/>
        <v>47</v>
      </c>
      <c r="K10" s="74">
        <f t="shared" si="4"/>
        <v>3662386</v>
      </c>
      <c r="L10" s="73">
        <f t="shared" si="4"/>
        <v>405</v>
      </c>
      <c r="M10" s="74">
        <f t="shared" si="4"/>
        <v>23496889</v>
      </c>
      <c r="N10" s="76">
        <f t="shared" si="1"/>
        <v>596</v>
      </c>
      <c r="O10" s="77">
        <f t="shared" si="1"/>
        <v>31950245.490000002</v>
      </c>
    </row>
    <row r="11" spans="1:15" x14ac:dyDescent="0.25">
      <c r="A11" s="69" t="s">
        <v>12</v>
      </c>
      <c r="B11" s="61" t="s">
        <v>76</v>
      </c>
      <c r="C11" s="62" t="s">
        <v>5</v>
      </c>
      <c r="D11" s="65">
        <v>3689</v>
      </c>
      <c r="E11" s="114">
        <v>60689275.990000002</v>
      </c>
      <c r="F11" s="62" t="s">
        <v>80</v>
      </c>
      <c r="G11" s="62" t="s">
        <v>5</v>
      </c>
      <c r="H11" s="63">
        <v>1970</v>
      </c>
      <c r="I11" s="64">
        <v>41678342</v>
      </c>
      <c r="J11" s="65">
        <v>71</v>
      </c>
      <c r="K11" s="64">
        <v>607751</v>
      </c>
      <c r="L11" s="65">
        <f t="shared" ref="L11:M13" si="5">+H11+J11</f>
        <v>2041</v>
      </c>
      <c r="M11" s="66">
        <f t="shared" si="5"/>
        <v>42286093</v>
      </c>
      <c r="N11" s="67">
        <f t="shared" si="1"/>
        <v>5730</v>
      </c>
      <c r="O11" s="68">
        <f t="shared" si="1"/>
        <v>102975368.99000001</v>
      </c>
    </row>
    <row r="12" spans="1:15" x14ac:dyDescent="0.25">
      <c r="A12" s="69"/>
      <c r="B12" s="61" t="s">
        <v>76</v>
      </c>
      <c r="C12" s="62" t="s">
        <v>6</v>
      </c>
      <c r="D12" s="65">
        <v>0</v>
      </c>
      <c r="E12" s="66">
        <v>0</v>
      </c>
      <c r="F12" s="62" t="s">
        <v>80</v>
      </c>
      <c r="G12" s="62" t="s">
        <v>6</v>
      </c>
      <c r="H12" s="63">
        <v>2</v>
      </c>
      <c r="I12" s="64">
        <v>4580960.7699999996</v>
      </c>
      <c r="J12" s="65">
        <v>0</v>
      </c>
      <c r="K12" s="64">
        <v>0</v>
      </c>
      <c r="L12" s="65">
        <f t="shared" si="5"/>
        <v>2</v>
      </c>
      <c r="M12" s="66">
        <f t="shared" si="5"/>
        <v>4580960.7699999996</v>
      </c>
      <c r="N12" s="67">
        <f t="shared" si="1"/>
        <v>2</v>
      </c>
      <c r="O12" s="68">
        <f t="shared" si="1"/>
        <v>4580960.7699999996</v>
      </c>
    </row>
    <row r="13" spans="1:15" x14ac:dyDescent="0.25">
      <c r="A13" s="69"/>
      <c r="B13" s="61" t="s">
        <v>78</v>
      </c>
      <c r="C13" s="62" t="s">
        <v>6</v>
      </c>
      <c r="D13" s="65">
        <v>39</v>
      </c>
      <c r="E13" s="114">
        <v>56062556.920000002</v>
      </c>
      <c r="F13" s="62" t="s">
        <v>78</v>
      </c>
      <c r="G13" s="62" t="s">
        <v>6</v>
      </c>
      <c r="H13" s="63">
        <v>64</v>
      </c>
      <c r="I13" s="64">
        <v>71158585.329999998</v>
      </c>
      <c r="J13" s="65">
        <v>15</v>
      </c>
      <c r="K13" s="64">
        <v>13037779.619999999</v>
      </c>
      <c r="L13" s="65">
        <f t="shared" si="5"/>
        <v>79</v>
      </c>
      <c r="M13" s="66">
        <f t="shared" si="5"/>
        <v>84196364.950000003</v>
      </c>
      <c r="N13" s="67">
        <f t="shared" si="1"/>
        <v>118</v>
      </c>
      <c r="O13" s="68">
        <f t="shared" si="1"/>
        <v>140258921.87</v>
      </c>
    </row>
    <row r="14" spans="1:15" x14ac:dyDescent="0.25">
      <c r="A14" s="70" t="s">
        <v>12</v>
      </c>
      <c r="B14" s="71"/>
      <c r="C14" s="72"/>
      <c r="D14" s="73">
        <f>SUM(D11:D13)</f>
        <v>3728</v>
      </c>
      <c r="E14" s="113">
        <f>SUM(E11:E13)</f>
        <v>116751832.91</v>
      </c>
      <c r="F14" s="72"/>
      <c r="G14" s="72"/>
      <c r="H14" s="75">
        <f t="shared" ref="H14:M14" si="6">SUM(H11:H13)</f>
        <v>2036</v>
      </c>
      <c r="I14" s="74">
        <f t="shared" si="6"/>
        <v>117417888.09999999</v>
      </c>
      <c r="J14" s="73">
        <f t="shared" si="6"/>
        <v>86</v>
      </c>
      <c r="K14" s="74">
        <f t="shared" si="6"/>
        <v>13645530.619999999</v>
      </c>
      <c r="L14" s="73">
        <f t="shared" si="6"/>
        <v>2122</v>
      </c>
      <c r="M14" s="74">
        <f t="shared" si="6"/>
        <v>131063418.72</v>
      </c>
      <c r="N14" s="76">
        <f t="shared" si="1"/>
        <v>5850</v>
      </c>
      <c r="O14" s="77">
        <f t="shared" si="1"/>
        <v>247815251.63</v>
      </c>
    </row>
    <row r="15" spans="1:15" x14ac:dyDescent="0.25">
      <c r="A15" s="69" t="s">
        <v>13</v>
      </c>
      <c r="B15" s="61" t="s">
        <v>76</v>
      </c>
      <c r="C15" s="62" t="s">
        <v>5</v>
      </c>
      <c r="D15" s="65">
        <v>1691</v>
      </c>
      <c r="E15" s="114">
        <v>27794728.719999999</v>
      </c>
      <c r="F15" s="62" t="s">
        <v>80</v>
      </c>
      <c r="G15" s="62" t="s">
        <v>5</v>
      </c>
      <c r="H15" s="63">
        <v>981</v>
      </c>
      <c r="I15" s="64">
        <v>20718756</v>
      </c>
      <c r="J15" s="65">
        <v>266</v>
      </c>
      <c r="K15" s="64">
        <v>2252501</v>
      </c>
      <c r="L15" s="65">
        <f t="shared" ref="L15:M17" si="7">+H15+J15</f>
        <v>1247</v>
      </c>
      <c r="M15" s="66">
        <f t="shared" si="7"/>
        <v>22971257</v>
      </c>
      <c r="N15" s="67">
        <f t="shared" si="1"/>
        <v>2938</v>
      </c>
      <c r="O15" s="68">
        <f t="shared" si="1"/>
        <v>50765985.719999999</v>
      </c>
    </row>
    <row r="16" spans="1:15" x14ac:dyDescent="0.25">
      <c r="A16" s="69"/>
      <c r="B16" s="61" t="s">
        <v>76</v>
      </c>
      <c r="C16" s="62" t="s">
        <v>6</v>
      </c>
      <c r="D16" s="65">
        <v>6</v>
      </c>
      <c r="E16" s="114">
        <v>10747670.09</v>
      </c>
      <c r="F16" s="62" t="s">
        <v>80</v>
      </c>
      <c r="G16" s="62" t="s">
        <v>6</v>
      </c>
      <c r="H16" s="63">
        <v>2</v>
      </c>
      <c r="I16" s="64">
        <v>2886695.67</v>
      </c>
      <c r="J16" s="65">
        <v>0</v>
      </c>
      <c r="K16" s="64">
        <v>0</v>
      </c>
      <c r="L16" s="65">
        <f t="shared" si="7"/>
        <v>2</v>
      </c>
      <c r="M16" s="66">
        <f t="shared" si="7"/>
        <v>2886695.67</v>
      </c>
      <c r="N16" s="67">
        <f t="shared" si="1"/>
        <v>8</v>
      </c>
      <c r="O16" s="68">
        <f t="shared" si="1"/>
        <v>13634365.76</v>
      </c>
    </row>
    <row r="17" spans="1:15" x14ac:dyDescent="0.25">
      <c r="A17" s="69"/>
      <c r="B17" s="61" t="s">
        <v>78</v>
      </c>
      <c r="C17" s="62" t="s">
        <v>6</v>
      </c>
      <c r="D17" s="65">
        <v>46</v>
      </c>
      <c r="E17" s="114">
        <v>67818457.129999995</v>
      </c>
      <c r="F17" s="62" t="s">
        <v>78</v>
      </c>
      <c r="G17" s="62" t="s">
        <v>6</v>
      </c>
      <c r="H17" s="63">
        <v>43</v>
      </c>
      <c r="I17" s="64">
        <v>14194973.6</v>
      </c>
      <c r="J17" s="65">
        <v>31</v>
      </c>
      <c r="K17" s="64">
        <v>11707866.4</v>
      </c>
      <c r="L17" s="65">
        <f t="shared" si="7"/>
        <v>74</v>
      </c>
      <c r="M17" s="66">
        <f t="shared" si="7"/>
        <v>25902840</v>
      </c>
      <c r="N17" s="67">
        <f t="shared" si="1"/>
        <v>120</v>
      </c>
      <c r="O17" s="68">
        <f t="shared" si="1"/>
        <v>93721297.129999995</v>
      </c>
    </row>
    <row r="18" spans="1:15" x14ac:dyDescent="0.25">
      <c r="A18" s="70" t="s">
        <v>13</v>
      </c>
      <c r="B18" s="71"/>
      <c r="C18" s="72"/>
      <c r="D18" s="73">
        <f>SUM(D15:D17)</f>
        <v>1743</v>
      </c>
      <c r="E18" s="113">
        <f>SUM(E15:E17)</f>
        <v>106360855.94</v>
      </c>
      <c r="F18" s="72"/>
      <c r="G18" s="72"/>
      <c r="H18" s="75">
        <f t="shared" ref="H18:M18" si="8">SUM(H15:H17)</f>
        <v>1026</v>
      </c>
      <c r="I18" s="74">
        <f t="shared" si="8"/>
        <v>37800425.270000003</v>
      </c>
      <c r="J18" s="73">
        <f t="shared" si="8"/>
        <v>297</v>
      </c>
      <c r="K18" s="74">
        <f t="shared" si="8"/>
        <v>13960367.4</v>
      </c>
      <c r="L18" s="73">
        <f t="shared" si="8"/>
        <v>1323</v>
      </c>
      <c r="M18" s="74">
        <f t="shared" si="8"/>
        <v>51760792.670000002</v>
      </c>
      <c r="N18" s="76">
        <f t="shared" si="1"/>
        <v>3066</v>
      </c>
      <c r="O18" s="77">
        <f t="shared" si="1"/>
        <v>158121648.61000001</v>
      </c>
    </row>
    <row r="19" spans="1:15" x14ac:dyDescent="0.25">
      <c r="A19" s="69" t="s">
        <v>14</v>
      </c>
      <c r="B19" s="61" t="s">
        <v>76</v>
      </c>
      <c r="C19" s="62" t="s">
        <v>5</v>
      </c>
      <c r="D19" s="65">
        <v>17637</v>
      </c>
      <c r="E19" s="114">
        <v>279522272.74000001</v>
      </c>
      <c r="F19" s="62" t="s">
        <v>80</v>
      </c>
      <c r="G19" s="62" t="s">
        <v>5</v>
      </c>
      <c r="H19" s="78">
        <v>8426</v>
      </c>
      <c r="I19" s="64">
        <v>177883795.43000001</v>
      </c>
      <c r="J19" s="65">
        <v>968</v>
      </c>
      <c r="K19" s="64">
        <v>8672833.3499999996</v>
      </c>
      <c r="L19" s="65">
        <f t="shared" ref="L19:M21" si="9">+H19+J19</f>
        <v>9394</v>
      </c>
      <c r="M19" s="66">
        <f t="shared" si="9"/>
        <v>186556628.78</v>
      </c>
      <c r="N19" s="67">
        <f t="shared" si="1"/>
        <v>27031</v>
      </c>
      <c r="O19" s="68">
        <f t="shared" si="1"/>
        <v>466078901.51999998</v>
      </c>
    </row>
    <row r="20" spans="1:15" x14ac:dyDescent="0.25">
      <c r="A20" s="69"/>
      <c r="B20" s="61" t="s">
        <v>76</v>
      </c>
      <c r="C20" s="62" t="s">
        <v>6</v>
      </c>
      <c r="D20" s="65">
        <v>65</v>
      </c>
      <c r="E20" s="114">
        <v>105504255.3</v>
      </c>
      <c r="F20" s="62" t="s">
        <v>80</v>
      </c>
      <c r="G20" s="62" t="s">
        <v>6</v>
      </c>
      <c r="H20" s="78">
        <v>10</v>
      </c>
      <c r="I20" s="64">
        <v>24795226</v>
      </c>
      <c r="J20" s="65">
        <v>2</v>
      </c>
      <c r="K20" s="64">
        <v>4163630.05</v>
      </c>
      <c r="L20" s="65">
        <f t="shared" si="9"/>
        <v>12</v>
      </c>
      <c r="M20" s="66">
        <f t="shared" si="9"/>
        <v>28958856.050000001</v>
      </c>
      <c r="N20" s="67">
        <f t="shared" si="1"/>
        <v>77</v>
      </c>
      <c r="O20" s="68">
        <f t="shared" si="1"/>
        <v>134463111.34999999</v>
      </c>
    </row>
    <row r="21" spans="1:15" x14ac:dyDescent="0.25">
      <c r="A21" s="69"/>
      <c r="B21" s="61" t="s">
        <v>78</v>
      </c>
      <c r="C21" s="62" t="s">
        <v>6</v>
      </c>
      <c r="D21" s="65">
        <v>160</v>
      </c>
      <c r="E21" s="114">
        <v>247734310.93000001</v>
      </c>
      <c r="F21" s="62" t="s">
        <v>78</v>
      </c>
      <c r="G21" s="62" t="s">
        <v>6</v>
      </c>
      <c r="H21" s="78">
        <v>212</v>
      </c>
      <c r="I21" s="64">
        <v>299280881.11000001</v>
      </c>
      <c r="J21" s="65">
        <v>65</v>
      </c>
      <c r="K21" s="64">
        <v>60645256.460000001</v>
      </c>
      <c r="L21" s="65">
        <f t="shared" si="9"/>
        <v>277</v>
      </c>
      <c r="M21" s="66">
        <f t="shared" si="9"/>
        <v>359926137.56999999</v>
      </c>
      <c r="N21" s="67">
        <f t="shared" si="1"/>
        <v>437</v>
      </c>
      <c r="O21" s="68">
        <f t="shared" si="1"/>
        <v>607660448.5</v>
      </c>
    </row>
    <row r="22" spans="1:15" x14ac:dyDescent="0.25">
      <c r="A22" s="70" t="s">
        <v>14</v>
      </c>
      <c r="B22" s="71"/>
      <c r="C22" s="72"/>
      <c r="D22" s="73">
        <f>SUM(D19:D21)</f>
        <v>17862</v>
      </c>
      <c r="E22" s="113">
        <f>SUM(E19:E21)</f>
        <v>632760838.97000003</v>
      </c>
      <c r="F22" s="72"/>
      <c r="G22" s="72"/>
      <c r="H22" s="75">
        <f t="shared" ref="H22:M22" si="10">SUM(H19:H21)</f>
        <v>8648</v>
      </c>
      <c r="I22" s="74">
        <f t="shared" si="10"/>
        <v>501959902.54000002</v>
      </c>
      <c r="J22" s="73">
        <f t="shared" si="10"/>
        <v>1035</v>
      </c>
      <c r="K22" s="74">
        <f t="shared" si="10"/>
        <v>73481719.859999999</v>
      </c>
      <c r="L22" s="73">
        <f t="shared" si="10"/>
        <v>9683</v>
      </c>
      <c r="M22" s="74">
        <f t="shared" si="10"/>
        <v>575441622.39999998</v>
      </c>
      <c r="N22" s="76">
        <f t="shared" si="1"/>
        <v>27545</v>
      </c>
      <c r="O22" s="77">
        <f t="shared" si="1"/>
        <v>1208202461.3699999</v>
      </c>
    </row>
    <row r="23" spans="1:15" x14ac:dyDescent="0.25">
      <c r="A23" s="69" t="s">
        <v>15</v>
      </c>
      <c r="B23" s="61" t="s">
        <v>76</v>
      </c>
      <c r="C23" s="62" t="s">
        <v>5</v>
      </c>
      <c r="D23" s="65">
        <v>3597</v>
      </c>
      <c r="E23" s="114">
        <v>56467717.859999999</v>
      </c>
      <c r="F23" s="62" t="s">
        <v>80</v>
      </c>
      <c r="G23" s="62" t="s">
        <v>5</v>
      </c>
      <c r="H23" s="63">
        <v>1506</v>
      </c>
      <c r="I23" s="64">
        <v>31882089</v>
      </c>
      <c r="J23" s="65">
        <v>0</v>
      </c>
      <c r="K23" s="64">
        <v>0</v>
      </c>
      <c r="L23" s="65">
        <f t="shared" ref="L23:M25" si="11">+H23+J23</f>
        <v>1506</v>
      </c>
      <c r="M23" s="66">
        <f t="shared" si="11"/>
        <v>31882089</v>
      </c>
      <c r="N23" s="67">
        <f t="shared" si="1"/>
        <v>5103</v>
      </c>
      <c r="O23" s="68">
        <f t="shared" si="1"/>
        <v>88349806.859999999</v>
      </c>
    </row>
    <row r="24" spans="1:15" x14ac:dyDescent="0.25">
      <c r="A24" s="69"/>
      <c r="B24" s="61" t="s">
        <v>76</v>
      </c>
      <c r="C24" s="62" t="s">
        <v>6</v>
      </c>
      <c r="D24" s="65">
        <v>5</v>
      </c>
      <c r="E24" s="114">
        <v>5919683.1900000004</v>
      </c>
      <c r="F24" s="62" t="s">
        <v>80</v>
      </c>
      <c r="G24" s="62" t="s">
        <v>6</v>
      </c>
      <c r="H24" s="63">
        <v>1</v>
      </c>
      <c r="I24" s="64">
        <v>2616739</v>
      </c>
      <c r="J24" s="65">
        <v>0</v>
      </c>
      <c r="K24" s="64">
        <v>0</v>
      </c>
      <c r="L24" s="65">
        <f t="shared" si="11"/>
        <v>1</v>
      </c>
      <c r="M24" s="66">
        <f t="shared" si="11"/>
        <v>2616739</v>
      </c>
      <c r="N24" s="67">
        <f t="shared" si="1"/>
        <v>6</v>
      </c>
      <c r="O24" s="68">
        <f t="shared" si="1"/>
        <v>8536422.1900000013</v>
      </c>
    </row>
    <row r="25" spans="1:15" x14ac:dyDescent="0.25">
      <c r="A25" s="69"/>
      <c r="B25" s="61" t="s">
        <v>78</v>
      </c>
      <c r="C25" s="62" t="s">
        <v>6</v>
      </c>
      <c r="D25" s="65">
        <v>44</v>
      </c>
      <c r="E25" s="114">
        <v>63159997.460000001</v>
      </c>
      <c r="F25" s="62" t="s">
        <v>78</v>
      </c>
      <c r="G25" s="62" t="s">
        <v>6</v>
      </c>
      <c r="H25" s="63">
        <v>32</v>
      </c>
      <c r="I25" s="64">
        <v>19214633</v>
      </c>
      <c r="J25" s="65">
        <v>11</v>
      </c>
      <c r="K25" s="64">
        <v>7242390</v>
      </c>
      <c r="L25" s="65">
        <f t="shared" si="11"/>
        <v>43</v>
      </c>
      <c r="M25" s="66">
        <f t="shared" si="11"/>
        <v>26457023</v>
      </c>
      <c r="N25" s="67">
        <f t="shared" si="1"/>
        <v>87</v>
      </c>
      <c r="O25" s="68">
        <f t="shared" si="1"/>
        <v>89617020.460000008</v>
      </c>
    </row>
    <row r="26" spans="1:15" x14ac:dyDescent="0.25">
      <c r="A26" s="70" t="s">
        <v>15</v>
      </c>
      <c r="B26" s="71"/>
      <c r="C26" s="72"/>
      <c r="D26" s="73">
        <f>SUM(D23:D25)</f>
        <v>3646</v>
      </c>
      <c r="E26" s="113">
        <f>SUM(E23:E25)</f>
        <v>125547398.50999999</v>
      </c>
      <c r="F26" s="72"/>
      <c r="G26" s="72"/>
      <c r="H26" s="75">
        <f t="shared" ref="H26:M26" si="12">SUM(H23:H25)</f>
        <v>1539</v>
      </c>
      <c r="I26" s="74">
        <f t="shared" si="12"/>
        <v>53713461</v>
      </c>
      <c r="J26" s="73">
        <f t="shared" si="12"/>
        <v>11</v>
      </c>
      <c r="K26" s="74">
        <f t="shared" si="12"/>
        <v>7242390</v>
      </c>
      <c r="L26" s="73">
        <f t="shared" si="12"/>
        <v>1550</v>
      </c>
      <c r="M26" s="74">
        <f t="shared" si="12"/>
        <v>60955851</v>
      </c>
      <c r="N26" s="76">
        <f t="shared" si="1"/>
        <v>5196</v>
      </c>
      <c r="O26" s="77">
        <f t="shared" si="1"/>
        <v>186503249.50999999</v>
      </c>
    </row>
    <row r="27" spans="1:15" x14ac:dyDescent="0.25">
      <c r="A27" s="69" t="s">
        <v>16</v>
      </c>
      <c r="B27" s="61" t="s">
        <v>76</v>
      </c>
      <c r="C27" s="62" t="s">
        <v>5</v>
      </c>
      <c r="D27" s="65">
        <v>3005</v>
      </c>
      <c r="E27" s="114">
        <v>48886005.079999998</v>
      </c>
      <c r="F27" s="62" t="s">
        <v>80</v>
      </c>
      <c r="G27" s="62" t="s">
        <v>5</v>
      </c>
      <c r="H27" s="63">
        <v>1209</v>
      </c>
      <c r="I27" s="64">
        <v>25322932</v>
      </c>
      <c r="J27" s="65">
        <v>89</v>
      </c>
      <c r="K27" s="64">
        <v>698425</v>
      </c>
      <c r="L27" s="65">
        <f t="shared" ref="L27:M29" si="13">+H27+J27</f>
        <v>1298</v>
      </c>
      <c r="M27" s="66">
        <f t="shared" si="13"/>
        <v>26021357</v>
      </c>
      <c r="N27" s="67">
        <f t="shared" si="1"/>
        <v>4303</v>
      </c>
      <c r="O27" s="68">
        <f t="shared" si="1"/>
        <v>74907362.079999998</v>
      </c>
    </row>
    <row r="28" spans="1:15" x14ac:dyDescent="0.25">
      <c r="A28" s="69"/>
      <c r="B28" s="61" t="s">
        <v>76</v>
      </c>
      <c r="C28" s="62" t="s">
        <v>6</v>
      </c>
      <c r="D28" s="65">
        <v>1</v>
      </c>
      <c r="E28" s="114">
        <v>1007800</v>
      </c>
      <c r="F28" s="62" t="s">
        <v>80</v>
      </c>
      <c r="G28" s="62" t="s">
        <v>6</v>
      </c>
      <c r="H28" s="63">
        <v>1</v>
      </c>
      <c r="I28" s="64">
        <v>2129616.96</v>
      </c>
      <c r="J28" s="65">
        <v>0</v>
      </c>
      <c r="K28" s="64">
        <v>0</v>
      </c>
      <c r="L28" s="65">
        <f t="shared" si="13"/>
        <v>1</v>
      </c>
      <c r="M28" s="66">
        <f t="shared" si="13"/>
        <v>2129616.96</v>
      </c>
      <c r="N28" s="67">
        <f t="shared" si="1"/>
        <v>2</v>
      </c>
      <c r="O28" s="68">
        <f t="shared" si="1"/>
        <v>3137416.96</v>
      </c>
    </row>
    <row r="29" spans="1:15" x14ac:dyDescent="0.25">
      <c r="A29" s="69"/>
      <c r="B29" s="61" t="s">
        <v>78</v>
      </c>
      <c r="C29" s="62" t="s">
        <v>6</v>
      </c>
      <c r="D29" s="65">
        <v>25</v>
      </c>
      <c r="E29" s="114">
        <v>54872545.299999997</v>
      </c>
      <c r="F29" s="62" t="s">
        <v>78</v>
      </c>
      <c r="G29" s="62" t="s">
        <v>6</v>
      </c>
      <c r="H29" s="63">
        <v>18</v>
      </c>
      <c r="I29" s="64">
        <v>15184969.77</v>
      </c>
      <c r="J29" s="65">
        <v>16</v>
      </c>
      <c r="K29" s="64">
        <v>7091690.6399999997</v>
      </c>
      <c r="L29" s="65">
        <f t="shared" si="13"/>
        <v>34</v>
      </c>
      <c r="M29" s="66">
        <f t="shared" si="13"/>
        <v>22276660.41</v>
      </c>
      <c r="N29" s="67">
        <f t="shared" si="1"/>
        <v>59</v>
      </c>
      <c r="O29" s="68">
        <f t="shared" si="1"/>
        <v>77149205.709999993</v>
      </c>
    </row>
    <row r="30" spans="1:15" x14ac:dyDescent="0.25">
      <c r="A30" s="70" t="s">
        <v>16</v>
      </c>
      <c r="B30" s="71"/>
      <c r="C30" s="72"/>
      <c r="D30" s="73">
        <f>SUM(D27:D29)</f>
        <v>3031</v>
      </c>
      <c r="E30" s="113">
        <f>SUM(E27:E29)</f>
        <v>104766350.38</v>
      </c>
      <c r="F30" s="72"/>
      <c r="G30" s="72"/>
      <c r="H30" s="75">
        <f t="shared" ref="H30:M30" si="14">SUM(H27:H29)</f>
        <v>1228</v>
      </c>
      <c r="I30" s="74">
        <f t="shared" si="14"/>
        <v>42637518.730000004</v>
      </c>
      <c r="J30" s="73">
        <f t="shared" si="14"/>
        <v>105</v>
      </c>
      <c r="K30" s="74">
        <f t="shared" si="14"/>
        <v>7790115.6399999997</v>
      </c>
      <c r="L30" s="73">
        <f t="shared" si="14"/>
        <v>1333</v>
      </c>
      <c r="M30" s="74">
        <f t="shared" si="14"/>
        <v>50427634.370000005</v>
      </c>
      <c r="N30" s="76">
        <f t="shared" si="1"/>
        <v>4364</v>
      </c>
      <c r="O30" s="77">
        <f t="shared" si="1"/>
        <v>155193984.75</v>
      </c>
    </row>
    <row r="31" spans="1:15" x14ac:dyDescent="0.25">
      <c r="A31" s="69" t="s">
        <v>17</v>
      </c>
      <c r="B31" s="61" t="s">
        <v>76</v>
      </c>
      <c r="C31" s="62" t="s">
        <v>5</v>
      </c>
      <c r="D31" s="65">
        <v>989</v>
      </c>
      <c r="E31" s="114">
        <v>15794510.050000001</v>
      </c>
      <c r="F31" s="62" t="s">
        <v>80</v>
      </c>
      <c r="G31" s="62" t="s">
        <v>5</v>
      </c>
      <c r="H31" s="63">
        <v>465</v>
      </c>
      <c r="I31" s="64">
        <v>9860001</v>
      </c>
      <c r="J31" s="65">
        <v>249</v>
      </c>
      <c r="K31" s="64">
        <v>2164667</v>
      </c>
      <c r="L31" s="65">
        <f t="shared" ref="L31:M33" si="15">+H31+J31</f>
        <v>714</v>
      </c>
      <c r="M31" s="66">
        <f t="shared" si="15"/>
        <v>12024668</v>
      </c>
      <c r="N31" s="67">
        <f t="shared" si="1"/>
        <v>1703</v>
      </c>
      <c r="O31" s="68">
        <f t="shared" si="1"/>
        <v>27819178.050000001</v>
      </c>
    </row>
    <row r="32" spans="1:15" x14ac:dyDescent="0.25">
      <c r="A32" s="69"/>
      <c r="B32" s="61" t="s">
        <v>76</v>
      </c>
      <c r="C32" s="62" t="s">
        <v>6</v>
      </c>
      <c r="D32" s="65">
        <v>0</v>
      </c>
      <c r="E32" s="66">
        <v>0</v>
      </c>
      <c r="F32" s="62" t="s">
        <v>80</v>
      </c>
      <c r="G32" s="62" t="s">
        <v>6</v>
      </c>
      <c r="H32" s="63">
        <v>1</v>
      </c>
      <c r="I32" s="64">
        <v>2135844.5699999998</v>
      </c>
      <c r="J32" s="65">
        <v>1</v>
      </c>
      <c r="K32" s="64">
        <v>1708675.66</v>
      </c>
      <c r="L32" s="65">
        <f t="shared" si="15"/>
        <v>2</v>
      </c>
      <c r="M32" s="66">
        <f t="shared" si="15"/>
        <v>3844520.2299999995</v>
      </c>
      <c r="N32" s="67">
        <f t="shared" si="1"/>
        <v>2</v>
      </c>
      <c r="O32" s="68">
        <f t="shared" si="1"/>
        <v>3844520.2299999995</v>
      </c>
    </row>
    <row r="33" spans="1:15" x14ac:dyDescent="0.25">
      <c r="A33" s="69"/>
      <c r="B33" s="61" t="s">
        <v>78</v>
      </c>
      <c r="C33" s="62" t="s">
        <v>6</v>
      </c>
      <c r="D33" s="65">
        <v>1</v>
      </c>
      <c r="E33" s="114">
        <v>1544592</v>
      </c>
      <c r="F33" s="62" t="s">
        <v>78</v>
      </c>
      <c r="G33" s="62" t="s">
        <v>6</v>
      </c>
      <c r="H33" s="63">
        <v>6</v>
      </c>
      <c r="I33" s="64">
        <v>5555693.8600000003</v>
      </c>
      <c r="J33" s="65">
        <v>1</v>
      </c>
      <c r="K33" s="64">
        <v>807034.02</v>
      </c>
      <c r="L33" s="65">
        <f t="shared" si="15"/>
        <v>7</v>
      </c>
      <c r="M33" s="66">
        <f t="shared" si="15"/>
        <v>6362727.8800000008</v>
      </c>
      <c r="N33" s="67">
        <f t="shared" si="1"/>
        <v>8</v>
      </c>
      <c r="O33" s="68">
        <f t="shared" si="1"/>
        <v>7907319.8800000008</v>
      </c>
    </row>
    <row r="34" spans="1:15" x14ac:dyDescent="0.25">
      <c r="A34" s="70" t="s">
        <v>17</v>
      </c>
      <c r="B34" s="71"/>
      <c r="C34" s="72"/>
      <c r="D34" s="73">
        <f>SUM(D31:D33)</f>
        <v>990</v>
      </c>
      <c r="E34" s="113">
        <f>SUM(E31:E33)</f>
        <v>17339102.050000001</v>
      </c>
      <c r="F34" s="72"/>
      <c r="G34" s="72"/>
      <c r="H34" s="75">
        <f t="shared" ref="H34:M34" si="16">SUM(H31:H33)</f>
        <v>472</v>
      </c>
      <c r="I34" s="74">
        <f t="shared" si="16"/>
        <v>17551539.43</v>
      </c>
      <c r="J34" s="73">
        <f t="shared" si="16"/>
        <v>251</v>
      </c>
      <c r="K34" s="74">
        <f t="shared" si="16"/>
        <v>4680376.68</v>
      </c>
      <c r="L34" s="73">
        <f t="shared" si="16"/>
        <v>723</v>
      </c>
      <c r="M34" s="74">
        <f t="shared" si="16"/>
        <v>22231916.109999999</v>
      </c>
      <c r="N34" s="76">
        <f t="shared" si="1"/>
        <v>1713</v>
      </c>
      <c r="O34" s="77">
        <f t="shared" si="1"/>
        <v>39571018.159999996</v>
      </c>
    </row>
    <row r="35" spans="1:15" x14ac:dyDescent="0.25">
      <c r="A35" s="69" t="s">
        <v>18</v>
      </c>
      <c r="B35" s="61" t="s">
        <v>76</v>
      </c>
      <c r="C35" s="62" t="s">
        <v>5</v>
      </c>
      <c r="D35" s="65">
        <v>635</v>
      </c>
      <c r="E35" s="114">
        <v>10055141.59</v>
      </c>
      <c r="F35" s="62" t="s">
        <v>80</v>
      </c>
      <c r="G35" s="62" t="s">
        <v>5</v>
      </c>
      <c r="H35" s="63">
        <v>0</v>
      </c>
      <c r="I35" s="64">
        <v>0</v>
      </c>
      <c r="J35" s="65">
        <v>0</v>
      </c>
      <c r="K35" s="64">
        <v>0</v>
      </c>
      <c r="L35" s="65">
        <f t="shared" ref="L35:M37" si="17">+H35+J35</f>
        <v>0</v>
      </c>
      <c r="M35" s="66">
        <f t="shared" si="17"/>
        <v>0</v>
      </c>
      <c r="N35" s="67">
        <f t="shared" si="1"/>
        <v>635</v>
      </c>
      <c r="O35" s="68">
        <f t="shared" si="1"/>
        <v>10055141.59</v>
      </c>
    </row>
    <row r="36" spans="1:15" x14ac:dyDescent="0.25">
      <c r="A36" s="69"/>
      <c r="B36" s="61" t="s">
        <v>76</v>
      </c>
      <c r="C36" s="62" t="s">
        <v>6</v>
      </c>
      <c r="D36" s="65">
        <v>0</v>
      </c>
      <c r="E36" s="66">
        <v>0</v>
      </c>
      <c r="F36" s="62" t="s">
        <v>80</v>
      </c>
      <c r="G36" s="62" t="s">
        <v>6</v>
      </c>
      <c r="H36" s="63">
        <v>0</v>
      </c>
      <c r="I36" s="64">
        <v>0</v>
      </c>
      <c r="J36" s="65">
        <v>0</v>
      </c>
      <c r="K36" s="64">
        <v>0</v>
      </c>
      <c r="L36" s="65">
        <f t="shared" si="17"/>
        <v>0</v>
      </c>
      <c r="M36" s="66">
        <f t="shared" si="17"/>
        <v>0</v>
      </c>
      <c r="N36" s="67">
        <f t="shared" si="1"/>
        <v>0</v>
      </c>
      <c r="O36" s="68">
        <f t="shared" si="1"/>
        <v>0</v>
      </c>
    </row>
    <row r="37" spans="1:15" x14ac:dyDescent="0.25">
      <c r="A37" s="69"/>
      <c r="B37" s="61" t="s">
        <v>78</v>
      </c>
      <c r="C37" s="62" t="s">
        <v>6</v>
      </c>
      <c r="D37" s="65">
        <v>1</v>
      </c>
      <c r="E37" s="114">
        <v>1811659.28</v>
      </c>
      <c r="F37" s="62" t="s">
        <v>78</v>
      </c>
      <c r="G37" s="62" t="s">
        <v>6</v>
      </c>
      <c r="H37" s="63">
        <v>0</v>
      </c>
      <c r="I37" s="64">
        <v>0</v>
      </c>
      <c r="J37" s="65">
        <v>0</v>
      </c>
      <c r="K37" s="64">
        <v>0</v>
      </c>
      <c r="L37" s="65">
        <f t="shared" si="17"/>
        <v>0</v>
      </c>
      <c r="M37" s="66">
        <f t="shared" si="17"/>
        <v>0</v>
      </c>
      <c r="N37" s="67">
        <f t="shared" si="1"/>
        <v>1</v>
      </c>
      <c r="O37" s="68">
        <f t="shared" si="1"/>
        <v>1811659.28</v>
      </c>
    </row>
    <row r="38" spans="1:15" ht="23.25" x14ac:dyDescent="0.25">
      <c r="A38" s="70" t="s">
        <v>18</v>
      </c>
      <c r="B38" s="71"/>
      <c r="C38" s="72"/>
      <c r="D38" s="73">
        <f>SUM(D35:D37)</f>
        <v>636</v>
      </c>
      <c r="E38" s="113">
        <f>SUM(E35:E37)</f>
        <v>11866800.869999999</v>
      </c>
      <c r="F38" s="72"/>
      <c r="G38" s="72"/>
      <c r="H38" s="75">
        <f>SUM(H35:H37)</f>
        <v>0</v>
      </c>
      <c r="I38" s="74">
        <f>SUM(I35:I37)</f>
        <v>0</v>
      </c>
      <c r="J38" s="73">
        <f>SUM(J35:J37)</f>
        <v>0</v>
      </c>
      <c r="K38" s="74">
        <f>SUM(K35:K37)</f>
        <v>0</v>
      </c>
      <c r="L38" s="73">
        <v>0</v>
      </c>
      <c r="M38" s="74">
        <v>0</v>
      </c>
      <c r="N38" s="76">
        <f t="shared" si="1"/>
        <v>636</v>
      </c>
      <c r="O38" s="77">
        <f t="shared" si="1"/>
        <v>11866800.869999999</v>
      </c>
    </row>
    <row r="39" spans="1:15" ht="24" customHeight="1" x14ac:dyDescent="0.25">
      <c r="A39" s="69" t="s">
        <v>20</v>
      </c>
      <c r="B39" s="61" t="s">
        <v>76</v>
      </c>
      <c r="C39" s="62" t="s">
        <v>5</v>
      </c>
      <c r="D39" s="65">
        <v>6</v>
      </c>
      <c r="E39" s="114">
        <v>102000</v>
      </c>
      <c r="F39" s="62" t="s">
        <v>80</v>
      </c>
      <c r="G39" s="62" t="s">
        <v>5</v>
      </c>
      <c r="H39" s="63">
        <v>0</v>
      </c>
      <c r="I39" s="64">
        <v>0</v>
      </c>
      <c r="J39" s="65">
        <v>0</v>
      </c>
      <c r="K39" s="64">
        <v>0</v>
      </c>
      <c r="L39" s="65">
        <f t="shared" ref="L39:M41" si="18">+H39+J39</f>
        <v>0</v>
      </c>
      <c r="M39" s="66">
        <f t="shared" si="18"/>
        <v>0</v>
      </c>
      <c r="N39" s="67">
        <f t="shared" si="1"/>
        <v>6</v>
      </c>
      <c r="O39" s="68">
        <f t="shared" si="1"/>
        <v>102000</v>
      </c>
    </row>
    <row r="40" spans="1:15" x14ac:dyDescent="0.25">
      <c r="A40" s="69"/>
      <c r="B40" s="61" t="s">
        <v>76</v>
      </c>
      <c r="C40" s="62" t="s">
        <v>6</v>
      </c>
      <c r="D40" s="65">
        <v>0</v>
      </c>
      <c r="E40" s="66">
        <v>0</v>
      </c>
      <c r="F40" s="62" t="s">
        <v>80</v>
      </c>
      <c r="G40" s="62" t="s">
        <v>6</v>
      </c>
      <c r="H40" s="63">
        <v>0</v>
      </c>
      <c r="I40" s="64">
        <v>0</v>
      </c>
      <c r="J40" s="65">
        <v>0</v>
      </c>
      <c r="K40" s="64">
        <v>0</v>
      </c>
      <c r="L40" s="65">
        <f t="shared" si="18"/>
        <v>0</v>
      </c>
      <c r="M40" s="66">
        <f t="shared" si="18"/>
        <v>0</v>
      </c>
      <c r="N40" s="67">
        <f t="shared" si="1"/>
        <v>0</v>
      </c>
      <c r="O40" s="68">
        <f t="shared" si="1"/>
        <v>0</v>
      </c>
    </row>
    <row r="41" spans="1:15" x14ac:dyDescent="0.25">
      <c r="A41" s="69"/>
      <c r="B41" s="61" t="s">
        <v>78</v>
      </c>
      <c r="C41" s="62" t="s">
        <v>6</v>
      </c>
      <c r="D41" s="65">
        <v>0</v>
      </c>
      <c r="E41" s="66">
        <v>0</v>
      </c>
      <c r="F41" s="62" t="s">
        <v>78</v>
      </c>
      <c r="G41" s="62" t="s">
        <v>6</v>
      </c>
      <c r="H41" s="63">
        <v>0</v>
      </c>
      <c r="I41" s="64">
        <v>0</v>
      </c>
      <c r="J41" s="65">
        <v>0</v>
      </c>
      <c r="K41" s="64">
        <v>0</v>
      </c>
      <c r="L41" s="65">
        <f t="shared" si="18"/>
        <v>0</v>
      </c>
      <c r="M41" s="66">
        <f t="shared" si="18"/>
        <v>0</v>
      </c>
      <c r="N41" s="67">
        <f t="shared" si="1"/>
        <v>0</v>
      </c>
      <c r="O41" s="68">
        <f t="shared" si="1"/>
        <v>0</v>
      </c>
    </row>
    <row r="42" spans="1:15" ht="24" customHeight="1" x14ac:dyDescent="0.25">
      <c r="A42" s="70" t="s">
        <v>20</v>
      </c>
      <c r="B42" s="71"/>
      <c r="C42" s="72"/>
      <c r="D42" s="73">
        <f>SUM(D39:D41)</f>
        <v>6</v>
      </c>
      <c r="E42" s="113">
        <f>SUM(E39:E41)</f>
        <v>102000</v>
      </c>
      <c r="F42" s="72"/>
      <c r="G42" s="72"/>
      <c r="H42" s="75">
        <f>SUM(H39:H41)</f>
        <v>0</v>
      </c>
      <c r="I42" s="74">
        <f>SUM(I39:I41)</f>
        <v>0</v>
      </c>
      <c r="J42" s="73">
        <f>SUM(J39:J41)</f>
        <v>0</v>
      </c>
      <c r="K42" s="74">
        <f>SUM(K39:K41)</f>
        <v>0</v>
      </c>
      <c r="L42" s="73">
        <v>0</v>
      </c>
      <c r="M42" s="74">
        <v>0</v>
      </c>
      <c r="N42" s="76">
        <f t="shared" si="1"/>
        <v>6</v>
      </c>
      <c r="O42" s="77">
        <f t="shared" si="1"/>
        <v>102000</v>
      </c>
    </row>
    <row r="43" spans="1:15" x14ac:dyDescent="0.25">
      <c r="A43" s="69" t="s">
        <v>21</v>
      </c>
      <c r="B43" s="61" t="s">
        <v>76</v>
      </c>
      <c r="C43" s="62" t="s">
        <v>5</v>
      </c>
      <c r="D43" s="65">
        <v>14025</v>
      </c>
      <c r="E43" s="114">
        <v>230122281.09999999</v>
      </c>
      <c r="F43" s="62" t="s">
        <v>80</v>
      </c>
      <c r="G43" s="62" t="s">
        <v>5</v>
      </c>
      <c r="H43" s="63">
        <v>4727</v>
      </c>
      <c r="I43" s="64">
        <v>99846692</v>
      </c>
      <c r="J43" s="65">
        <v>723</v>
      </c>
      <c r="K43" s="64">
        <v>6158256</v>
      </c>
      <c r="L43" s="65">
        <f t="shared" ref="L43:M45" si="19">+H43+J43</f>
        <v>5450</v>
      </c>
      <c r="M43" s="66">
        <f t="shared" si="19"/>
        <v>106004948</v>
      </c>
      <c r="N43" s="67">
        <f t="shared" si="1"/>
        <v>19475</v>
      </c>
      <c r="O43" s="68">
        <f t="shared" si="1"/>
        <v>336127229.10000002</v>
      </c>
    </row>
    <row r="44" spans="1:15" x14ac:dyDescent="0.25">
      <c r="A44" s="69"/>
      <c r="B44" s="61" t="s">
        <v>76</v>
      </c>
      <c r="C44" s="62" t="s">
        <v>6</v>
      </c>
      <c r="D44" s="65">
        <v>3</v>
      </c>
      <c r="E44" s="66">
        <v>4908932.3</v>
      </c>
      <c r="F44" s="62" t="s">
        <v>80</v>
      </c>
      <c r="G44" s="62" t="s">
        <v>6</v>
      </c>
      <c r="H44" s="63">
        <v>3</v>
      </c>
      <c r="I44" s="64">
        <v>7129120.75</v>
      </c>
      <c r="J44" s="65">
        <v>1</v>
      </c>
      <c r="K44" s="64">
        <v>2601212.29</v>
      </c>
      <c r="L44" s="65">
        <f t="shared" si="19"/>
        <v>4</v>
      </c>
      <c r="M44" s="66">
        <f t="shared" si="19"/>
        <v>9730333.0399999991</v>
      </c>
      <c r="N44" s="67">
        <f t="shared" si="1"/>
        <v>7</v>
      </c>
      <c r="O44" s="68">
        <f t="shared" si="1"/>
        <v>14639265.34</v>
      </c>
    </row>
    <row r="45" spans="1:15" x14ac:dyDescent="0.25">
      <c r="A45" s="69"/>
      <c r="B45" s="61" t="s">
        <v>78</v>
      </c>
      <c r="C45" s="62" t="s">
        <v>6</v>
      </c>
      <c r="D45" s="65">
        <v>189</v>
      </c>
      <c r="E45" s="114">
        <v>417357265.30000001</v>
      </c>
      <c r="F45" s="62" t="s">
        <v>78</v>
      </c>
      <c r="G45" s="62" t="s">
        <v>6</v>
      </c>
      <c r="H45" s="63">
        <v>135</v>
      </c>
      <c r="I45" s="64">
        <v>123813686.87</v>
      </c>
      <c r="J45" s="65">
        <v>126</v>
      </c>
      <c r="K45" s="64">
        <v>85653286.829999998</v>
      </c>
      <c r="L45" s="65">
        <f t="shared" si="19"/>
        <v>261</v>
      </c>
      <c r="M45" s="66">
        <f t="shared" si="19"/>
        <v>209466973.69999999</v>
      </c>
      <c r="N45" s="67">
        <f t="shared" si="1"/>
        <v>450</v>
      </c>
      <c r="O45" s="68">
        <f t="shared" si="1"/>
        <v>626824239</v>
      </c>
    </row>
    <row r="46" spans="1:15" x14ac:dyDescent="0.25">
      <c r="A46" s="70" t="s">
        <v>21</v>
      </c>
      <c r="B46" s="71"/>
      <c r="C46" s="72"/>
      <c r="D46" s="73">
        <f>SUM(D43:D45)</f>
        <v>14217</v>
      </c>
      <c r="E46" s="113">
        <f>SUM(E43:E45)</f>
        <v>652388478.70000005</v>
      </c>
      <c r="F46" s="72"/>
      <c r="G46" s="72"/>
      <c r="H46" s="75">
        <f t="shared" ref="H46:M46" si="20">SUM(H43:H45)</f>
        <v>4865</v>
      </c>
      <c r="I46" s="74">
        <f t="shared" si="20"/>
        <v>230789499.62</v>
      </c>
      <c r="J46" s="73">
        <f t="shared" si="20"/>
        <v>850</v>
      </c>
      <c r="K46" s="74">
        <f t="shared" si="20"/>
        <v>94412755.120000005</v>
      </c>
      <c r="L46" s="73">
        <f t="shared" si="20"/>
        <v>5715</v>
      </c>
      <c r="M46" s="74">
        <f t="shared" si="20"/>
        <v>325202254.74000001</v>
      </c>
      <c r="N46" s="76">
        <f t="shared" si="1"/>
        <v>19932</v>
      </c>
      <c r="O46" s="77">
        <f t="shared" si="1"/>
        <v>977590733.44000006</v>
      </c>
    </row>
    <row r="47" spans="1:15" x14ac:dyDescent="0.25">
      <c r="A47" s="69" t="s">
        <v>22</v>
      </c>
      <c r="B47" s="61" t="s">
        <v>76</v>
      </c>
      <c r="C47" s="62" t="s">
        <v>5</v>
      </c>
      <c r="D47" s="65">
        <v>5185</v>
      </c>
      <c r="E47" s="114">
        <v>85224972.840000004</v>
      </c>
      <c r="F47" s="62" t="s">
        <v>80</v>
      </c>
      <c r="G47" s="62" t="s">
        <v>5</v>
      </c>
      <c r="H47" s="63">
        <v>2037</v>
      </c>
      <c r="I47" s="64">
        <v>42960432</v>
      </c>
      <c r="J47" s="65">
        <v>326</v>
      </c>
      <c r="K47" s="64">
        <v>2744088</v>
      </c>
      <c r="L47" s="65">
        <f t="shared" ref="L47:M49" si="21">+H47+J47</f>
        <v>2363</v>
      </c>
      <c r="M47" s="66">
        <f t="shared" si="21"/>
        <v>45704520</v>
      </c>
      <c r="N47" s="67">
        <f t="shared" si="1"/>
        <v>7548</v>
      </c>
      <c r="O47" s="68">
        <f t="shared" si="1"/>
        <v>130929492.84</v>
      </c>
    </row>
    <row r="48" spans="1:15" x14ac:dyDescent="0.25">
      <c r="A48" s="69"/>
      <c r="B48" s="61" t="s">
        <v>76</v>
      </c>
      <c r="C48" s="62" t="s">
        <v>6</v>
      </c>
      <c r="D48" s="65">
        <v>3</v>
      </c>
      <c r="E48" s="114">
        <v>7104685.0599999996</v>
      </c>
      <c r="F48" s="62" t="s">
        <v>80</v>
      </c>
      <c r="G48" s="62" t="s">
        <v>6</v>
      </c>
      <c r="H48" s="63">
        <v>2</v>
      </c>
      <c r="I48" s="64">
        <v>4473769.4800000004</v>
      </c>
      <c r="J48" s="65">
        <v>2</v>
      </c>
      <c r="K48" s="64">
        <v>4473769.4800000004</v>
      </c>
      <c r="L48" s="65">
        <f t="shared" si="21"/>
        <v>4</v>
      </c>
      <c r="M48" s="66">
        <f t="shared" si="21"/>
        <v>8947538.9600000009</v>
      </c>
      <c r="N48" s="67">
        <f t="shared" si="1"/>
        <v>7</v>
      </c>
      <c r="O48" s="68">
        <f t="shared" si="1"/>
        <v>16052224.02</v>
      </c>
    </row>
    <row r="49" spans="1:15" x14ac:dyDescent="0.25">
      <c r="A49" s="69"/>
      <c r="B49" s="61" t="s">
        <v>78</v>
      </c>
      <c r="C49" s="62" t="s">
        <v>6</v>
      </c>
      <c r="D49" s="65">
        <v>110</v>
      </c>
      <c r="E49" s="114">
        <v>154397648</v>
      </c>
      <c r="F49" s="62" t="s">
        <v>78</v>
      </c>
      <c r="G49" s="62" t="s">
        <v>6</v>
      </c>
      <c r="H49" s="63">
        <v>88</v>
      </c>
      <c r="I49" s="64">
        <v>53561916.609999999</v>
      </c>
      <c r="J49" s="65">
        <v>73</v>
      </c>
      <c r="K49" s="64">
        <v>37567583.18</v>
      </c>
      <c r="L49" s="65">
        <f t="shared" si="21"/>
        <v>161</v>
      </c>
      <c r="M49" s="66">
        <f t="shared" si="21"/>
        <v>91129499.789999992</v>
      </c>
      <c r="N49" s="67">
        <f t="shared" si="1"/>
        <v>271</v>
      </c>
      <c r="O49" s="68">
        <f t="shared" si="1"/>
        <v>245527147.78999999</v>
      </c>
    </row>
    <row r="50" spans="1:15" x14ac:dyDescent="0.25">
      <c r="A50" s="70" t="s">
        <v>22</v>
      </c>
      <c r="B50" s="71"/>
      <c r="C50" s="72"/>
      <c r="D50" s="73">
        <f>SUM(D47:D49)</f>
        <v>5298</v>
      </c>
      <c r="E50" s="113">
        <f>SUM(E47:E49)</f>
        <v>246727305.90000001</v>
      </c>
      <c r="F50" s="72"/>
      <c r="G50" s="72"/>
      <c r="H50" s="75">
        <f t="shared" ref="H50:M50" si="22">SUM(H47:H49)</f>
        <v>2127</v>
      </c>
      <c r="I50" s="74">
        <f t="shared" si="22"/>
        <v>100996118.09</v>
      </c>
      <c r="J50" s="73">
        <f t="shared" si="22"/>
        <v>401</v>
      </c>
      <c r="K50" s="74">
        <f t="shared" si="22"/>
        <v>44785440.659999996</v>
      </c>
      <c r="L50" s="73">
        <f t="shared" si="22"/>
        <v>2528</v>
      </c>
      <c r="M50" s="74">
        <f t="shared" si="22"/>
        <v>145781558.75</v>
      </c>
      <c r="N50" s="76">
        <f t="shared" si="1"/>
        <v>7826</v>
      </c>
      <c r="O50" s="77">
        <f t="shared" si="1"/>
        <v>392508864.64999998</v>
      </c>
    </row>
    <row r="51" spans="1:15" x14ac:dyDescent="0.25">
      <c r="A51" s="69" t="s">
        <v>23</v>
      </c>
      <c r="B51" s="61" t="s">
        <v>76</v>
      </c>
      <c r="C51" s="62" t="s">
        <v>5</v>
      </c>
      <c r="D51" s="65">
        <v>24</v>
      </c>
      <c r="E51" s="114">
        <v>378919.3</v>
      </c>
      <c r="F51" s="62" t="s">
        <v>80</v>
      </c>
      <c r="G51" s="62" t="s">
        <v>5</v>
      </c>
      <c r="H51" s="63">
        <v>0</v>
      </c>
      <c r="I51" s="64">
        <v>0</v>
      </c>
      <c r="J51" s="65">
        <v>0</v>
      </c>
      <c r="K51" s="64">
        <v>0</v>
      </c>
      <c r="L51" s="65">
        <f t="shared" ref="L51:M53" si="23">+H51+J51</f>
        <v>0</v>
      </c>
      <c r="M51" s="66">
        <f t="shared" si="23"/>
        <v>0</v>
      </c>
      <c r="N51" s="67">
        <f t="shared" si="1"/>
        <v>24</v>
      </c>
      <c r="O51" s="68">
        <f t="shared" si="1"/>
        <v>378919.3</v>
      </c>
    </row>
    <row r="52" spans="1:15" x14ac:dyDescent="0.25">
      <c r="A52" s="69"/>
      <c r="B52" s="61" t="s">
        <v>76</v>
      </c>
      <c r="C52" s="62" t="s">
        <v>6</v>
      </c>
      <c r="D52" s="65">
        <v>0</v>
      </c>
      <c r="E52" s="66">
        <v>0</v>
      </c>
      <c r="F52" s="62" t="s">
        <v>80</v>
      </c>
      <c r="G52" s="62" t="s">
        <v>6</v>
      </c>
      <c r="H52" s="63">
        <v>0</v>
      </c>
      <c r="I52" s="64">
        <v>0</v>
      </c>
      <c r="J52" s="65">
        <v>0</v>
      </c>
      <c r="K52" s="64">
        <v>0</v>
      </c>
      <c r="L52" s="65">
        <f t="shared" si="23"/>
        <v>0</v>
      </c>
      <c r="M52" s="66">
        <f t="shared" si="23"/>
        <v>0</v>
      </c>
      <c r="N52" s="67">
        <f t="shared" si="1"/>
        <v>0</v>
      </c>
      <c r="O52" s="68">
        <f t="shared" si="1"/>
        <v>0</v>
      </c>
    </row>
    <row r="53" spans="1:15" x14ac:dyDescent="0.25">
      <c r="A53" s="69"/>
      <c r="B53" s="61" t="s">
        <v>78</v>
      </c>
      <c r="C53" s="62" t="s">
        <v>6</v>
      </c>
      <c r="D53" s="65">
        <v>0</v>
      </c>
      <c r="E53" s="66">
        <v>0</v>
      </c>
      <c r="F53" s="62" t="s">
        <v>78</v>
      </c>
      <c r="G53" s="62" t="s">
        <v>6</v>
      </c>
      <c r="H53" s="63">
        <v>0</v>
      </c>
      <c r="I53" s="64">
        <v>0</v>
      </c>
      <c r="J53" s="65">
        <v>0</v>
      </c>
      <c r="K53" s="64">
        <v>0</v>
      </c>
      <c r="L53" s="65">
        <f t="shared" si="23"/>
        <v>0</v>
      </c>
      <c r="M53" s="66">
        <f t="shared" si="23"/>
        <v>0</v>
      </c>
      <c r="N53" s="67">
        <f t="shared" si="1"/>
        <v>0</v>
      </c>
      <c r="O53" s="68">
        <f t="shared" si="1"/>
        <v>0</v>
      </c>
    </row>
    <row r="54" spans="1:15" x14ac:dyDescent="0.25">
      <c r="A54" s="70" t="s">
        <v>23</v>
      </c>
      <c r="B54" s="71"/>
      <c r="C54" s="72"/>
      <c r="D54" s="73">
        <f>SUM(D51:D53)</f>
        <v>24</v>
      </c>
      <c r="E54" s="113">
        <f>SUM(E51:E53)</f>
        <v>378919.3</v>
      </c>
      <c r="F54" s="72"/>
      <c r="G54" s="72"/>
      <c r="H54" s="75">
        <f t="shared" ref="H54:M54" si="24">SUM(H51:H53)</f>
        <v>0</v>
      </c>
      <c r="I54" s="74">
        <f t="shared" si="24"/>
        <v>0</v>
      </c>
      <c r="J54" s="73">
        <f t="shared" si="24"/>
        <v>0</v>
      </c>
      <c r="K54" s="74">
        <f t="shared" si="24"/>
        <v>0</v>
      </c>
      <c r="L54" s="73">
        <f t="shared" si="24"/>
        <v>0</v>
      </c>
      <c r="M54" s="74">
        <f t="shared" si="24"/>
        <v>0</v>
      </c>
      <c r="N54" s="76">
        <f t="shared" si="1"/>
        <v>24</v>
      </c>
      <c r="O54" s="77">
        <f t="shared" si="1"/>
        <v>378919.3</v>
      </c>
    </row>
    <row r="55" spans="1:15" x14ac:dyDescent="0.25">
      <c r="A55" s="69" t="s">
        <v>24</v>
      </c>
      <c r="B55" s="61" t="s">
        <v>76</v>
      </c>
      <c r="C55" s="62" t="s">
        <v>5</v>
      </c>
      <c r="D55" s="65">
        <v>883</v>
      </c>
      <c r="E55" s="114">
        <v>13411174.279999999</v>
      </c>
      <c r="F55" s="62" t="s">
        <v>80</v>
      </c>
      <c r="G55" s="62" t="s">
        <v>5</v>
      </c>
      <c r="H55" s="63">
        <v>0</v>
      </c>
      <c r="I55" s="64">
        <v>0</v>
      </c>
      <c r="J55" s="65">
        <v>0</v>
      </c>
      <c r="K55" s="64">
        <v>0</v>
      </c>
      <c r="L55" s="65">
        <f t="shared" ref="L55:M57" si="25">+H55+J55</f>
        <v>0</v>
      </c>
      <c r="M55" s="66">
        <f t="shared" si="25"/>
        <v>0</v>
      </c>
      <c r="N55" s="67">
        <f t="shared" si="1"/>
        <v>883</v>
      </c>
      <c r="O55" s="68">
        <f t="shared" si="1"/>
        <v>13411174.279999999</v>
      </c>
    </row>
    <row r="56" spans="1:15" x14ac:dyDescent="0.25">
      <c r="A56" s="69"/>
      <c r="B56" s="61" t="s">
        <v>76</v>
      </c>
      <c r="C56" s="62" t="s">
        <v>6</v>
      </c>
      <c r="D56" s="65">
        <v>4</v>
      </c>
      <c r="E56" s="114">
        <v>5663735.0099999998</v>
      </c>
      <c r="F56" s="62" t="s">
        <v>80</v>
      </c>
      <c r="G56" s="62" t="s">
        <v>6</v>
      </c>
      <c r="H56" s="63">
        <v>0</v>
      </c>
      <c r="I56" s="64">
        <v>0</v>
      </c>
      <c r="J56" s="65">
        <v>0</v>
      </c>
      <c r="K56" s="64">
        <v>0</v>
      </c>
      <c r="L56" s="65">
        <f t="shared" si="25"/>
        <v>0</v>
      </c>
      <c r="M56" s="66">
        <f t="shared" si="25"/>
        <v>0</v>
      </c>
      <c r="N56" s="67">
        <f t="shared" si="1"/>
        <v>4</v>
      </c>
      <c r="O56" s="68">
        <f t="shared" si="1"/>
        <v>5663735.0099999998</v>
      </c>
    </row>
    <row r="57" spans="1:15" x14ac:dyDescent="0.25">
      <c r="A57" s="69"/>
      <c r="B57" s="61" t="s">
        <v>78</v>
      </c>
      <c r="C57" s="62" t="s">
        <v>6</v>
      </c>
      <c r="D57" s="65">
        <v>13</v>
      </c>
      <c r="E57" s="114">
        <v>17261437.280000001</v>
      </c>
      <c r="F57" s="62" t="s">
        <v>78</v>
      </c>
      <c r="G57" s="62" t="s">
        <v>6</v>
      </c>
      <c r="H57" s="63">
        <v>0</v>
      </c>
      <c r="I57" s="64">
        <v>0</v>
      </c>
      <c r="J57" s="65">
        <v>0</v>
      </c>
      <c r="K57" s="64">
        <v>0</v>
      </c>
      <c r="L57" s="65">
        <f t="shared" si="25"/>
        <v>0</v>
      </c>
      <c r="M57" s="66">
        <f t="shared" si="25"/>
        <v>0</v>
      </c>
      <c r="N57" s="67">
        <f t="shared" si="1"/>
        <v>13</v>
      </c>
      <c r="O57" s="68">
        <f t="shared" si="1"/>
        <v>17261437.280000001</v>
      </c>
    </row>
    <row r="58" spans="1:15" x14ac:dyDescent="0.25">
      <c r="A58" s="70" t="s">
        <v>24</v>
      </c>
      <c r="B58" s="71"/>
      <c r="C58" s="72"/>
      <c r="D58" s="73">
        <f>SUM(D55:D57)</f>
        <v>900</v>
      </c>
      <c r="E58" s="113">
        <f>SUM(E55:E57)</f>
        <v>36336346.57</v>
      </c>
      <c r="F58" s="72"/>
      <c r="G58" s="72"/>
      <c r="H58" s="75">
        <f>SUM(H55:H57)</f>
        <v>0</v>
      </c>
      <c r="I58" s="74">
        <f>SUM(I55:I57)</f>
        <v>0</v>
      </c>
      <c r="J58" s="73">
        <f>SUM(J55:J57)</f>
        <v>0</v>
      </c>
      <c r="K58" s="74">
        <f>SUM(K55:K57)</f>
        <v>0</v>
      </c>
      <c r="L58" s="73">
        <v>0</v>
      </c>
      <c r="M58" s="74">
        <v>0</v>
      </c>
      <c r="N58" s="76">
        <f t="shared" si="1"/>
        <v>900</v>
      </c>
      <c r="O58" s="77">
        <f t="shared" si="1"/>
        <v>36336346.57</v>
      </c>
    </row>
    <row r="59" spans="1:15" x14ac:dyDescent="0.25">
      <c r="A59" s="69" t="s">
        <v>25</v>
      </c>
      <c r="B59" s="61" t="s">
        <v>76</v>
      </c>
      <c r="C59" s="62" t="s">
        <v>5</v>
      </c>
      <c r="D59" s="65">
        <v>856</v>
      </c>
      <c r="E59" s="114">
        <v>13716062.42</v>
      </c>
      <c r="F59" s="62" t="s">
        <v>80</v>
      </c>
      <c r="G59" s="62" t="s">
        <v>5</v>
      </c>
      <c r="H59" s="63">
        <v>395</v>
      </c>
      <c r="I59" s="64">
        <v>8393750</v>
      </c>
      <c r="J59" s="65">
        <v>0</v>
      </c>
      <c r="K59" s="64">
        <v>0</v>
      </c>
      <c r="L59" s="65">
        <f t="shared" ref="L59:M61" si="26">+H59+J59</f>
        <v>395</v>
      </c>
      <c r="M59" s="66">
        <f t="shared" si="26"/>
        <v>8393750</v>
      </c>
      <c r="N59" s="67">
        <f t="shared" si="1"/>
        <v>1251</v>
      </c>
      <c r="O59" s="68">
        <f t="shared" si="1"/>
        <v>22109812.420000002</v>
      </c>
    </row>
    <row r="60" spans="1:15" x14ac:dyDescent="0.25">
      <c r="A60" s="69"/>
      <c r="B60" s="61" t="s">
        <v>76</v>
      </c>
      <c r="C60" s="62" t="s">
        <v>6</v>
      </c>
      <c r="D60" s="65">
        <v>0</v>
      </c>
      <c r="E60" s="66">
        <v>0</v>
      </c>
      <c r="F60" s="62" t="s">
        <v>80</v>
      </c>
      <c r="G60" s="62" t="s">
        <v>6</v>
      </c>
      <c r="H60" s="63">
        <v>0</v>
      </c>
      <c r="I60" s="64">
        <v>0</v>
      </c>
      <c r="J60" s="65">
        <v>0</v>
      </c>
      <c r="K60" s="64">
        <v>0</v>
      </c>
      <c r="L60" s="65">
        <f t="shared" si="26"/>
        <v>0</v>
      </c>
      <c r="M60" s="66">
        <f t="shared" si="26"/>
        <v>0</v>
      </c>
      <c r="N60" s="67">
        <f t="shared" si="1"/>
        <v>0</v>
      </c>
      <c r="O60" s="68">
        <f t="shared" si="1"/>
        <v>0</v>
      </c>
    </row>
    <row r="61" spans="1:15" x14ac:dyDescent="0.25">
      <c r="A61" s="69"/>
      <c r="B61" s="61" t="s">
        <v>78</v>
      </c>
      <c r="C61" s="62" t="s">
        <v>6</v>
      </c>
      <c r="D61" s="65">
        <v>16</v>
      </c>
      <c r="E61" s="66">
        <v>16370281.439999999</v>
      </c>
      <c r="F61" s="62" t="s">
        <v>78</v>
      </c>
      <c r="G61" s="62" t="s">
        <v>6</v>
      </c>
      <c r="H61" s="63">
        <v>10</v>
      </c>
      <c r="I61" s="64">
        <v>6633752</v>
      </c>
      <c r="J61" s="65">
        <v>0</v>
      </c>
      <c r="K61" s="64">
        <v>0</v>
      </c>
      <c r="L61" s="65">
        <f t="shared" si="26"/>
        <v>10</v>
      </c>
      <c r="M61" s="66">
        <f t="shared" si="26"/>
        <v>6633752</v>
      </c>
      <c r="N61" s="67">
        <f t="shared" si="1"/>
        <v>26</v>
      </c>
      <c r="O61" s="68">
        <f t="shared" si="1"/>
        <v>23004033.439999998</v>
      </c>
    </row>
    <row r="62" spans="1:15" x14ac:dyDescent="0.25">
      <c r="A62" s="70" t="s">
        <v>25</v>
      </c>
      <c r="B62" s="71"/>
      <c r="C62" s="72"/>
      <c r="D62" s="73">
        <f>SUM(D59:D61)</f>
        <v>872</v>
      </c>
      <c r="E62" s="113">
        <f>SUM(E59:E61)</f>
        <v>30086343.859999999</v>
      </c>
      <c r="F62" s="72"/>
      <c r="G62" s="72"/>
      <c r="H62" s="75">
        <f t="shared" ref="H62:M62" si="27">SUM(H59:H61)</f>
        <v>405</v>
      </c>
      <c r="I62" s="74">
        <f t="shared" si="27"/>
        <v>15027502</v>
      </c>
      <c r="J62" s="73">
        <f t="shared" si="27"/>
        <v>0</v>
      </c>
      <c r="K62" s="74">
        <f t="shared" si="27"/>
        <v>0</v>
      </c>
      <c r="L62" s="73">
        <f t="shared" si="27"/>
        <v>405</v>
      </c>
      <c r="M62" s="74">
        <f t="shared" si="27"/>
        <v>15027502</v>
      </c>
      <c r="N62" s="76">
        <f t="shared" si="1"/>
        <v>1277</v>
      </c>
      <c r="O62" s="77">
        <f t="shared" si="1"/>
        <v>45113845.859999999</v>
      </c>
    </row>
    <row r="63" spans="1:15" x14ac:dyDescent="0.25">
      <c r="A63" s="118" t="s">
        <v>26</v>
      </c>
      <c r="B63" s="61" t="s">
        <v>76</v>
      </c>
      <c r="C63" s="62" t="s">
        <v>5</v>
      </c>
      <c r="D63" s="65">
        <v>11933</v>
      </c>
      <c r="E63" s="114">
        <v>188457953.94999999</v>
      </c>
      <c r="F63" s="62" t="s">
        <v>80</v>
      </c>
      <c r="G63" s="62" t="s">
        <v>5</v>
      </c>
      <c r="H63" s="63">
        <v>2866</v>
      </c>
      <c r="I63" s="64">
        <v>60187117</v>
      </c>
      <c r="J63" s="65">
        <v>0</v>
      </c>
      <c r="K63" s="64">
        <v>0</v>
      </c>
      <c r="L63" s="65">
        <f t="shared" ref="L63:M65" si="28">+H63+J63</f>
        <v>2866</v>
      </c>
      <c r="M63" s="66">
        <f t="shared" si="28"/>
        <v>60187117</v>
      </c>
      <c r="N63" s="67">
        <f t="shared" si="1"/>
        <v>14799</v>
      </c>
      <c r="O63" s="68">
        <f t="shared" si="1"/>
        <v>248645070.94999999</v>
      </c>
    </row>
    <row r="64" spans="1:15" x14ac:dyDescent="0.25">
      <c r="A64" s="69"/>
      <c r="B64" s="61" t="s">
        <v>76</v>
      </c>
      <c r="C64" s="62" t="s">
        <v>6</v>
      </c>
      <c r="D64" s="65">
        <v>6</v>
      </c>
      <c r="E64" s="66">
        <v>5317748.83</v>
      </c>
      <c r="F64" s="62" t="s">
        <v>80</v>
      </c>
      <c r="G64" s="62" t="s">
        <v>6</v>
      </c>
      <c r="H64" s="63">
        <v>2</v>
      </c>
      <c r="I64" s="64">
        <v>5002575</v>
      </c>
      <c r="J64" s="65">
        <v>0</v>
      </c>
      <c r="K64" s="64">
        <v>0</v>
      </c>
      <c r="L64" s="65">
        <f t="shared" si="28"/>
        <v>2</v>
      </c>
      <c r="M64" s="66">
        <f t="shared" si="28"/>
        <v>5002575</v>
      </c>
      <c r="N64" s="67">
        <f t="shared" si="1"/>
        <v>8</v>
      </c>
      <c r="O64" s="68">
        <f t="shared" si="1"/>
        <v>10320323.83</v>
      </c>
    </row>
    <row r="65" spans="1:15" x14ac:dyDescent="0.25">
      <c r="A65" s="69"/>
      <c r="B65" s="61" t="s">
        <v>78</v>
      </c>
      <c r="C65" s="62" t="s">
        <v>6</v>
      </c>
      <c r="D65" s="65">
        <v>134</v>
      </c>
      <c r="E65" s="114">
        <v>224988795.66</v>
      </c>
      <c r="F65" s="62" t="s">
        <v>78</v>
      </c>
      <c r="G65" s="62" t="s">
        <v>6</v>
      </c>
      <c r="H65" s="63">
        <v>121</v>
      </c>
      <c r="I65" s="64">
        <v>112430578</v>
      </c>
      <c r="J65" s="65">
        <v>47</v>
      </c>
      <c r="K65" s="64">
        <v>38416102</v>
      </c>
      <c r="L65" s="65">
        <f t="shared" si="28"/>
        <v>168</v>
      </c>
      <c r="M65" s="66">
        <f t="shared" si="28"/>
        <v>150846680</v>
      </c>
      <c r="N65" s="67">
        <f t="shared" si="1"/>
        <v>302</v>
      </c>
      <c r="O65" s="68">
        <f t="shared" si="1"/>
        <v>375835475.65999997</v>
      </c>
    </row>
    <row r="66" spans="1:15" x14ac:dyDescent="0.25">
      <c r="A66" s="70" t="s">
        <v>26</v>
      </c>
      <c r="B66" s="71"/>
      <c r="C66" s="72"/>
      <c r="D66" s="73">
        <f>SUM(D63:D65)</f>
        <v>12073</v>
      </c>
      <c r="E66" s="113">
        <f>SUM(E63:E65)</f>
        <v>418764498.44</v>
      </c>
      <c r="F66" s="72"/>
      <c r="G66" s="72"/>
      <c r="H66" s="75">
        <f t="shared" ref="H66:M66" si="29">SUM(H63:H65)</f>
        <v>2989</v>
      </c>
      <c r="I66" s="74">
        <f t="shared" si="29"/>
        <v>177620270</v>
      </c>
      <c r="J66" s="73">
        <f t="shared" si="29"/>
        <v>47</v>
      </c>
      <c r="K66" s="74">
        <f t="shared" si="29"/>
        <v>38416102</v>
      </c>
      <c r="L66" s="73">
        <f t="shared" si="29"/>
        <v>3036</v>
      </c>
      <c r="M66" s="74">
        <f t="shared" si="29"/>
        <v>216036372</v>
      </c>
      <c r="N66" s="76">
        <f t="shared" si="1"/>
        <v>15109</v>
      </c>
      <c r="O66" s="77">
        <f t="shared" si="1"/>
        <v>634800870.44000006</v>
      </c>
    </row>
    <row r="67" spans="1:15" x14ac:dyDescent="0.25">
      <c r="A67" s="69" t="s">
        <v>27</v>
      </c>
      <c r="B67" s="61" t="s">
        <v>76</v>
      </c>
      <c r="C67" s="62" t="s">
        <v>5</v>
      </c>
      <c r="D67" s="65">
        <v>4803</v>
      </c>
      <c r="E67" s="114">
        <v>78412535.939999998</v>
      </c>
      <c r="F67" s="62" t="s">
        <v>80</v>
      </c>
      <c r="G67" s="62" t="s">
        <v>5</v>
      </c>
      <c r="H67" s="63">
        <v>1638</v>
      </c>
      <c r="I67" s="64">
        <v>34545429</v>
      </c>
      <c r="J67" s="65">
        <v>432</v>
      </c>
      <c r="K67" s="64">
        <v>3718755</v>
      </c>
      <c r="L67" s="65">
        <f t="shared" ref="L67:M69" si="30">+H67+J67</f>
        <v>2070</v>
      </c>
      <c r="M67" s="66">
        <f t="shared" si="30"/>
        <v>38264184</v>
      </c>
      <c r="N67" s="67">
        <f t="shared" ref="N67:O130" si="31">+L67+D67</f>
        <v>6873</v>
      </c>
      <c r="O67" s="68">
        <f t="shared" si="31"/>
        <v>116676719.94</v>
      </c>
    </row>
    <row r="68" spans="1:15" x14ac:dyDescent="0.25">
      <c r="A68" s="69"/>
      <c r="B68" s="61" t="s">
        <v>76</v>
      </c>
      <c r="C68" s="62" t="s">
        <v>6</v>
      </c>
      <c r="D68" s="65">
        <v>3</v>
      </c>
      <c r="E68" s="66">
        <v>3856281.44</v>
      </c>
      <c r="F68" s="62" t="s">
        <v>80</v>
      </c>
      <c r="G68" s="62" t="s">
        <v>6</v>
      </c>
      <c r="H68" s="63">
        <v>0</v>
      </c>
      <c r="I68" s="64">
        <v>0</v>
      </c>
      <c r="J68" s="65">
        <v>0</v>
      </c>
      <c r="K68" s="64">
        <v>0</v>
      </c>
      <c r="L68" s="65">
        <f t="shared" si="30"/>
        <v>0</v>
      </c>
      <c r="M68" s="66">
        <f t="shared" si="30"/>
        <v>0</v>
      </c>
      <c r="N68" s="67">
        <f t="shared" si="31"/>
        <v>3</v>
      </c>
      <c r="O68" s="68">
        <f t="shared" si="31"/>
        <v>3856281.44</v>
      </c>
    </row>
    <row r="69" spans="1:15" x14ac:dyDescent="0.25">
      <c r="A69" s="69"/>
      <c r="B69" s="61" t="s">
        <v>78</v>
      </c>
      <c r="C69" s="62" t="s">
        <v>6</v>
      </c>
      <c r="D69" s="65">
        <v>86</v>
      </c>
      <c r="E69" s="114">
        <v>137015365.84999999</v>
      </c>
      <c r="F69" s="62" t="s">
        <v>78</v>
      </c>
      <c r="G69" s="62" t="s">
        <v>6</v>
      </c>
      <c r="H69" s="63">
        <v>90</v>
      </c>
      <c r="I69" s="64">
        <v>53864423.159999996</v>
      </c>
      <c r="J69" s="65">
        <v>46</v>
      </c>
      <c r="K69" s="64">
        <v>25628639.920000002</v>
      </c>
      <c r="L69" s="65">
        <f t="shared" si="30"/>
        <v>136</v>
      </c>
      <c r="M69" s="66">
        <f t="shared" si="30"/>
        <v>79493063.079999998</v>
      </c>
      <c r="N69" s="67">
        <f t="shared" si="31"/>
        <v>222</v>
      </c>
      <c r="O69" s="68">
        <f t="shared" si="31"/>
        <v>216508428.93000001</v>
      </c>
    </row>
    <row r="70" spans="1:15" x14ac:dyDescent="0.25">
      <c r="A70" s="70" t="s">
        <v>27</v>
      </c>
      <c r="B70" s="71"/>
      <c r="C70" s="72"/>
      <c r="D70" s="73">
        <f>SUM(D67:D69)</f>
        <v>4892</v>
      </c>
      <c r="E70" s="113">
        <f>SUM(E67:E69)</f>
        <v>219284183.22999999</v>
      </c>
      <c r="F70" s="72"/>
      <c r="G70" s="72"/>
      <c r="H70" s="75">
        <f t="shared" ref="H70:M70" si="32">SUM(H67:H69)</f>
        <v>1728</v>
      </c>
      <c r="I70" s="74">
        <f t="shared" si="32"/>
        <v>88409852.159999996</v>
      </c>
      <c r="J70" s="73">
        <f t="shared" si="32"/>
        <v>478</v>
      </c>
      <c r="K70" s="74">
        <f t="shared" si="32"/>
        <v>29347394.920000002</v>
      </c>
      <c r="L70" s="73">
        <f t="shared" si="32"/>
        <v>2206</v>
      </c>
      <c r="M70" s="74">
        <f t="shared" si="32"/>
        <v>117757247.08</v>
      </c>
      <c r="N70" s="76">
        <f t="shared" si="31"/>
        <v>7098</v>
      </c>
      <c r="O70" s="77">
        <f t="shared" si="31"/>
        <v>337041430.31</v>
      </c>
    </row>
    <row r="71" spans="1:15" x14ac:dyDescent="0.25">
      <c r="A71" s="69" t="s">
        <v>28</v>
      </c>
      <c r="B71" s="61" t="s">
        <v>76</v>
      </c>
      <c r="C71" s="62" t="s">
        <v>5</v>
      </c>
      <c r="D71" s="65">
        <v>3202</v>
      </c>
      <c r="E71" s="114">
        <v>50176054.200000003</v>
      </c>
      <c r="F71" s="62" t="s">
        <v>80</v>
      </c>
      <c r="G71" s="62" t="s">
        <v>5</v>
      </c>
      <c r="H71" s="63">
        <v>1185</v>
      </c>
      <c r="I71" s="64">
        <v>24798768</v>
      </c>
      <c r="J71" s="65">
        <v>472</v>
      </c>
      <c r="K71" s="64">
        <v>3949674</v>
      </c>
      <c r="L71" s="65">
        <f t="shared" ref="L71:M73" si="33">+H71+J71</f>
        <v>1657</v>
      </c>
      <c r="M71" s="66">
        <f t="shared" si="33"/>
        <v>28748442</v>
      </c>
      <c r="N71" s="67">
        <f t="shared" si="31"/>
        <v>4859</v>
      </c>
      <c r="O71" s="68">
        <f t="shared" si="31"/>
        <v>78924496.200000003</v>
      </c>
    </row>
    <row r="72" spans="1:15" x14ac:dyDescent="0.25">
      <c r="A72" s="69"/>
      <c r="B72" s="61" t="s">
        <v>76</v>
      </c>
      <c r="C72" s="62" t="s">
        <v>6</v>
      </c>
      <c r="D72" s="65">
        <v>4</v>
      </c>
      <c r="E72" s="66">
        <v>937605.85</v>
      </c>
      <c r="F72" s="62" t="s">
        <v>80</v>
      </c>
      <c r="G72" s="62" t="s">
        <v>6</v>
      </c>
      <c r="H72" s="63">
        <v>1</v>
      </c>
      <c r="I72" s="64">
        <v>366734</v>
      </c>
      <c r="J72" s="65">
        <v>0</v>
      </c>
      <c r="K72" s="64">
        <v>0</v>
      </c>
      <c r="L72" s="65">
        <f t="shared" si="33"/>
        <v>1</v>
      </c>
      <c r="M72" s="66">
        <f t="shared" si="33"/>
        <v>366734</v>
      </c>
      <c r="N72" s="67">
        <f t="shared" si="31"/>
        <v>5</v>
      </c>
      <c r="O72" s="68">
        <f t="shared" si="31"/>
        <v>1304339.8500000001</v>
      </c>
    </row>
    <row r="73" spans="1:15" x14ac:dyDescent="0.25">
      <c r="A73" s="69"/>
      <c r="B73" s="61" t="s">
        <v>78</v>
      </c>
      <c r="C73" s="62" t="s">
        <v>6</v>
      </c>
      <c r="D73" s="65">
        <v>76</v>
      </c>
      <c r="E73" s="114">
        <v>67755341.230000004</v>
      </c>
      <c r="F73" s="62" t="s">
        <v>78</v>
      </c>
      <c r="G73" s="62" t="s">
        <v>6</v>
      </c>
      <c r="H73" s="63">
        <v>87</v>
      </c>
      <c r="I73" s="64">
        <v>29052661</v>
      </c>
      <c r="J73" s="65">
        <v>41</v>
      </c>
      <c r="K73" s="64">
        <v>16816614</v>
      </c>
      <c r="L73" s="65">
        <f t="shared" si="33"/>
        <v>128</v>
      </c>
      <c r="M73" s="66">
        <f t="shared" si="33"/>
        <v>45869275</v>
      </c>
      <c r="N73" s="67">
        <f t="shared" si="31"/>
        <v>204</v>
      </c>
      <c r="O73" s="68">
        <f t="shared" si="31"/>
        <v>113624616.23</v>
      </c>
    </row>
    <row r="74" spans="1:15" x14ac:dyDescent="0.25">
      <c r="A74" s="70" t="s">
        <v>28</v>
      </c>
      <c r="B74" s="71"/>
      <c r="C74" s="72"/>
      <c r="D74" s="73">
        <f>SUM(D71:D73)</f>
        <v>3282</v>
      </c>
      <c r="E74" s="113">
        <f>SUM(E71:E73)</f>
        <v>118869001.28</v>
      </c>
      <c r="F74" s="72"/>
      <c r="G74" s="72"/>
      <c r="H74" s="75">
        <f t="shared" ref="H74:M74" si="34">SUM(H71:H73)</f>
        <v>1273</v>
      </c>
      <c r="I74" s="74">
        <f t="shared" si="34"/>
        <v>54218163</v>
      </c>
      <c r="J74" s="73">
        <f t="shared" si="34"/>
        <v>513</v>
      </c>
      <c r="K74" s="74">
        <f t="shared" si="34"/>
        <v>20766288</v>
      </c>
      <c r="L74" s="73">
        <f t="shared" si="34"/>
        <v>1786</v>
      </c>
      <c r="M74" s="74">
        <f t="shared" si="34"/>
        <v>74984451</v>
      </c>
      <c r="N74" s="76">
        <f t="shared" si="31"/>
        <v>5068</v>
      </c>
      <c r="O74" s="77">
        <f t="shared" si="31"/>
        <v>193853452.28</v>
      </c>
    </row>
    <row r="75" spans="1:15" x14ac:dyDescent="0.25">
      <c r="A75" s="69" t="s">
        <v>29</v>
      </c>
      <c r="B75" s="61" t="s">
        <v>76</v>
      </c>
      <c r="C75" s="62" t="s">
        <v>5</v>
      </c>
      <c r="D75" s="65">
        <v>2418</v>
      </c>
      <c r="E75" s="114">
        <v>38926096.159999996</v>
      </c>
      <c r="F75" s="62" t="s">
        <v>80</v>
      </c>
      <c r="G75" s="62" t="s">
        <v>5</v>
      </c>
      <c r="H75" s="63">
        <v>538</v>
      </c>
      <c r="I75" s="64">
        <v>11340419</v>
      </c>
      <c r="J75" s="65">
        <v>112</v>
      </c>
      <c r="K75" s="64">
        <v>970418</v>
      </c>
      <c r="L75" s="65">
        <f t="shared" ref="L75:M77" si="35">+H75+J75</f>
        <v>650</v>
      </c>
      <c r="M75" s="66">
        <f t="shared" si="35"/>
        <v>12310837</v>
      </c>
      <c r="N75" s="67">
        <f t="shared" si="31"/>
        <v>3068</v>
      </c>
      <c r="O75" s="68">
        <f t="shared" si="31"/>
        <v>51236933.159999996</v>
      </c>
    </row>
    <row r="76" spans="1:15" x14ac:dyDescent="0.25">
      <c r="A76" s="69"/>
      <c r="B76" s="61" t="s">
        <v>76</v>
      </c>
      <c r="C76" s="62" t="s">
        <v>6</v>
      </c>
      <c r="D76" s="65">
        <v>11</v>
      </c>
      <c r="E76" s="114">
        <v>10290756.82</v>
      </c>
      <c r="F76" s="62" t="s">
        <v>80</v>
      </c>
      <c r="G76" s="62" t="s">
        <v>6</v>
      </c>
      <c r="H76" s="63">
        <v>1</v>
      </c>
      <c r="I76" s="64">
        <v>1292997.82</v>
      </c>
      <c r="J76" s="65">
        <v>0</v>
      </c>
      <c r="K76" s="64">
        <v>0</v>
      </c>
      <c r="L76" s="65">
        <f t="shared" si="35"/>
        <v>1</v>
      </c>
      <c r="M76" s="66">
        <f t="shared" si="35"/>
        <v>1292997.82</v>
      </c>
      <c r="N76" s="67">
        <f t="shared" si="31"/>
        <v>12</v>
      </c>
      <c r="O76" s="68">
        <f t="shared" si="31"/>
        <v>11583754.640000001</v>
      </c>
    </row>
    <row r="77" spans="1:15" x14ac:dyDescent="0.25">
      <c r="A77" s="69"/>
      <c r="B77" s="61" t="s">
        <v>78</v>
      </c>
      <c r="C77" s="62" t="s">
        <v>6</v>
      </c>
      <c r="D77" s="65">
        <v>72</v>
      </c>
      <c r="E77" s="114">
        <v>81248502.340000004</v>
      </c>
      <c r="F77" s="62" t="s">
        <v>78</v>
      </c>
      <c r="G77" s="62" t="s">
        <v>6</v>
      </c>
      <c r="H77" s="63">
        <v>18</v>
      </c>
      <c r="I77" s="64">
        <v>7114435.1799999997</v>
      </c>
      <c r="J77" s="65">
        <v>32</v>
      </c>
      <c r="K77" s="64">
        <v>13688657.720000001</v>
      </c>
      <c r="L77" s="65">
        <f t="shared" si="35"/>
        <v>50</v>
      </c>
      <c r="M77" s="66">
        <f t="shared" si="35"/>
        <v>20803092.899999999</v>
      </c>
      <c r="N77" s="67">
        <f t="shared" si="31"/>
        <v>122</v>
      </c>
      <c r="O77" s="68">
        <f t="shared" si="31"/>
        <v>102051595.24000001</v>
      </c>
    </row>
    <row r="78" spans="1:15" x14ac:dyDescent="0.25">
      <c r="A78" s="70" t="s">
        <v>29</v>
      </c>
      <c r="B78" s="71"/>
      <c r="C78" s="72"/>
      <c r="D78" s="73">
        <f>SUM(D75:D77)</f>
        <v>2501</v>
      </c>
      <c r="E78" s="113">
        <f>SUM(E75:E77)</f>
        <v>130465355.31999999</v>
      </c>
      <c r="F78" s="72"/>
      <c r="G78" s="72"/>
      <c r="H78" s="75">
        <f t="shared" ref="H78:M78" si="36">SUM(H75:H77)</f>
        <v>557</v>
      </c>
      <c r="I78" s="74">
        <f t="shared" si="36"/>
        <v>19747852</v>
      </c>
      <c r="J78" s="73">
        <f t="shared" si="36"/>
        <v>144</v>
      </c>
      <c r="K78" s="74">
        <f t="shared" si="36"/>
        <v>14659075.720000001</v>
      </c>
      <c r="L78" s="73">
        <f t="shared" si="36"/>
        <v>701</v>
      </c>
      <c r="M78" s="74">
        <f t="shared" si="36"/>
        <v>34406927.719999999</v>
      </c>
      <c r="N78" s="76">
        <f t="shared" si="31"/>
        <v>3202</v>
      </c>
      <c r="O78" s="77">
        <f t="shared" si="31"/>
        <v>164872283.03999999</v>
      </c>
    </row>
    <row r="79" spans="1:15" x14ac:dyDescent="0.25">
      <c r="A79" s="69" t="s">
        <v>30</v>
      </c>
      <c r="B79" s="61" t="s">
        <v>76</v>
      </c>
      <c r="C79" s="62" t="s">
        <v>5</v>
      </c>
      <c r="D79" s="65">
        <v>2639</v>
      </c>
      <c r="E79" s="114">
        <v>42611084.939999998</v>
      </c>
      <c r="F79" s="62" t="s">
        <v>80</v>
      </c>
      <c r="G79" s="62" t="s">
        <v>5</v>
      </c>
      <c r="H79" s="63">
        <v>1537</v>
      </c>
      <c r="I79" s="79">
        <v>32512500.059999999</v>
      </c>
      <c r="J79" s="63">
        <v>123</v>
      </c>
      <c r="K79" s="64">
        <v>1058250</v>
      </c>
      <c r="L79" s="65">
        <f t="shared" ref="L79:M81" si="37">+H79+J79</f>
        <v>1660</v>
      </c>
      <c r="M79" s="66">
        <f t="shared" si="37"/>
        <v>33570750.060000002</v>
      </c>
      <c r="N79" s="67">
        <f t="shared" si="31"/>
        <v>4299</v>
      </c>
      <c r="O79" s="68">
        <f t="shared" si="31"/>
        <v>76181835</v>
      </c>
    </row>
    <row r="80" spans="1:15" x14ac:dyDescent="0.25">
      <c r="A80" s="69"/>
      <c r="B80" s="61" t="s">
        <v>76</v>
      </c>
      <c r="C80" s="62" t="s">
        <v>6</v>
      </c>
      <c r="D80" s="65">
        <v>0</v>
      </c>
      <c r="E80" s="66">
        <v>0</v>
      </c>
      <c r="F80" s="62" t="s">
        <v>80</v>
      </c>
      <c r="G80" s="62" t="s">
        <v>6</v>
      </c>
      <c r="H80" s="63">
        <v>1</v>
      </c>
      <c r="I80" s="79">
        <v>306364.21999999997</v>
      </c>
      <c r="J80" s="63">
        <v>0</v>
      </c>
      <c r="K80" s="64">
        <v>0</v>
      </c>
      <c r="L80" s="65">
        <f t="shared" si="37"/>
        <v>1</v>
      </c>
      <c r="M80" s="66">
        <f t="shared" si="37"/>
        <v>306364.21999999997</v>
      </c>
      <c r="N80" s="67">
        <f t="shared" si="31"/>
        <v>1</v>
      </c>
      <c r="O80" s="68">
        <f t="shared" si="31"/>
        <v>306364.21999999997</v>
      </c>
    </row>
    <row r="81" spans="1:15" x14ac:dyDescent="0.25">
      <c r="A81" s="69"/>
      <c r="B81" s="61" t="s">
        <v>78</v>
      </c>
      <c r="C81" s="62" t="s">
        <v>6</v>
      </c>
      <c r="D81" s="65">
        <v>64</v>
      </c>
      <c r="E81" s="114">
        <v>99658862.530000001</v>
      </c>
      <c r="F81" s="62" t="s">
        <v>78</v>
      </c>
      <c r="G81" s="62" t="s">
        <v>6</v>
      </c>
      <c r="H81" s="63">
        <v>87</v>
      </c>
      <c r="I81" s="79">
        <v>63566826.420000002</v>
      </c>
      <c r="J81" s="63">
        <v>45</v>
      </c>
      <c r="K81" s="64">
        <v>24755625.82</v>
      </c>
      <c r="L81" s="65">
        <f t="shared" si="37"/>
        <v>132</v>
      </c>
      <c r="M81" s="66">
        <f t="shared" si="37"/>
        <v>88322452.24000001</v>
      </c>
      <c r="N81" s="67">
        <f t="shared" si="31"/>
        <v>196</v>
      </c>
      <c r="O81" s="68">
        <f t="shared" si="31"/>
        <v>187981314.77000001</v>
      </c>
    </row>
    <row r="82" spans="1:15" x14ac:dyDescent="0.25">
      <c r="A82" s="70" t="s">
        <v>30</v>
      </c>
      <c r="B82" s="71"/>
      <c r="C82" s="72"/>
      <c r="D82" s="73">
        <f>SUM(D79:D81)</f>
        <v>2703</v>
      </c>
      <c r="E82" s="113">
        <f>SUM(E79:E81)</f>
        <v>142269947.47</v>
      </c>
      <c r="F82" s="72"/>
      <c r="G82" s="72"/>
      <c r="H82" s="75">
        <f t="shared" ref="H82:M82" si="38">SUM(H79:H81)</f>
        <v>1625</v>
      </c>
      <c r="I82" s="74">
        <f t="shared" si="38"/>
        <v>96385690.700000003</v>
      </c>
      <c r="J82" s="73">
        <f t="shared" si="38"/>
        <v>168</v>
      </c>
      <c r="K82" s="74">
        <f t="shared" si="38"/>
        <v>25813875.82</v>
      </c>
      <c r="L82" s="73">
        <f t="shared" si="38"/>
        <v>1793</v>
      </c>
      <c r="M82" s="74">
        <f t="shared" si="38"/>
        <v>122199566.52000001</v>
      </c>
      <c r="N82" s="76">
        <f t="shared" si="31"/>
        <v>4496</v>
      </c>
      <c r="O82" s="77">
        <f t="shared" si="31"/>
        <v>264469513.99000001</v>
      </c>
    </row>
    <row r="83" spans="1:15" x14ac:dyDescent="0.25">
      <c r="A83" s="69" t="s">
        <v>31</v>
      </c>
      <c r="B83" s="61" t="s">
        <v>76</v>
      </c>
      <c r="C83" s="62" t="s">
        <v>5</v>
      </c>
      <c r="D83" s="65">
        <v>2457</v>
      </c>
      <c r="E83" s="114">
        <v>40115351.020000003</v>
      </c>
      <c r="F83" s="62" t="s">
        <v>80</v>
      </c>
      <c r="G83" s="62" t="s">
        <v>5</v>
      </c>
      <c r="H83" s="63">
        <v>1677</v>
      </c>
      <c r="I83" s="64">
        <v>35535380</v>
      </c>
      <c r="J83" s="65">
        <v>399</v>
      </c>
      <c r="K83" s="64">
        <v>3449587</v>
      </c>
      <c r="L83" s="65">
        <f t="shared" ref="L83:M85" si="39">+H83+J83</f>
        <v>2076</v>
      </c>
      <c r="M83" s="66">
        <f t="shared" si="39"/>
        <v>38984967</v>
      </c>
      <c r="N83" s="67">
        <f t="shared" si="31"/>
        <v>4533</v>
      </c>
      <c r="O83" s="68">
        <f t="shared" si="31"/>
        <v>79100318.020000011</v>
      </c>
    </row>
    <row r="84" spans="1:15" x14ac:dyDescent="0.25">
      <c r="A84" s="69"/>
      <c r="B84" s="61" t="s">
        <v>76</v>
      </c>
      <c r="C84" s="62" t="s">
        <v>6</v>
      </c>
      <c r="D84" s="65">
        <v>5</v>
      </c>
      <c r="E84" s="66">
        <v>4655950</v>
      </c>
      <c r="F84" s="62" t="s">
        <v>80</v>
      </c>
      <c r="G84" s="62" t="s">
        <v>6</v>
      </c>
      <c r="H84" s="63">
        <v>1</v>
      </c>
      <c r="I84" s="64">
        <v>3492496</v>
      </c>
      <c r="J84" s="65">
        <v>0</v>
      </c>
      <c r="K84" s="64">
        <v>0</v>
      </c>
      <c r="L84" s="65">
        <f t="shared" si="39"/>
        <v>1</v>
      </c>
      <c r="M84" s="66">
        <f t="shared" si="39"/>
        <v>3492496</v>
      </c>
      <c r="N84" s="67">
        <f t="shared" si="31"/>
        <v>6</v>
      </c>
      <c r="O84" s="68">
        <f t="shared" si="31"/>
        <v>8148446</v>
      </c>
    </row>
    <row r="85" spans="1:15" x14ac:dyDescent="0.25">
      <c r="A85" s="69"/>
      <c r="B85" s="61" t="s">
        <v>78</v>
      </c>
      <c r="C85" s="62" t="s">
        <v>6</v>
      </c>
      <c r="D85" s="65">
        <v>77</v>
      </c>
      <c r="E85" s="114">
        <v>102543768.26000001</v>
      </c>
      <c r="F85" s="62" t="s">
        <v>78</v>
      </c>
      <c r="G85" s="62" t="s">
        <v>6</v>
      </c>
      <c r="H85" s="63">
        <v>96</v>
      </c>
      <c r="I85" s="64">
        <v>101280887.61</v>
      </c>
      <c r="J85" s="65">
        <v>46</v>
      </c>
      <c r="K85" s="64">
        <v>25697342.43</v>
      </c>
      <c r="L85" s="65">
        <f t="shared" si="39"/>
        <v>142</v>
      </c>
      <c r="M85" s="66">
        <f t="shared" si="39"/>
        <v>126978230.03999999</v>
      </c>
      <c r="N85" s="67">
        <f t="shared" si="31"/>
        <v>219</v>
      </c>
      <c r="O85" s="68">
        <f t="shared" si="31"/>
        <v>229521998.30000001</v>
      </c>
    </row>
    <row r="86" spans="1:15" x14ac:dyDescent="0.25">
      <c r="A86" s="70" t="s">
        <v>31</v>
      </c>
      <c r="B86" s="71"/>
      <c r="C86" s="72"/>
      <c r="D86" s="73">
        <f>SUM(D83:D85)</f>
        <v>2539</v>
      </c>
      <c r="E86" s="113">
        <f>SUM(E83:E85)</f>
        <v>147315069.28</v>
      </c>
      <c r="F86" s="72"/>
      <c r="G86" s="72"/>
      <c r="H86" s="75">
        <f t="shared" ref="H86:M86" si="40">SUM(H83:H85)</f>
        <v>1774</v>
      </c>
      <c r="I86" s="74">
        <f t="shared" si="40"/>
        <v>140308763.61000001</v>
      </c>
      <c r="J86" s="73">
        <f t="shared" si="40"/>
        <v>445</v>
      </c>
      <c r="K86" s="74">
        <f t="shared" si="40"/>
        <v>29146929.43</v>
      </c>
      <c r="L86" s="73">
        <f t="shared" si="40"/>
        <v>2219</v>
      </c>
      <c r="M86" s="74">
        <f t="shared" si="40"/>
        <v>169455693.03999999</v>
      </c>
      <c r="N86" s="76">
        <f t="shared" si="31"/>
        <v>4758</v>
      </c>
      <c r="O86" s="77">
        <f t="shared" si="31"/>
        <v>316770762.31999999</v>
      </c>
    </row>
    <row r="87" spans="1:15" x14ac:dyDescent="0.25">
      <c r="A87" s="69" t="s">
        <v>32</v>
      </c>
      <c r="B87" s="61" t="s">
        <v>76</v>
      </c>
      <c r="C87" s="62" t="s">
        <v>5</v>
      </c>
      <c r="D87" s="65">
        <v>945</v>
      </c>
      <c r="E87" s="114">
        <v>14847261.800000001</v>
      </c>
      <c r="F87" s="62" t="s">
        <v>80</v>
      </c>
      <c r="G87" s="62" t="s">
        <v>5</v>
      </c>
      <c r="H87" s="63">
        <v>1998</v>
      </c>
      <c r="I87" s="64">
        <v>42386670</v>
      </c>
      <c r="J87" s="65">
        <v>640</v>
      </c>
      <c r="K87" s="64">
        <v>5425835</v>
      </c>
      <c r="L87" s="65">
        <f t="shared" ref="L87:M89" si="41">+H87+J87</f>
        <v>2638</v>
      </c>
      <c r="M87" s="66">
        <f t="shared" si="41"/>
        <v>47812505</v>
      </c>
      <c r="N87" s="67">
        <f t="shared" si="31"/>
        <v>3583</v>
      </c>
      <c r="O87" s="68">
        <f t="shared" si="31"/>
        <v>62659766.799999997</v>
      </c>
    </row>
    <row r="88" spans="1:15" x14ac:dyDescent="0.25">
      <c r="A88" s="69"/>
      <c r="B88" s="61" t="s">
        <v>76</v>
      </c>
      <c r="C88" s="62" t="s">
        <v>6</v>
      </c>
      <c r="D88" s="65">
        <v>2</v>
      </c>
      <c r="E88" s="114">
        <v>2864959.14</v>
      </c>
      <c r="F88" s="62" t="s">
        <v>80</v>
      </c>
      <c r="G88" s="62" t="s">
        <v>6</v>
      </c>
      <c r="H88" s="63">
        <v>0</v>
      </c>
      <c r="I88" s="64">
        <v>0</v>
      </c>
      <c r="J88" s="65">
        <v>0</v>
      </c>
      <c r="K88" s="64">
        <v>0</v>
      </c>
      <c r="L88" s="65">
        <f t="shared" si="41"/>
        <v>0</v>
      </c>
      <c r="M88" s="66">
        <f t="shared" si="41"/>
        <v>0</v>
      </c>
      <c r="N88" s="67">
        <f t="shared" si="31"/>
        <v>2</v>
      </c>
      <c r="O88" s="68">
        <f t="shared" si="31"/>
        <v>2864959.14</v>
      </c>
    </row>
    <row r="89" spans="1:15" x14ac:dyDescent="0.25">
      <c r="A89" s="69"/>
      <c r="B89" s="61" t="s">
        <v>78</v>
      </c>
      <c r="C89" s="62" t="s">
        <v>6</v>
      </c>
      <c r="D89" s="65">
        <v>22</v>
      </c>
      <c r="E89" s="114">
        <v>26634176.809999999</v>
      </c>
      <c r="F89" s="62" t="s">
        <v>78</v>
      </c>
      <c r="G89" s="62" t="s">
        <v>6</v>
      </c>
      <c r="H89" s="63">
        <v>36</v>
      </c>
      <c r="I89" s="64">
        <v>18603510</v>
      </c>
      <c r="J89" s="65">
        <v>14</v>
      </c>
      <c r="K89" s="64">
        <v>5793047</v>
      </c>
      <c r="L89" s="65">
        <f t="shared" si="41"/>
        <v>50</v>
      </c>
      <c r="M89" s="66">
        <f t="shared" si="41"/>
        <v>24396557</v>
      </c>
      <c r="N89" s="67">
        <f t="shared" si="31"/>
        <v>72</v>
      </c>
      <c r="O89" s="68">
        <f t="shared" si="31"/>
        <v>51030733.810000002</v>
      </c>
    </row>
    <row r="90" spans="1:15" x14ac:dyDescent="0.25">
      <c r="A90" s="70" t="s">
        <v>32</v>
      </c>
      <c r="B90" s="71"/>
      <c r="C90" s="72"/>
      <c r="D90" s="73">
        <f>SUM(D87:D89)</f>
        <v>969</v>
      </c>
      <c r="E90" s="113">
        <f>SUM(E87:E89)</f>
        <v>44346397.75</v>
      </c>
      <c r="F90" s="72"/>
      <c r="G90" s="72"/>
      <c r="H90" s="75">
        <f t="shared" ref="H90:M90" si="42">SUM(H87:H89)</f>
        <v>2034</v>
      </c>
      <c r="I90" s="74">
        <f t="shared" si="42"/>
        <v>60990180</v>
      </c>
      <c r="J90" s="73">
        <f t="shared" si="42"/>
        <v>654</v>
      </c>
      <c r="K90" s="74">
        <f t="shared" si="42"/>
        <v>11218882</v>
      </c>
      <c r="L90" s="73">
        <f t="shared" si="42"/>
        <v>2688</v>
      </c>
      <c r="M90" s="74">
        <f t="shared" si="42"/>
        <v>72209062</v>
      </c>
      <c r="N90" s="76">
        <f t="shared" si="31"/>
        <v>3657</v>
      </c>
      <c r="O90" s="77">
        <f t="shared" si="31"/>
        <v>116555459.75</v>
      </c>
    </row>
    <row r="91" spans="1:15" x14ac:dyDescent="0.25">
      <c r="A91" s="80" t="s">
        <v>33</v>
      </c>
      <c r="B91" s="61" t="s">
        <v>76</v>
      </c>
      <c r="C91" s="62" t="s">
        <v>5</v>
      </c>
      <c r="D91" s="65">
        <v>2</v>
      </c>
      <c r="E91" s="114">
        <v>30000</v>
      </c>
      <c r="F91" s="62" t="s">
        <v>80</v>
      </c>
      <c r="G91" s="62" t="s">
        <v>5</v>
      </c>
      <c r="H91" s="63">
        <v>0</v>
      </c>
      <c r="I91" s="64">
        <v>0</v>
      </c>
      <c r="J91" s="65">
        <v>0</v>
      </c>
      <c r="K91" s="64">
        <v>0</v>
      </c>
      <c r="L91" s="65">
        <f t="shared" ref="L91:M93" si="43">+H91+J91</f>
        <v>0</v>
      </c>
      <c r="M91" s="66">
        <f t="shared" si="43"/>
        <v>0</v>
      </c>
      <c r="N91" s="67">
        <f t="shared" si="31"/>
        <v>2</v>
      </c>
      <c r="O91" s="68">
        <f t="shared" si="31"/>
        <v>30000</v>
      </c>
    </row>
    <row r="92" spans="1:15" x14ac:dyDescent="0.25">
      <c r="A92" s="81"/>
      <c r="B92" s="61" t="s">
        <v>76</v>
      </c>
      <c r="C92" s="62" t="s">
        <v>6</v>
      </c>
      <c r="D92" s="65">
        <v>0</v>
      </c>
      <c r="E92" s="66">
        <v>0</v>
      </c>
      <c r="F92" s="62" t="s">
        <v>80</v>
      </c>
      <c r="G92" s="62" t="s">
        <v>6</v>
      </c>
      <c r="H92" s="63">
        <v>0</v>
      </c>
      <c r="I92" s="64">
        <v>0</v>
      </c>
      <c r="J92" s="65">
        <v>0</v>
      </c>
      <c r="K92" s="64">
        <v>0</v>
      </c>
      <c r="L92" s="65">
        <f t="shared" si="43"/>
        <v>0</v>
      </c>
      <c r="M92" s="66">
        <f t="shared" si="43"/>
        <v>0</v>
      </c>
      <c r="N92" s="67">
        <f t="shared" si="31"/>
        <v>0</v>
      </c>
      <c r="O92" s="68">
        <f t="shared" si="31"/>
        <v>0</v>
      </c>
    </row>
    <row r="93" spans="1:15" x14ac:dyDescent="0.25">
      <c r="A93" s="81"/>
      <c r="B93" s="61" t="s">
        <v>78</v>
      </c>
      <c r="C93" s="62" t="s">
        <v>6</v>
      </c>
      <c r="D93" s="65">
        <v>0</v>
      </c>
      <c r="E93" s="66">
        <v>0</v>
      </c>
      <c r="F93" s="62" t="s">
        <v>78</v>
      </c>
      <c r="G93" s="62" t="s">
        <v>6</v>
      </c>
      <c r="H93" s="63">
        <v>0</v>
      </c>
      <c r="I93" s="64">
        <v>0</v>
      </c>
      <c r="J93" s="65">
        <v>0</v>
      </c>
      <c r="K93" s="64">
        <v>0</v>
      </c>
      <c r="L93" s="65">
        <f t="shared" si="43"/>
        <v>0</v>
      </c>
      <c r="M93" s="66">
        <f t="shared" si="43"/>
        <v>0</v>
      </c>
      <c r="N93" s="67">
        <f t="shared" si="31"/>
        <v>0</v>
      </c>
      <c r="O93" s="68">
        <f t="shared" si="31"/>
        <v>0</v>
      </c>
    </row>
    <row r="94" spans="1:15" x14ac:dyDescent="0.25">
      <c r="A94" s="70" t="s">
        <v>33</v>
      </c>
      <c r="B94" s="71"/>
      <c r="C94" s="72"/>
      <c r="D94" s="73">
        <f>SUM(D91:D93)</f>
        <v>2</v>
      </c>
      <c r="E94" s="113">
        <f>SUM(E91:E93)</f>
        <v>30000</v>
      </c>
      <c r="F94" s="72"/>
      <c r="G94" s="72"/>
      <c r="H94" s="75">
        <f t="shared" ref="H94:M94" si="44">SUM(H91:H93)</f>
        <v>0</v>
      </c>
      <c r="I94" s="74">
        <f t="shared" si="44"/>
        <v>0</v>
      </c>
      <c r="J94" s="73">
        <f t="shared" si="44"/>
        <v>0</v>
      </c>
      <c r="K94" s="74">
        <f t="shared" si="44"/>
        <v>0</v>
      </c>
      <c r="L94" s="73">
        <f t="shared" si="44"/>
        <v>0</v>
      </c>
      <c r="M94" s="74">
        <f t="shared" si="44"/>
        <v>0</v>
      </c>
      <c r="N94" s="76">
        <f t="shared" si="31"/>
        <v>2</v>
      </c>
      <c r="O94" s="77">
        <f t="shared" si="31"/>
        <v>30000</v>
      </c>
    </row>
    <row r="95" spans="1:15" x14ac:dyDescent="0.25">
      <c r="A95" s="69" t="s">
        <v>34</v>
      </c>
      <c r="B95" s="61" t="s">
        <v>76</v>
      </c>
      <c r="C95" s="62" t="s">
        <v>5</v>
      </c>
      <c r="D95" s="65">
        <v>3934</v>
      </c>
      <c r="E95" s="114">
        <v>64699933.810000002</v>
      </c>
      <c r="F95" s="62" t="s">
        <v>80</v>
      </c>
      <c r="G95" s="62" t="s">
        <v>5</v>
      </c>
      <c r="H95" s="63">
        <v>919</v>
      </c>
      <c r="I95" s="64">
        <v>19273762</v>
      </c>
      <c r="J95" s="65">
        <v>0</v>
      </c>
      <c r="K95" s="64">
        <v>0</v>
      </c>
      <c r="L95" s="65">
        <f t="shared" ref="L95:M97" si="45">+H95+J95</f>
        <v>919</v>
      </c>
      <c r="M95" s="66">
        <f t="shared" si="45"/>
        <v>19273762</v>
      </c>
      <c r="N95" s="67">
        <f t="shared" si="31"/>
        <v>4853</v>
      </c>
      <c r="O95" s="68">
        <f t="shared" si="31"/>
        <v>83973695.810000002</v>
      </c>
    </row>
    <row r="96" spans="1:15" x14ac:dyDescent="0.25">
      <c r="A96" s="69"/>
      <c r="B96" s="61" t="s">
        <v>76</v>
      </c>
      <c r="C96" s="62" t="s">
        <v>6</v>
      </c>
      <c r="D96" s="65">
        <v>3</v>
      </c>
      <c r="E96" s="114">
        <v>7224753.5800000001</v>
      </c>
      <c r="F96" s="62" t="s">
        <v>80</v>
      </c>
      <c r="G96" s="62" t="s">
        <v>6</v>
      </c>
      <c r="H96" s="63">
        <v>3</v>
      </c>
      <c r="I96" s="64">
        <v>4270895</v>
      </c>
      <c r="J96" s="65">
        <v>0</v>
      </c>
      <c r="K96" s="64">
        <v>0</v>
      </c>
      <c r="L96" s="65">
        <f t="shared" si="45"/>
        <v>3</v>
      </c>
      <c r="M96" s="66">
        <f t="shared" si="45"/>
        <v>4270895</v>
      </c>
      <c r="N96" s="67">
        <f t="shared" si="31"/>
        <v>6</v>
      </c>
      <c r="O96" s="68">
        <f t="shared" si="31"/>
        <v>11495648.58</v>
      </c>
    </row>
    <row r="97" spans="1:15" x14ac:dyDescent="0.25">
      <c r="A97" s="69"/>
      <c r="B97" s="61" t="s">
        <v>78</v>
      </c>
      <c r="C97" s="62" t="s">
        <v>6</v>
      </c>
      <c r="D97" s="65">
        <v>26</v>
      </c>
      <c r="E97" s="114">
        <v>61300530.659999996</v>
      </c>
      <c r="F97" s="62" t="s">
        <v>78</v>
      </c>
      <c r="G97" s="62" t="s">
        <v>6</v>
      </c>
      <c r="H97" s="63">
        <v>21</v>
      </c>
      <c r="I97" s="64">
        <v>30927756</v>
      </c>
      <c r="J97" s="65">
        <v>7</v>
      </c>
      <c r="K97" s="64">
        <v>7627546</v>
      </c>
      <c r="L97" s="65">
        <f t="shared" si="45"/>
        <v>28</v>
      </c>
      <c r="M97" s="66">
        <f t="shared" si="45"/>
        <v>38555302</v>
      </c>
      <c r="N97" s="67">
        <f t="shared" si="31"/>
        <v>54</v>
      </c>
      <c r="O97" s="68">
        <f t="shared" si="31"/>
        <v>99855832.659999996</v>
      </c>
    </row>
    <row r="98" spans="1:15" x14ac:dyDescent="0.25">
      <c r="A98" s="70" t="s">
        <v>34</v>
      </c>
      <c r="B98" s="71"/>
      <c r="C98" s="72"/>
      <c r="D98" s="73">
        <f>SUM(D95:D97)</f>
        <v>3963</v>
      </c>
      <c r="E98" s="113">
        <f>SUM(E95:E97)</f>
        <v>133225218.05</v>
      </c>
      <c r="F98" s="72"/>
      <c r="G98" s="72"/>
      <c r="H98" s="75">
        <f t="shared" ref="H98:M98" si="46">SUM(H95:H97)</f>
        <v>943</v>
      </c>
      <c r="I98" s="74">
        <f t="shared" si="46"/>
        <v>54472413</v>
      </c>
      <c r="J98" s="73">
        <f t="shared" si="46"/>
        <v>7</v>
      </c>
      <c r="K98" s="74">
        <f t="shared" si="46"/>
        <v>7627546</v>
      </c>
      <c r="L98" s="73">
        <f t="shared" si="46"/>
        <v>950</v>
      </c>
      <c r="M98" s="74">
        <f t="shared" si="46"/>
        <v>62099959</v>
      </c>
      <c r="N98" s="76">
        <f t="shared" si="31"/>
        <v>4913</v>
      </c>
      <c r="O98" s="77">
        <f t="shared" si="31"/>
        <v>195325177.05000001</v>
      </c>
    </row>
    <row r="99" spans="1:15" x14ac:dyDescent="0.25">
      <c r="A99" s="69" t="s">
        <v>35</v>
      </c>
      <c r="B99" s="61" t="s">
        <v>76</v>
      </c>
      <c r="C99" s="62" t="s">
        <v>5</v>
      </c>
      <c r="D99" s="65">
        <v>10471</v>
      </c>
      <c r="E99" s="114">
        <v>161329115.97</v>
      </c>
      <c r="F99" s="62" t="s">
        <v>80</v>
      </c>
      <c r="G99" s="62" t="s">
        <v>5</v>
      </c>
      <c r="H99" s="63">
        <v>3748</v>
      </c>
      <c r="I99" s="64">
        <v>78299230</v>
      </c>
      <c r="J99" s="65">
        <v>799</v>
      </c>
      <c r="K99" s="64">
        <v>6695178</v>
      </c>
      <c r="L99" s="65">
        <f t="shared" ref="L99:M101" si="47">+H99+J99</f>
        <v>4547</v>
      </c>
      <c r="M99" s="66">
        <f t="shared" si="47"/>
        <v>84994408</v>
      </c>
      <c r="N99" s="67">
        <f t="shared" si="31"/>
        <v>15018</v>
      </c>
      <c r="O99" s="68">
        <f t="shared" si="31"/>
        <v>246323523.97</v>
      </c>
    </row>
    <row r="100" spans="1:15" x14ac:dyDescent="0.25">
      <c r="A100" s="69"/>
      <c r="B100" s="61" t="s">
        <v>76</v>
      </c>
      <c r="C100" s="62" t="s">
        <v>6</v>
      </c>
      <c r="D100" s="65">
        <v>4</v>
      </c>
      <c r="E100" s="114">
        <v>7555660.3099999996</v>
      </c>
      <c r="F100" s="62" t="s">
        <v>80</v>
      </c>
      <c r="G100" s="62" t="s">
        <v>6</v>
      </c>
      <c r="H100" s="63">
        <v>1</v>
      </c>
      <c r="I100" s="64">
        <v>2299788.58</v>
      </c>
      <c r="J100" s="65">
        <v>1</v>
      </c>
      <c r="K100" s="64">
        <v>1379873.15</v>
      </c>
      <c r="L100" s="65">
        <f t="shared" si="47"/>
        <v>2</v>
      </c>
      <c r="M100" s="66">
        <f t="shared" si="47"/>
        <v>3679661.73</v>
      </c>
      <c r="N100" s="67">
        <f t="shared" si="31"/>
        <v>6</v>
      </c>
      <c r="O100" s="68">
        <f t="shared" si="31"/>
        <v>11235322.039999999</v>
      </c>
    </row>
    <row r="101" spans="1:15" x14ac:dyDescent="0.25">
      <c r="A101" s="69"/>
      <c r="B101" s="61" t="s">
        <v>78</v>
      </c>
      <c r="C101" s="62" t="s">
        <v>6</v>
      </c>
      <c r="D101" s="65">
        <v>54</v>
      </c>
      <c r="E101" s="114">
        <v>102800549.04000001</v>
      </c>
      <c r="F101" s="62" t="s">
        <v>78</v>
      </c>
      <c r="G101" s="62" t="s">
        <v>6</v>
      </c>
      <c r="H101" s="63">
        <v>35</v>
      </c>
      <c r="I101" s="64">
        <v>34509446.649999999</v>
      </c>
      <c r="J101" s="65">
        <v>36</v>
      </c>
      <c r="K101" s="64">
        <v>28788832.940000001</v>
      </c>
      <c r="L101" s="65">
        <f t="shared" si="47"/>
        <v>71</v>
      </c>
      <c r="M101" s="66">
        <f t="shared" si="47"/>
        <v>63298279.590000004</v>
      </c>
      <c r="N101" s="67">
        <f t="shared" si="31"/>
        <v>125</v>
      </c>
      <c r="O101" s="68">
        <f t="shared" si="31"/>
        <v>166098828.63</v>
      </c>
    </row>
    <row r="102" spans="1:15" x14ac:dyDescent="0.25">
      <c r="A102" s="70" t="s">
        <v>35</v>
      </c>
      <c r="B102" s="71"/>
      <c r="C102" s="72"/>
      <c r="D102" s="73">
        <f>SUM(D99:D101)</f>
        <v>10529</v>
      </c>
      <c r="E102" s="113">
        <f>SUM(E99:E101)</f>
        <v>271685325.31999999</v>
      </c>
      <c r="F102" s="72"/>
      <c r="G102" s="72"/>
      <c r="H102" s="75">
        <f t="shared" ref="H102:M102" si="48">SUM(H99:H101)</f>
        <v>3784</v>
      </c>
      <c r="I102" s="74">
        <f t="shared" si="48"/>
        <v>115108465.22999999</v>
      </c>
      <c r="J102" s="73">
        <f t="shared" si="48"/>
        <v>836</v>
      </c>
      <c r="K102" s="74">
        <f t="shared" si="48"/>
        <v>36863884.090000004</v>
      </c>
      <c r="L102" s="73">
        <f t="shared" si="48"/>
        <v>4620</v>
      </c>
      <c r="M102" s="74">
        <f t="shared" si="48"/>
        <v>151972349.31999999</v>
      </c>
      <c r="N102" s="76">
        <f t="shared" si="31"/>
        <v>15149</v>
      </c>
      <c r="O102" s="77">
        <f t="shared" si="31"/>
        <v>423657674.63999999</v>
      </c>
    </row>
    <row r="103" spans="1:15" x14ac:dyDescent="0.25">
      <c r="A103" s="69" t="s">
        <v>36</v>
      </c>
      <c r="B103" s="61" t="s">
        <v>76</v>
      </c>
      <c r="C103" s="62" t="s">
        <v>5</v>
      </c>
      <c r="D103" s="65">
        <v>8036</v>
      </c>
      <c r="E103" s="114">
        <v>128037184.77</v>
      </c>
      <c r="F103" s="62" t="s">
        <v>80</v>
      </c>
      <c r="G103" s="62" t="s">
        <v>5</v>
      </c>
      <c r="H103" s="63">
        <v>2286</v>
      </c>
      <c r="I103" s="64">
        <v>47543382</v>
      </c>
      <c r="J103" s="65">
        <v>267</v>
      </c>
      <c r="K103" s="64">
        <v>2244003</v>
      </c>
      <c r="L103" s="65">
        <f t="shared" ref="L103:M105" si="49">+H103+J103</f>
        <v>2553</v>
      </c>
      <c r="M103" s="66">
        <f t="shared" si="49"/>
        <v>49787385</v>
      </c>
      <c r="N103" s="67">
        <f t="shared" si="31"/>
        <v>10589</v>
      </c>
      <c r="O103" s="68">
        <f t="shared" si="31"/>
        <v>177824569.76999998</v>
      </c>
    </row>
    <row r="104" spans="1:15" x14ac:dyDescent="0.25">
      <c r="A104" s="69"/>
      <c r="B104" s="61" t="s">
        <v>76</v>
      </c>
      <c r="C104" s="62" t="s">
        <v>6</v>
      </c>
      <c r="D104" s="65">
        <v>4</v>
      </c>
      <c r="E104" s="114">
        <v>2727519.92</v>
      </c>
      <c r="F104" s="62" t="s">
        <v>80</v>
      </c>
      <c r="G104" s="62" t="s">
        <v>6</v>
      </c>
      <c r="H104" s="63">
        <v>3</v>
      </c>
      <c r="I104" s="64">
        <v>4841094</v>
      </c>
      <c r="J104" s="65">
        <v>1</v>
      </c>
      <c r="K104" s="64">
        <v>2997365</v>
      </c>
      <c r="L104" s="65">
        <f t="shared" si="49"/>
        <v>4</v>
      </c>
      <c r="M104" s="66">
        <f t="shared" si="49"/>
        <v>7838459</v>
      </c>
      <c r="N104" s="67">
        <f t="shared" si="31"/>
        <v>8</v>
      </c>
      <c r="O104" s="68">
        <f t="shared" si="31"/>
        <v>10565978.92</v>
      </c>
    </row>
    <row r="105" spans="1:15" x14ac:dyDescent="0.25">
      <c r="A105" s="69"/>
      <c r="B105" s="61" t="s">
        <v>78</v>
      </c>
      <c r="C105" s="62" t="s">
        <v>6</v>
      </c>
      <c r="D105" s="65">
        <v>96</v>
      </c>
      <c r="E105" s="114">
        <v>194420467.84</v>
      </c>
      <c r="F105" s="62" t="s">
        <v>78</v>
      </c>
      <c r="G105" s="62" t="s">
        <v>6</v>
      </c>
      <c r="H105" s="63">
        <v>89</v>
      </c>
      <c r="I105" s="64">
        <v>66069991</v>
      </c>
      <c r="J105" s="65">
        <v>45</v>
      </c>
      <c r="K105" s="64">
        <v>31865381</v>
      </c>
      <c r="L105" s="65">
        <f t="shared" si="49"/>
        <v>134</v>
      </c>
      <c r="M105" s="66">
        <f t="shared" si="49"/>
        <v>97935372</v>
      </c>
      <c r="N105" s="67">
        <f t="shared" si="31"/>
        <v>230</v>
      </c>
      <c r="O105" s="68">
        <f t="shared" si="31"/>
        <v>292355839.84000003</v>
      </c>
    </row>
    <row r="106" spans="1:15" x14ac:dyDescent="0.25">
      <c r="A106" s="70" t="s">
        <v>36</v>
      </c>
      <c r="B106" s="71"/>
      <c r="C106" s="72"/>
      <c r="D106" s="73">
        <f>SUM(D103:D105)</f>
        <v>8136</v>
      </c>
      <c r="E106" s="113">
        <f>SUM(E103:E105)</f>
        <v>325185172.52999997</v>
      </c>
      <c r="F106" s="72"/>
      <c r="G106" s="72"/>
      <c r="H106" s="75">
        <f t="shared" ref="H106:M106" si="50">SUM(H103:H105)</f>
        <v>2378</v>
      </c>
      <c r="I106" s="74">
        <f t="shared" si="50"/>
        <v>118454467</v>
      </c>
      <c r="J106" s="73">
        <f t="shared" si="50"/>
        <v>313</v>
      </c>
      <c r="K106" s="74">
        <f t="shared" si="50"/>
        <v>37106749</v>
      </c>
      <c r="L106" s="73">
        <f t="shared" si="50"/>
        <v>2691</v>
      </c>
      <c r="M106" s="74">
        <f t="shared" si="50"/>
        <v>155561216</v>
      </c>
      <c r="N106" s="76">
        <f t="shared" si="31"/>
        <v>10827</v>
      </c>
      <c r="O106" s="77">
        <f t="shared" si="31"/>
        <v>480746388.52999997</v>
      </c>
    </row>
    <row r="107" spans="1:15" x14ac:dyDescent="0.25">
      <c r="A107" s="69" t="s">
        <v>37</v>
      </c>
      <c r="B107" s="61" t="s">
        <v>76</v>
      </c>
      <c r="C107" s="62" t="s">
        <v>5</v>
      </c>
      <c r="D107" s="65">
        <v>7909</v>
      </c>
      <c r="E107" s="114">
        <v>110108389.08</v>
      </c>
      <c r="F107" s="62" t="s">
        <v>80</v>
      </c>
      <c r="G107" s="62" t="s">
        <v>5</v>
      </c>
      <c r="H107" s="63">
        <v>1046</v>
      </c>
      <c r="I107" s="64">
        <v>21781271</v>
      </c>
      <c r="J107" s="65">
        <v>0</v>
      </c>
      <c r="K107" s="64">
        <v>0</v>
      </c>
      <c r="L107" s="65">
        <f t="shared" ref="L107:M109" si="51">+H107+J107</f>
        <v>1046</v>
      </c>
      <c r="M107" s="66">
        <f t="shared" si="51"/>
        <v>21781271</v>
      </c>
      <c r="N107" s="67">
        <f t="shared" si="31"/>
        <v>8955</v>
      </c>
      <c r="O107" s="68">
        <f t="shared" si="31"/>
        <v>131889660.08</v>
      </c>
    </row>
    <row r="108" spans="1:15" x14ac:dyDescent="0.25">
      <c r="A108" s="69"/>
      <c r="B108" s="61" t="s">
        <v>76</v>
      </c>
      <c r="C108" s="62" t="s">
        <v>6</v>
      </c>
      <c r="D108" s="65">
        <v>6</v>
      </c>
      <c r="E108" s="114">
        <v>6404117.2599999998</v>
      </c>
      <c r="F108" s="62" t="s">
        <v>80</v>
      </c>
      <c r="G108" s="62" t="s">
        <v>6</v>
      </c>
      <c r="H108" s="63">
        <v>3</v>
      </c>
      <c r="I108" s="64">
        <v>3481075.24</v>
      </c>
      <c r="J108" s="65">
        <v>0</v>
      </c>
      <c r="K108" s="64">
        <v>0</v>
      </c>
      <c r="L108" s="65">
        <f t="shared" si="51"/>
        <v>3</v>
      </c>
      <c r="M108" s="66">
        <f t="shared" si="51"/>
        <v>3481075.24</v>
      </c>
      <c r="N108" s="67">
        <f t="shared" si="31"/>
        <v>9</v>
      </c>
      <c r="O108" s="68">
        <f t="shared" si="31"/>
        <v>9885192.5</v>
      </c>
    </row>
    <row r="109" spans="1:15" x14ac:dyDescent="0.25">
      <c r="A109" s="69"/>
      <c r="B109" s="61" t="s">
        <v>78</v>
      </c>
      <c r="C109" s="62" t="s">
        <v>6</v>
      </c>
      <c r="D109" s="65">
        <v>82</v>
      </c>
      <c r="E109" s="114">
        <v>107004811.02</v>
      </c>
      <c r="F109" s="62" t="s">
        <v>78</v>
      </c>
      <c r="G109" s="62" t="s">
        <v>6</v>
      </c>
      <c r="H109" s="63">
        <v>38</v>
      </c>
      <c r="I109" s="64">
        <v>21984125.5</v>
      </c>
      <c r="J109" s="65">
        <v>0</v>
      </c>
      <c r="K109" s="64">
        <v>0</v>
      </c>
      <c r="L109" s="65">
        <f t="shared" si="51"/>
        <v>38</v>
      </c>
      <c r="M109" s="66">
        <f t="shared" si="51"/>
        <v>21984125.5</v>
      </c>
      <c r="N109" s="67">
        <f t="shared" si="31"/>
        <v>120</v>
      </c>
      <c r="O109" s="68">
        <f t="shared" si="31"/>
        <v>128988936.52</v>
      </c>
    </row>
    <row r="110" spans="1:15" x14ac:dyDescent="0.25">
      <c r="A110" s="70" t="s">
        <v>37</v>
      </c>
      <c r="B110" s="71"/>
      <c r="C110" s="72"/>
      <c r="D110" s="73">
        <f>SUM(D107:D109)</f>
        <v>7997</v>
      </c>
      <c r="E110" s="113">
        <f>SUM(E107:E109)</f>
        <v>223517317.36000001</v>
      </c>
      <c r="F110" s="72"/>
      <c r="G110" s="72"/>
      <c r="H110" s="75">
        <f t="shared" ref="H110:M110" si="52">SUM(H107:H109)</f>
        <v>1087</v>
      </c>
      <c r="I110" s="74">
        <f t="shared" si="52"/>
        <v>47246471.740000002</v>
      </c>
      <c r="J110" s="73">
        <f t="shared" si="52"/>
        <v>0</v>
      </c>
      <c r="K110" s="74">
        <f t="shared" si="52"/>
        <v>0</v>
      </c>
      <c r="L110" s="73">
        <f t="shared" si="52"/>
        <v>1087</v>
      </c>
      <c r="M110" s="74">
        <f t="shared" si="52"/>
        <v>47246471.740000002</v>
      </c>
      <c r="N110" s="76">
        <f t="shared" si="31"/>
        <v>9084</v>
      </c>
      <c r="O110" s="77">
        <f t="shared" si="31"/>
        <v>270763789.10000002</v>
      </c>
    </row>
    <row r="111" spans="1:15" x14ac:dyDescent="0.25">
      <c r="A111" s="69" t="s">
        <v>38</v>
      </c>
      <c r="B111" s="61" t="s">
        <v>76</v>
      </c>
      <c r="C111" s="62" t="s">
        <v>5</v>
      </c>
      <c r="D111" s="65">
        <v>1431</v>
      </c>
      <c r="E111" s="114">
        <v>23479170.09</v>
      </c>
      <c r="F111" s="62" t="s">
        <v>80</v>
      </c>
      <c r="G111" s="62" t="s">
        <v>5</v>
      </c>
      <c r="H111" s="63">
        <v>1580</v>
      </c>
      <c r="I111" s="64">
        <v>33532502</v>
      </c>
      <c r="J111" s="65">
        <v>345</v>
      </c>
      <c r="K111" s="64">
        <v>2924001</v>
      </c>
      <c r="L111" s="65">
        <f t="shared" ref="L111:M113" si="53">+H111+J111</f>
        <v>1925</v>
      </c>
      <c r="M111" s="66">
        <f t="shared" si="53"/>
        <v>36456503</v>
      </c>
      <c r="N111" s="67">
        <f t="shared" si="31"/>
        <v>3356</v>
      </c>
      <c r="O111" s="68">
        <f t="shared" si="31"/>
        <v>59935673.090000004</v>
      </c>
    </row>
    <row r="112" spans="1:15" x14ac:dyDescent="0.25">
      <c r="A112" s="69"/>
      <c r="B112" s="61" t="s">
        <v>76</v>
      </c>
      <c r="C112" s="62" t="s">
        <v>6</v>
      </c>
      <c r="D112" s="65">
        <v>0</v>
      </c>
      <c r="E112" s="66">
        <v>0</v>
      </c>
      <c r="F112" s="62" t="s">
        <v>80</v>
      </c>
      <c r="G112" s="62" t="s">
        <v>6</v>
      </c>
      <c r="H112" s="63">
        <v>1</v>
      </c>
      <c r="I112" s="64">
        <v>806052</v>
      </c>
      <c r="J112" s="65">
        <v>0</v>
      </c>
      <c r="K112" s="64">
        <v>0</v>
      </c>
      <c r="L112" s="65">
        <f t="shared" si="53"/>
        <v>1</v>
      </c>
      <c r="M112" s="66">
        <f t="shared" si="53"/>
        <v>806052</v>
      </c>
      <c r="N112" s="67">
        <f t="shared" si="31"/>
        <v>1</v>
      </c>
      <c r="O112" s="68">
        <f t="shared" si="31"/>
        <v>806052</v>
      </c>
    </row>
    <row r="113" spans="1:15" x14ac:dyDescent="0.25">
      <c r="A113" s="69"/>
      <c r="B113" s="61" t="s">
        <v>78</v>
      </c>
      <c r="C113" s="62" t="s">
        <v>6</v>
      </c>
      <c r="D113" s="65">
        <v>63</v>
      </c>
      <c r="E113" s="114">
        <v>85999253.420000002</v>
      </c>
      <c r="F113" s="62" t="s">
        <v>78</v>
      </c>
      <c r="G113" s="62" t="s">
        <v>6</v>
      </c>
      <c r="H113" s="63">
        <v>73</v>
      </c>
      <c r="I113" s="64">
        <v>51260333</v>
      </c>
      <c r="J113" s="65">
        <v>45</v>
      </c>
      <c r="K113" s="64">
        <v>23176166</v>
      </c>
      <c r="L113" s="65">
        <f t="shared" si="53"/>
        <v>118</v>
      </c>
      <c r="M113" s="66">
        <f t="shared" si="53"/>
        <v>74436499</v>
      </c>
      <c r="N113" s="67">
        <f t="shared" si="31"/>
        <v>181</v>
      </c>
      <c r="O113" s="68">
        <f t="shared" si="31"/>
        <v>160435752.42000002</v>
      </c>
    </row>
    <row r="114" spans="1:15" x14ac:dyDescent="0.25">
      <c r="A114" s="70" t="s">
        <v>38</v>
      </c>
      <c r="B114" s="71"/>
      <c r="C114" s="72"/>
      <c r="D114" s="73">
        <f>SUM(D111:D113)</f>
        <v>1494</v>
      </c>
      <c r="E114" s="113">
        <f>SUM(E111:E113)</f>
        <v>109478423.51000001</v>
      </c>
      <c r="F114" s="72"/>
      <c r="G114" s="72"/>
      <c r="H114" s="75">
        <f t="shared" ref="H114:M114" si="54">SUM(H111:H113)</f>
        <v>1654</v>
      </c>
      <c r="I114" s="74">
        <f t="shared" si="54"/>
        <v>85598887</v>
      </c>
      <c r="J114" s="73">
        <f t="shared" si="54"/>
        <v>390</v>
      </c>
      <c r="K114" s="74">
        <f t="shared" si="54"/>
        <v>26100167</v>
      </c>
      <c r="L114" s="73">
        <f t="shared" si="54"/>
        <v>2044</v>
      </c>
      <c r="M114" s="74">
        <f t="shared" si="54"/>
        <v>111699054</v>
      </c>
      <c r="N114" s="76">
        <f t="shared" si="31"/>
        <v>3538</v>
      </c>
      <c r="O114" s="77">
        <f t="shared" si="31"/>
        <v>221177477.50999999</v>
      </c>
    </row>
    <row r="115" spans="1:15" x14ac:dyDescent="0.25">
      <c r="A115" s="69" t="s">
        <v>39</v>
      </c>
      <c r="B115" s="61" t="s">
        <v>76</v>
      </c>
      <c r="C115" s="62" t="s">
        <v>5</v>
      </c>
      <c r="D115" s="65">
        <v>5544</v>
      </c>
      <c r="E115" s="114">
        <v>86252091.150000006</v>
      </c>
      <c r="F115" s="62" t="s">
        <v>80</v>
      </c>
      <c r="G115" s="62" t="s">
        <v>5</v>
      </c>
      <c r="H115" s="63">
        <v>1880</v>
      </c>
      <c r="I115" s="64">
        <v>39624181</v>
      </c>
      <c r="J115" s="65">
        <v>318</v>
      </c>
      <c r="K115" s="64">
        <v>2769584</v>
      </c>
      <c r="L115" s="65">
        <f t="shared" ref="L115:M117" si="55">+H115+J115</f>
        <v>2198</v>
      </c>
      <c r="M115" s="66">
        <f t="shared" si="55"/>
        <v>42393765</v>
      </c>
      <c r="N115" s="67">
        <f t="shared" si="31"/>
        <v>7742</v>
      </c>
      <c r="O115" s="68">
        <f t="shared" si="31"/>
        <v>128645856.15000001</v>
      </c>
    </row>
    <row r="116" spans="1:15" x14ac:dyDescent="0.25">
      <c r="A116" s="69"/>
      <c r="B116" s="61" t="s">
        <v>76</v>
      </c>
      <c r="C116" s="62" t="s">
        <v>6</v>
      </c>
      <c r="D116" s="65">
        <v>5</v>
      </c>
      <c r="E116" s="114">
        <v>8738445.0099999998</v>
      </c>
      <c r="F116" s="62" t="s">
        <v>80</v>
      </c>
      <c r="G116" s="62" t="s">
        <v>6</v>
      </c>
      <c r="H116" s="63">
        <v>4</v>
      </c>
      <c r="I116" s="64">
        <v>8150245</v>
      </c>
      <c r="J116" s="65">
        <v>0</v>
      </c>
      <c r="K116" s="64">
        <v>0</v>
      </c>
      <c r="L116" s="65">
        <f t="shared" si="55"/>
        <v>4</v>
      </c>
      <c r="M116" s="66">
        <f t="shared" si="55"/>
        <v>8150245</v>
      </c>
      <c r="N116" s="67">
        <f t="shared" si="31"/>
        <v>9</v>
      </c>
      <c r="O116" s="68">
        <f t="shared" si="31"/>
        <v>16888690.009999998</v>
      </c>
    </row>
    <row r="117" spans="1:15" x14ac:dyDescent="0.25">
      <c r="A117" s="69"/>
      <c r="B117" s="61" t="s">
        <v>78</v>
      </c>
      <c r="C117" s="62" t="s">
        <v>6</v>
      </c>
      <c r="D117" s="65">
        <v>89</v>
      </c>
      <c r="E117" s="114">
        <v>144736849.91</v>
      </c>
      <c r="F117" s="62" t="s">
        <v>78</v>
      </c>
      <c r="G117" s="62" t="s">
        <v>6</v>
      </c>
      <c r="H117" s="63">
        <v>80</v>
      </c>
      <c r="I117" s="64">
        <v>59840289</v>
      </c>
      <c r="J117" s="65">
        <v>11</v>
      </c>
      <c r="K117" s="64">
        <v>8668438</v>
      </c>
      <c r="L117" s="65">
        <f t="shared" si="55"/>
        <v>91</v>
      </c>
      <c r="M117" s="66">
        <f t="shared" si="55"/>
        <v>68508727</v>
      </c>
      <c r="N117" s="67">
        <f t="shared" si="31"/>
        <v>180</v>
      </c>
      <c r="O117" s="68">
        <f t="shared" si="31"/>
        <v>213245576.91</v>
      </c>
    </row>
    <row r="118" spans="1:15" x14ac:dyDescent="0.25">
      <c r="A118" s="70" t="s">
        <v>39</v>
      </c>
      <c r="B118" s="71"/>
      <c r="C118" s="72"/>
      <c r="D118" s="73">
        <f>SUM(D115:D117)</f>
        <v>5638</v>
      </c>
      <c r="E118" s="113">
        <f>SUM(E115:E117)</f>
        <v>239727386.06999999</v>
      </c>
      <c r="F118" s="72"/>
      <c r="G118" s="72"/>
      <c r="H118" s="75">
        <f t="shared" ref="H118:M118" si="56">SUM(H115:H117)</f>
        <v>1964</v>
      </c>
      <c r="I118" s="74">
        <f t="shared" si="56"/>
        <v>107614715</v>
      </c>
      <c r="J118" s="73">
        <f t="shared" si="56"/>
        <v>329</v>
      </c>
      <c r="K118" s="74">
        <f t="shared" si="56"/>
        <v>11438022</v>
      </c>
      <c r="L118" s="73">
        <f t="shared" si="56"/>
        <v>2293</v>
      </c>
      <c r="M118" s="74">
        <f t="shared" si="56"/>
        <v>119052737</v>
      </c>
      <c r="N118" s="76">
        <f t="shared" si="31"/>
        <v>7931</v>
      </c>
      <c r="O118" s="77">
        <f t="shared" si="31"/>
        <v>358780123.06999999</v>
      </c>
    </row>
    <row r="119" spans="1:15" x14ac:dyDescent="0.25">
      <c r="A119" s="69" t="s">
        <v>40</v>
      </c>
      <c r="B119" s="61" t="s">
        <v>76</v>
      </c>
      <c r="C119" s="62" t="s">
        <v>5</v>
      </c>
      <c r="D119" s="65">
        <v>686</v>
      </c>
      <c r="E119" s="114">
        <v>11143499.710000001</v>
      </c>
      <c r="F119" s="62" t="s">
        <v>80</v>
      </c>
      <c r="G119" s="62" t="s">
        <v>5</v>
      </c>
      <c r="H119" s="63">
        <v>175</v>
      </c>
      <c r="I119" s="64">
        <v>3669169</v>
      </c>
      <c r="J119" s="65">
        <v>23</v>
      </c>
      <c r="K119" s="64">
        <v>221000</v>
      </c>
      <c r="L119" s="65">
        <f t="shared" ref="L119:M121" si="57">+H119+J119</f>
        <v>198</v>
      </c>
      <c r="M119" s="66">
        <f t="shared" si="57"/>
        <v>3890169</v>
      </c>
      <c r="N119" s="67">
        <f t="shared" si="31"/>
        <v>884</v>
      </c>
      <c r="O119" s="68">
        <f t="shared" si="31"/>
        <v>15033668.710000001</v>
      </c>
    </row>
    <row r="120" spans="1:15" x14ac:dyDescent="0.25">
      <c r="A120" s="69"/>
      <c r="B120" s="61" t="s">
        <v>76</v>
      </c>
      <c r="C120" s="62" t="s">
        <v>6</v>
      </c>
      <c r="D120" s="65">
        <v>1</v>
      </c>
      <c r="E120" s="114">
        <v>912800</v>
      </c>
      <c r="F120" s="62" t="s">
        <v>80</v>
      </c>
      <c r="G120" s="62" t="s">
        <v>6</v>
      </c>
      <c r="H120" s="63">
        <v>0</v>
      </c>
      <c r="I120" s="64">
        <v>0</v>
      </c>
      <c r="J120" s="65">
        <v>0</v>
      </c>
      <c r="K120" s="64">
        <v>0</v>
      </c>
      <c r="L120" s="65">
        <f t="shared" si="57"/>
        <v>0</v>
      </c>
      <c r="M120" s="66">
        <f t="shared" si="57"/>
        <v>0</v>
      </c>
      <c r="N120" s="67">
        <f t="shared" si="31"/>
        <v>1</v>
      </c>
      <c r="O120" s="68">
        <f t="shared" si="31"/>
        <v>912800</v>
      </c>
    </row>
    <row r="121" spans="1:15" x14ac:dyDescent="0.25">
      <c r="A121" s="69"/>
      <c r="B121" s="61" t="s">
        <v>78</v>
      </c>
      <c r="C121" s="62" t="s">
        <v>6</v>
      </c>
      <c r="D121" s="65">
        <v>21</v>
      </c>
      <c r="E121" s="114">
        <v>23859136.649999999</v>
      </c>
      <c r="F121" s="62" t="s">
        <v>78</v>
      </c>
      <c r="G121" s="62" t="s">
        <v>6</v>
      </c>
      <c r="H121" s="63">
        <v>29</v>
      </c>
      <c r="I121" s="64">
        <v>9614111</v>
      </c>
      <c r="J121" s="65">
        <v>11</v>
      </c>
      <c r="K121" s="64">
        <v>3882549</v>
      </c>
      <c r="L121" s="65">
        <f t="shared" si="57"/>
        <v>40</v>
      </c>
      <c r="M121" s="66">
        <f t="shared" si="57"/>
        <v>13496660</v>
      </c>
      <c r="N121" s="67">
        <f t="shared" si="31"/>
        <v>61</v>
      </c>
      <c r="O121" s="68">
        <f t="shared" si="31"/>
        <v>37355796.649999999</v>
      </c>
    </row>
    <row r="122" spans="1:15" x14ac:dyDescent="0.25">
      <c r="A122" s="70" t="s">
        <v>40</v>
      </c>
      <c r="B122" s="71"/>
      <c r="C122" s="72"/>
      <c r="D122" s="73">
        <f>SUM(D119:D121)</f>
        <v>708</v>
      </c>
      <c r="E122" s="113">
        <f>SUM(E119:E121)</f>
        <v>35915436.359999999</v>
      </c>
      <c r="F122" s="72"/>
      <c r="G122" s="72"/>
      <c r="H122" s="75">
        <f t="shared" ref="H122:M122" si="58">SUM(H119:H121)</f>
        <v>204</v>
      </c>
      <c r="I122" s="74">
        <f t="shared" si="58"/>
        <v>13283280</v>
      </c>
      <c r="J122" s="73">
        <f t="shared" si="58"/>
        <v>34</v>
      </c>
      <c r="K122" s="74">
        <f t="shared" si="58"/>
        <v>4103549</v>
      </c>
      <c r="L122" s="73">
        <f t="shared" si="58"/>
        <v>238</v>
      </c>
      <c r="M122" s="74">
        <f t="shared" si="58"/>
        <v>17386829</v>
      </c>
      <c r="N122" s="76">
        <f t="shared" si="31"/>
        <v>946</v>
      </c>
      <c r="O122" s="77">
        <f t="shared" si="31"/>
        <v>53302265.359999999</v>
      </c>
    </row>
    <row r="123" spans="1:15" x14ac:dyDescent="0.25">
      <c r="A123" s="69" t="s">
        <v>41</v>
      </c>
      <c r="B123" s="61" t="s">
        <v>76</v>
      </c>
      <c r="C123" s="62" t="s">
        <v>5</v>
      </c>
      <c r="D123" s="65">
        <v>1617</v>
      </c>
      <c r="E123" s="114">
        <v>25233918.07</v>
      </c>
      <c r="F123" s="62" t="s">
        <v>80</v>
      </c>
      <c r="G123" s="62" t="s">
        <v>5</v>
      </c>
      <c r="H123" s="63">
        <v>434</v>
      </c>
      <c r="I123" s="64">
        <v>8946263</v>
      </c>
      <c r="J123" s="65">
        <v>0</v>
      </c>
      <c r="K123" s="64">
        <v>0</v>
      </c>
      <c r="L123" s="65">
        <f t="shared" ref="L123:M125" si="59">+H123+J123</f>
        <v>434</v>
      </c>
      <c r="M123" s="66">
        <f t="shared" si="59"/>
        <v>8946263</v>
      </c>
      <c r="N123" s="67">
        <f t="shared" si="31"/>
        <v>2051</v>
      </c>
      <c r="O123" s="68">
        <f t="shared" si="31"/>
        <v>34180181.07</v>
      </c>
    </row>
    <row r="124" spans="1:15" x14ac:dyDescent="0.25">
      <c r="A124" s="69"/>
      <c r="B124" s="61" t="s">
        <v>76</v>
      </c>
      <c r="C124" s="62" t="s">
        <v>6</v>
      </c>
      <c r="D124" s="65">
        <v>7</v>
      </c>
      <c r="E124" s="114">
        <v>7062199.7400000002</v>
      </c>
      <c r="F124" s="62" t="s">
        <v>80</v>
      </c>
      <c r="G124" s="62" t="s">
        <v>6</v>
      </c>
      <c r="H124" s="63">
        <v>3</v>
      </c>
      <c r="I124" s="64">
        <v>2561362.38</v>
      </c>
      <c r="J124" s="65">
        <v>0</v>
      </c>
      <c r="K124" s="64">
        <v>0</v>
      </c>
      <c r="L124" s="65">
        <f t="shared" si="59"/>
        <v>3</v>
      </c>
      <c r="M124" s="66">
        <f t="shared" si="59"/>
        <v>2561362.38</v>
      </c>
      <c r="N124" s="67">
        <f t="shared" si="31"/>
        <v>10</v>
      </c>
      <c r="O124" s="68">
        <f t="shared" si="31"/>
        <v>9623562.120000001</v>
      </c>
    </row>
    <row r="125" spans="1:15" x14ac:dyDescent="0.25">
      <c r="A125" s="69"/>
      <c r="B125" s="61" t="s">
        <v>78</v>
      </c>
      <c r="C125" s="62" t="s">
        <v>6</v>
      </c>
      <c r="D125" s="65">
        <v>36</v>
      </c>
      <c r="E125" s="114">
        <v>25144843.030000001</v>
      </c>
      <c r="F125" s="62" t="s">
        <v>78</v>
      </c>
      <c r="G125" s="62" t="s">
        <v>6</v>
      </c>
      <c r="H125" s="63">
        <v>33</v>
      </c>
      <c r="I125" s="64">
        <v>13004373.210000001</v>
      </c>
      <c r="J125" s="65">
        <v>24</v>
      </c>
      <c r="K125" s="64">
        <v>6894159.6299999999</v>
      </c>
      <c r="L125" s="65">
        <f t="shared" si="59"/>
        <v>57</v>
      </c>
      <c r="M125" s="66">
        <f t="shared" si="59"/>
        <v>19898532.84</v>
      </c>
      <c r="N125" s="67">
        <f t="shared" si="31"/>
        <v>93</v>
      </c>
      <c r="O125" s="68">
        <f t="shared" si="31"/>
        <v>45043375.870000005</v>
      </c>
    </row>
    <row r="126" spans="1:15" x14ac:dyDescent="0.25">
      <c r="A126" s="70" t="s">
        <v>41</v>
      </c>
      <c r="B126" s="71"/>
      <c r="C126" s="72"/>
      <c r="D126" s="73">
        <f>SUM(D123:D125)</f>
        <v>1660</v>
      </c>
      <c r="E126" s="113">
        <f>SUM(E123:E125)</f>
        <v>57440960.840000004</v>
      </c>
      <c r="F126" s="72"/>
      <c r="G126" s="72"/>
      <c r="H126" s="75">
        <f t="shared" ref="H126:M126" si="60">SUM(H123:H125)</f>
        <v>470</v>
      </c>
      <c r="I126" s="74">
        <f t="shared" si="60"/>
        <v>24511998.59</v>
      </c>
      <c r="J126" s="73">
        <f t="shared" si="60"/>
        <v>24</v>
      </c>
      <c r="K126" s="74">
        <f t="shared" si="60"/>
        <v>6894159.6299999999</v>
      </c>
      <c r="L126" s="73">
        <f t="shared" si="60"/>
        <v>494</v>
      </c>
      <c r="M126" s="74">
        <f t="shared" si="60"/>
        <v>31406158.219999999</v>
      </c>
      <c r="N126" s="76">
        <f t="shared" si="31"/>
        <v>2154</v>
      </c>
      <c r="O126" s="77">
        <f t="shared" si="31"/>
        <v>88847119.060000002</v>
      </c>
    </row>
    <row r="127" spans="1:15" x14ac:dyDescent="0.25">
      <c r="A127" s="69" t="s">
        <v>42</v>
      </c>
      <c r="B127" s="61" t="s">
        <v>76</v>
      </c>
      <c r="C127" s="62" t="s">
        <v>5</v>
      </c>
      <c r="D127" s="65">
        <v>1299</v>
      </c>
      <c r="E127" s="114">
        <v>21221245.300000001</v>
      </c>
      <c r="F127" s="62" t="s">
        <v>80</v>
      </c>
      <c r="G127" s="62" t="s">
        <v>5</v>
      </c>
      <c r="H127" s="63">
        <v>185</v>
      </c>
      <c r="I127" s="64">
        <v>3782507</v>
      </c>
      <c r="J127" s="65">
        <v>0</v>
      </c>
      <c r="K127" s="64">
        <v>0</v>
      </c>
      <c r="L127" s="65">
        <f t="shared" ref="L127:M129" si="61">+H127+J127</f>
        <v>185</v>
      </c>
      <c r="M127" s="66">
        <f t="shared" si="61"/>
        <v>3782507</v>
      </c>
      <c r="N127" s="67">
        <f t="shared" si="31"/>
        <v>1484</v>
      </c>
      <c r="O127" s="68">
        <f t="shared" si="31"/>
        <v>25003752.300000001</v>
      </c>
    </row>
    <row r="128" spans="1:15" x14ac:dyDescent="0.25">
      <c r="A128" s="69"/>
      <c r="B128" s="61" t="s">
        <v>76</v>
      </c>
      <c r="C128" s="62" t="s">
        <v>6</v>
      </c>
      <c r="D128" s="65">
        <v>0</v>
      </c>
      <c r="E128" s="66">
        <v>0</v>
      </c>
      <c r="F128" s="62" t="s">
        <v>80</v>
      </c>
      <c r="G128" s="62" t="s">
        <v>6</v>
      </c>
      <c r="H128" s="63">
        <v>1</v>
      </c>
      <c r="I128" s="64">
        <v>38750</v>
      </c>
      <c r="J128" s="65">
        <v>0</v>
      </c>
      <c r="K128" s="64">
        <v>0</v>
      </c>
      <c r="L128" s="65">
        <f t="shared" si="61"/>
        <v>1</v>
      </c>
      <c r="M128" s="66">
        <f t="shared" si="61"/>
        <v>38750</v>
      </c>
      <c r="N128" s="67">
        <f t="shared" si="31"/>
        <v>1</v>
      </c>
      <c r="O128" s="68">
        <f t="shared" si="31"/>
        <v>38750</v>
      </c>
    </row>
    <row r="129" spans="1:15" x14ac:dyDescent="0.25">
      <c r="A129" s="69"/>
      <c r="B129" s="61" t="s">
        <v>78</v>
      </c>
      <c r="C129" s="62" t="s">
        <v>6</v>
      </c>
      <c r="D129" s="65">
        <v>18</v>
      </c>
      <c r="E129" s="114">
        <v>30571328.800000001</v>
      </c>
      <c r="F129" s="62" t="s">
        <v>78</v>
      </c>
      <c r="G129" s="62" t="s">
        <v>6</v>
      </c>
      <c r="H129" s="63">
        <v>18</v>
      </c>
      <c r="I129" s="64">
        <v>13273261.68</v>
      </c>
      <c r="J129" s="65">
        <v>0</v>
      </c>
      <c r="K129" s="64">
        <v>0</v>
      </c>
      <c r="L129" s="65">
        <f t="shared" si="61"/>
        <v>18</v>
      </c>
      <c r="M129" s="66">
        <f t="shared" si="61"/>
        <v>13273261.68</v>
      </c>
      <c r="N129" s="67">
        <f t="shared" si="31"/>
        <v>36</v>
      </c>
      <c r="O129" s="68">
        <f t="shared" si="31"/>
        <v>43844590.480000004</v>
      </c>
    </row>
    <row r="130" spans="1:15" x14ac:dyDescent="0.25">
      <c r="A130" s="70" t="s">
        <v>42</v>
      </c>
      <c r="B130" s="71"/>
      <c r="C130" s="72"/>
      <c r="D130" s="73">
        <f>SUM(D127:D129)</f>
        <v>1317</v>
      </c>
      <c r="E130" s="113">
        <f>SUM(E127:E129)</f>
        <v>51792574.100000001</v>
      </c>
      <c r="F130" s="72"/>
      <c r="G130" s="72"/>
      <c r="H130" s="75">
        <f t="shared" ref="H130:M130" si="62">SUM(H127:H129)</f>
        <v>204</v>
      </c>
      <c r="I130" s="74">
        <f t="shared" si="62"/>
        <v>17094518.68</v>
      </c>
      <c r="J130" s="73">
        <f t="shared" si="62"/>
        <v>0</v>
      </c>
      <c r="K130" s="74">
        <f t="shared" si="62"/>
        <v>0</v>
      </c>
      <c r="L130" s="73">
        <f t="shared" si="62"/>
        <v>204</v>
      </c>
      <c r="M130" s="74">
        <f t="shared" si="62"/>
        <v>17094518.68</v>
      </c>
      <c r="N130" s="76">
        <f t="shared" si="31"/>
        <v>1521</v>
      </c>
      <c r="O130" s="77">
        <f t="shared" si="31"/>
        <v>68887092.780000001</v>
      </c>
    </row>
    <row r="131" spans="1:15" x14ac:dyDescent="0.25">
      <c r="A131" s="69" t="s">
        <v>43</v>
      </c>
      <c r="B131" s="61" t="s">
        <v>76</v>
      </c>
      <c r="C131" s="62" t="s">
        <v>5</v>
      </c>
      <c r="D131" s="65">
        <v>2275</v>
      </c>
      <c r="E131" s="114">
        <v>34401706.030000001</v>
      </c>
      <c r="F131" s="62" t="s">
        <v>80</v>
      </c>
      <c r="G131" s="62" t="s">
        <v>5</v>
      </c>
      <c r="H131" s="63">
        <v>49</v>
      </c>
      <c r="I131" s="64">
        <v>1041250</v>
      </c>
      <c r="J131" s="65">
        <v>0</v>
      </c>
      <c r="K131" s="64">
        <v>0</v>
      </c>
      <c r="L131" s="65">
        <f t="shared" ref="L131:M133" si="63">+H131+J131</f>
        <v>49</v>
      </c>
      <c r="M131" s="66">
        <f t="shared" si="63"/>
        <v>1041250</v>
      </c>
      <c r="N131" s="67">
        <f t="shared" ref="N131:O194" si="64">+L131+D131</f>
        <v>2324</v>
      </c>
      <c r="O131" s="68">
        <f t="shared" si="64"/>
        <v>35442956.030000001</v>
      </c>
    </row>
    <row r="132" spans="1:15" x14ac:dyDescent="0.25">
      <c r="A132" s="69"/>
      <c r="B132" s="61" t="s">
        <v>76</v>
      </c>
      <c r="C132" s="62" t="s">
        <v>6</v>
      </c>
      <c r="D132" s="65">
        <v>6</v>
      </c>
      <c r="E132" s="114">
        <v>8371181.7599999998</v>
      </c>
      <c r="F132" s="62" t="s">
        <v>80</v>
      </c>
      <c r="G132" s="62" t="s">
        <v>6</v>
      </c>
      <c r="H132" s="63">
        <v>0</v>
      </c>
      <c r="I132" s="64">
        <v>0</v>
      </c>
      <c r="J132" s="65">
        <v>0</v>
      </c>
      <c r="K132" s="64">
        <v>0</v>
      </c>
      <c r="L132" s="65">
        <f t="shared" si="63"/>
        <v>0</v>
      </c>
      <c r="M132" s="66">
        <f t="shared" si="63"/>
        <v>0</v>
      </c>
      <c r="N132" s="67">
        <f t="shared" si="64"/>
        <v>6</v>
      </c>
      <c r="O132" s="68">
        <f t="shared" si="64"/>
        <v>8371181.7599999998</v>
      </c>
    </row>
    <row r="133" spans="1:15" x14ac:dyDescent="0.25">
      <c r="A133" s="69"/>
      <c r="B133" s="61" t="s">
        <v>78</v>
      </c>
      <c r="C133" s="62" t="s">
        <v>6</v>
      </c>
      <c r="D133" s="65">
        <v>17</v>
      </c>
      <c r="E133" s="114">
        <v>26718263.530000001</v>
      </c>
      <c r="F133" s="62" t="s">
        <v>78</v>
      </c>
      <c r="G133" s="62" t="s">
        <v>6</v>
      </c>
      <c r="H133" s="63">
        <v>9</v>
      </c>
      <c r="I133" s="64">
        <v>3130405.08</v>
      </c>
      <c r="J133" s="65">
        <v>0</v>
      </c>
      <c r="K133" s="64">
        <v>0</v>
      </c>
      <c r="L133" s="65">
        <f t="shared" si="63"/>
        <v>9</v>
      </c>
      <c r="M133" s="66">
        <f t="shared" si="63"/>
        <v>3130405.08</v>
      </c>
      <c r="N133" s="67">
        <f t="shared" si="64"/>
        <v>26</v>
      </c>
      <c r="O133" s="68">
        <f t="shared" si="64"/>
        <v>29848668.609999999</v>
      </c>
    </row>
    <row r="134" spans="1:15" x14ac:dyDescent="0.25">
      <c r="A134" s="70" t="s">
        <v>43</v>
      </c>
      <c r="B134" s="82"/>
      <c r="C134" s="83"/>
      <c r="D134" s="73">
        <f>SUM(D131:D133)</f>
        <v>2298</v>
      </c>
      <c r="E134" s="113">
        <f>SUM(E131:E133)</f>
        <v>69491151.319999993</v>
      </c>
      <c r="F134" s="83"/>
      <c r="G134" s="83"/>
      <c r="H134" s="75">
        <f t="shared" ref="H134:M134" si="65">SUM(H131:H133)</f>
        <v>58</v>
      </c>
      <c r="I134" s="74">
        <f t="shared" si="65"/>
        <v>4171655.08</v>
      </c>
      <c r="J134" s="73">
        <f t="shared" si="65"/>
        <v>0</v>
      </c>
      <c r="K134" s="74">
        <f t="shared" si="65"/>
        <v>0</v>
      </c>
      <c r="L134" s="73">
        <f t="shared" si="65"/>
        <v>58</v>
      </c>
      <c r="M134" s="74">
        <f t="shared" si="65"/>
        <v>4171655.08</v>
      </c>
      <c r="N134" s="76">
        <f t="shared" si="64"/>
        <v>2356</v>
      </c>
      <c r="O134" s="77">
        <f t="shared" si="64"/>
        <v>73662806.399999991</v>
      </c>
    </row>
    <row r="135" spans="1:15" x14ac:dyDescent="0.25">
      <c r="A135" s="69" t="s">
        <v>44</v>
      </c>
      <c r="B135" s="61" t="s">
        <v>76</v>
      </c>
      <c r="C135" s="62" t="s">
        <v>5</v>
      </c>
      <c r="D135" s="65">
        <v>7602</v>
      </c>
      <c r="E135" s="114">
        <v>124141940.63</v>
      </c>
      <c r="F135" s="62" t="s">
        <v>80</v>
      </c>
      <c r="G135" s="62" t="s">
        <v>5</v>
      </c>
      <c r="H135" s="63">
        <v>1458</v>
      </c>
      <c r="I135" s="64">
        <v>29849189</v>
      </c>
      <c r="J135" s="65">
        <v>192</v>
      </c>
      <c r="K135" s="64">
        <v>1641917</v>
      </c>
      <c r="L135" s="65">
        <f t="shared" ref="L135:M137" si="66">+H135+J135</f>
        <v>1650</v>
      </c>
      <c r="M135" s="66">
        <f t="shared" si="66"/>
        <v>31491106</v>
      </c>
      <c r="N135" s="67">
        <f t="shared" si="64"/>
        <v>9252</v>
      </c>
      <c r="O135" s="68">
        <f t="shared" si="64"/>
        <v>155633046.63</v>
      </c>
    </row>
    <row r="136" spans="1:15" x14ac:dyDescent="0.25">
      <c r="A136" s="69"/>
      <c r="B136" s="61" t="s">
        <v>76</v>
      </c>
      <c r="C136" s="62" t="s">
        <v>6</v>
      </c>
      <c r="D136" s="65">
        <v>7</v>
      </c>
      <c r="E136" s="114">
        <v>19170013.399999999</v>
      </c>
      <c r="F136" s="62" t="s">
        <v>80</v>
      </c>
      <c r="G136" s="62" t="s">
        <v>6</v>
      </c>
      <c r="H136" s="63">
        <v>1</v>
      </c>
      <c r="I136" s="64">
        <v>1009850.67</v>
      </c>
      <c r="J136" s="65">
        <v>1</v>
      </c>
      <c r="K136" s="64">
        <v>804584.28</v>
      </c>
      <c r="L136" s="65">
        <f t="shared" si="66"/>
        <v>2</v>
      </c>
      <c r="M136" s="66">
        <f t="shared" si="66"/>
        <v>1814434.9500000002</v>
      </c>
      <c r="N136" s="67">
        <f t="shared" si="64"/>
        <v>9</v>
      </c>
      <c r="O136" s="68">
        <f t="shared" si="64"/>
        <v>20984448.349999998</v>
      </c>
    </row>
    <row r="137" spans="1:15" x14ac:dyDescent="0.25">
      <c r="A137" s="69"/>
      <c r="B137" s="61" t="s">
        <v>78</v>
      </c>
      <c r="C137" s="62" t="s">
        <v>6</v>
      </c>
      <c r="D137" s="65">
        <v>43</v>
      </c>
      <c r="E137" s="114">
        <v>109459251.34999999</v>
      </c>
      <c r="F137" s="62" t="s">
        <v>78</v>
      </c>
      <c r="G137" s="62" t="s">
        <v>6</v>
      </c>
      <c r="H137" s="63">
        <v>45</v>
      </c>
      <c r="I137" s="64">
        <v>51446264.950000003</v>
      </c>
      <c r="J137" s="65">
        <v>18</v>
      </c>
      <c r="K137" s="64">
        <v>18493540.449999999</v>
      </c>
      <c r="L137" s="65">
        <f t="shared" si="66"/>
        <v>63</v>
      </c>
      <c r="M137" s="66">
        <f t="shared" si="66"/>
        <v>69939805.400000006</v>
      </c>
      <c r="N137" s="67">
        <f t="shared" si="64"/>
        <v>106</v>
      </c>
      <c r="O137" s="68">
        <f t="shared" si="64"/>
        <v>179399056.75</v>
      </c>
    </row>
    <row r="138" spans="1:15" x14ac:dyDescent="0.25">
      <c r="A138" s="70" t="s">
        <v>44</v>
      </c>
      <c r="B138" s="71"/>
      <c r="C138" s="72"/>
      <c r="D138" s="73">
        <f>SUM(D135:D137)</f>
        <v>7652</v>
      </c>
      <c r="E138" s="113">
        <f>SUM(E135:E137)</f>
        <v>252771205.38</v>
      </c>
      <c r="F138" s="72"/>
      <c r="G138" s="72"/>
      <c r="H138" s="75">
        <f t="shared" ref="H138:M138" si="67">SUM(H135:H137)</f>
        <v>1504</v>
      </c>
      <c r="I138" s="74">
        <f t="shared" si="67"/>
        <v>82305304.620000005</v>
      </c>
      <c r="J138" s="73">
        <f t="shared" si="67"/>
        <v>211</v>
      </c>
      <c r="K138" s="74">
        <f t="shared" si="67"/>
        <v>20940041.73</v>
      </c>
      <c r="L138" s="73">
        <f t="shared" si="67"/>
        <v>1715</v>
      </c>
      <c r="M138" s="74">
        <f t="shared" si="67"/>
        <v>103245346.35000001</v>
      </c>
      <c r="N138" s="76">
        <f t="shared" si="64"/>
        <v>9367</v>
      </c>
      <c r="O138" s="77">
        <f t="shared" si="64"/>
        <v>356016551.73000002</v>
      </c>
    </row>
    <row r="139" spans="1:15" x14ac:dyDescent="0.25">
      <c r="A139" s="69" t="s">
        <v>45</v>
      </c>
      <c r="B139" s="61" t="s">
        <v>76</v>
      </c>
      <c r="C139" s="62" t="s">
        <v>5</v>
      </c>
      <c r="D139" s="65">
        <v>864</v>
      </c>
      <c r="E139" s="114">
        <v>14075675.27</v>
      </c>
      <c r="F139" s="62" t="s">
        <v>80</v>
      </c>
      <c r="G139" s="62" t="s">
        <v>5</v>
      </c>
      <c r="H139" s="63">
        <v>1253</v>
      </c>
      <c r="I139" s="64">
        <v>26590835</v>
      </c>
      <c r="J139" s="65">
        <v>218</v>
      </c>
      <c r="K139" s="64">
        <v>1864335</v>
      </c>
      <c r="L139" s="65">
        <f t="shared" ref="L139:M141" si="68">+H139+J139</f>
        <v>1471</v>
      </c>
      <c r="M139" s="66">
        <f t="shared" si="68"/>
        <v>28455170</v>
      </c>
      <c r="N139" s="67">
        <f t="shared" si="64"/>
        <v>2335</v>
      </c>
      <c r="O139" s="68">
        <f t="shared" si="64"/>
        <v>42530845.269999996</v>
      </c>
    </row>
    <row r="140" spans="1:15" x14ac:dyDescent="0.25">
      <c r="A140" s="69"/>
      <c r="B140" s="61" t="s">
        <v>76</v>
      </c>
      <c r="C140" s="62" t="s">
        <v>6</v>
      </c>
      <c r="D140" s="65">
        <v>1</v>
      </c>
      <c r="E140" s="114">
        <v>1503765</v>
      </c>
      <c r="F140" s="62" t="s">
        <v>80</v>
      </c>
      <c r="G140" s="62" t="s">
        <v>6</v>
      </c>
      <c r="H140" s="63">
        <v>0</v>
      </c>
      <c r="I140" s="64">
        <v>0</v>
      </c>
      <c r="J140" s="65">
        <v>0</v>
      </c>
      <c r="K140" s="64">
        <v>0</v>
      </c>
      <c r="L140" s="65">
        <f t="shared" si="68"/>
        <v>0</v>
      </c>
      <c r="M140" s="66">
        <f t="shared" si="68"/>
        <v>0</v>
      </c>
      <c r="N140" s="67">
        <f t="shared" si="64"/>
        <v>1</v>
      </c>
      <c r="O140" s="68">
        <f t="shared" si="64"/>
        <v>1503765</v>
      </c>
    </row>
    <row r="141" spans="1:15" x14ac:dyDescent="0.25">
      <c r="A141" s="69"/>
      <c r="B141" s="61" t="s">
        <v>78</v>
      </c>
      <c r="C141" s="62" t="s">
        <v>6</v>
      </c>
      <c r="D141" s="65">
        <v>25</v>
      </c>
      <c r="E141" s="114">
        <v>25140908.68</v>
      </c>
      <c r="F141" s="62" t="s">
        <v>78</v>
      </c>
      <c r="G141" s="62" t="s">
        <v>6</v>
      </c>
      <c r="H141" s="63">
        <v>30</v>
      </c>
      <c r="I141" s="64">
        <v>25930068</v>
      </c>
      <c r="J141" s="65">
        <v>16</v>
      </c>
      <c r="K141" s="64">
        <v>11398975</v>
      </c>
      <c r="L141" s="65">
        <f t="shared" si="68"/>
        <v>46</v>
      </c>
      <c r="M141" s="66">
        <f t="shared" si="68"/>
        <v>37329043</v>
      </c>
      <c r="N141" s="67">
        <f t="shared" si="64"/>
        <v>71</v>
      </c>
      <c r="O141" s="68">
        <f t="shared" si="64"/>
        <v>62469951.68</v>
      </c>
    </row>
    <row r="142" spans="1:15" x14ac:dyDescent="0.25">
      <c r="A142" s="70" t="s">
        <v>45</v>
      </c>
      <c r="B142" s="71"/>
      <c r="C142" s="72"/>
      <c r="D142" s="73">
        <f>SUM(D139:D141)</f>
        <v>890</v>
      </c>
      <c r="E142" s="113">
        <f>SUM(E139:E141)</f>
        <v>40720348.950000003</v>
      </c>
      <c r="F142" s="72"/>
      <c r="G142" s="72"/>
      <c r="H142" s="75">
        <f t="shared" ref="H142:M142" si="69">SUM(H139:H141)</f>
        <v>1283</v>
      </c>
      <c r="I142" s="74">
        <f t="shared" si="69"/>
        <v>52520903</v>
      </c>
      <c r="J142" s="73">
        <f t="shared" si="69"/>
        <v>234</v>
      </c>
      <c r="K142" s="74">
        <f t="shared" si="69"/>
        <v>13263310</v>
      </c>
      <c r="L142" s="73">
        <f t="shared" si="69"/>
        <v>1517</v>
      </c>
      <c r="M142" s="74">
        <f t="shared" si="69"/>
        <v>65784213</v>
      </c>
      <c r="N142" s="76">
        <f t="shared" si="64"/>
        <v>2407</v>
      </c>
      <c r="O142" s="77">
        <f t="shared" si="64"/>
        <v>106504561.95</v>
      </c>
    </row>
    <row r="143" spans="1:15" x14ac:dyDescent="0.25">
      <c r="A143" s="69" t="s">
        <v>46</v>
      </c>
      <c r="B143" s="61" t="s">
        <v>76</v>
      </c>
      <c r="C143" s="62" t="s">
        <v>5</v>
      </c>
      <c r="D143" s="65">
        <v>13254</v>
      </c>
      <c r="E143" s="114">
        <v>210661631.28999999</v>
      </c>
      <c r="F143" s="62" t="s">
        <v>80</v>
      </c>
      <c r="G143" s="62" t="s">
        <v>5</v>
      </c>
      <c r="H143" s="63">
        <v>5532</v>
      </c>
      <c r="I143" s="64">
        <v>116308392</v>
      </c>
      <c r="J143" s="109">
        <v>617</v>
      </c>
      <c r="K143" s="64">
        <v>5179341</v>
      </c>
      <c r="L143" s="65">
        <f t="shared" ref="L143:M145" si="70">+H143+J143</f>
        <v>6149</v>
      </c>
      <c r="M143" s="66">
        <f t="shared" si="70"/>
        <v>121487733</v>
      </c>
      <c r="N143" s="67">
        <f t="shared" si="64"/>
        <v>19403</v>
      </c>
      <c r="O143" s="68">
        <f t="shared" si="64"/>
        <v>332149364.28999996</v>
      </c>
    </row>
    <row r="144" spans="1:15" x14ac:dyDescent="0.25">
      <c r="A144" s="69"/>
      <c r="B144" s="61" t="s">
        <v>76</v>
      </c>
      <c r="C144" s="62" t="s">
        <v>6</v>
      </c>
      <c r="D144" s="65">
        <v>5</v>
      </c>
      <c r="E144" s="114">
        <v>8500421.0800000001</v>
      </c>
      <c r="F144" s="62" t="s">
        <v>80</v>
      </c>
      <c r="G144" s="62" t="s">
        <v>6</v>
      </c>
      <c r="H144" s="63">
        <v>3</v>
      </c>
      <c r="I144" s="64">
        <v>4959085</v>
      </c>
      <c r="J144" s="109">
        <v>1</v>
      </c>
      <c r="K144" s="64">
        <v>1470366</v>
      </c>
      <c r="L144" s="65">
        <f t="shared" si="70"/>
        <v>4</v>
      </c>
      <c r="M144" s="66">
        <f t="shared" si="70"/>
        <v>6429451</v>
      </c>
      <c r="N144" s="67">
        <f t="shared" si="64"/>
        <v>9</v>
      </c>
      <c r="O144" s="68">
        <f t="shared" si="64"/>
        <v>14929872.08</v>
      </c>
    </row>
    <row r="145" spans="1:15" x14ac:dyDescent="0.25">
      <c r="A145" s="69"/>
      <c r="B145" s="61" t="s">
        <v>78</v>
      </c>
      <c r="C145" s="62" t="s">
        <v>6</v>
      </c>
      <c r="D145" s="65">
        <v>128</v>
      </c>
      <c r="E145" s="114">
        <v>256708625.06</v>
      </c>
      <c r="F145" s="62" t="s">
        <v>78</v>
      </c>
      <c r="G145" s="62" t="s">
        <v>6</v>
      </c>
      <c r="H145" s="63">
        <v>150</v>
      </c>
      <c r="I145" s="64">
        <v>194686906.41</v>
      </c>
      <c r="J145" s="109">
        <v>40</v>
      </c>
      <c r="K145" s="64">
        <v>39363120.409999996</v>
      </c>
      <c r="L145" s="65">
        <f t="shared" si="70"/>
        <v>190</v>
      </c>
      <c r="M145" s="66">
        <f t="shared" si="70"/>
        <v>234050026.81999999</v>
      </c>
      <c r="N145" s="67">
        <f t="shared" si="64"/>
        <v>318</v>
      </c>
      <c r="O145" s="68">
        <f t="shared" si="64"/>
        <v>490758651.88</v>
      </c>
    </row>
    <row r="146" spans="1:15" x14ac:dyDescent="0.25">
      <c r="A146" s="70" t="s">
        <v>46</v>
      </c>
      <c r="B146" s="71"/>
      <c r="C146" s="72"/>
      <c r="D146" s="73">
        <f>SUM(D143:D145)</f>
        <v>13387</v>
      </c>
      <c r="E146" s="113">
        <f>SUM(E143:E145)</f>
        <v>475870677.43000001</v>
      </c>
      <c r="F146" s="72"/>
      <c r="G146" s="72"/>
      <c r="H146" s="75">
        <f t="shared" ref="H146:M146" si="71">SUM(H143:H145)</f>
        <v>5685</v>
      </c>
      <c r="I146" s="74">
        <f t="shared" si="71"/>
        <v>315954383.40999997</v>
      </c>
      <c r="J146" s="73">
        <f t="shared" si="71"/>
        <v>658</v>
      </c>
      <c r="K146" s="74">
        <f t="shared" si="71"/>
        <v>46012827.409999996</v>
      </c>
      <c r="L146" s="73">
        <f t="shared" si="71"/>
        <v>6343</v>
      </c>
      <c r="M146" s="74">
        <f t="shared" si="71"/>
        <v>361967210.81999999</v>
      </c>
      <c r="N146" s="76">
        <f t="shared" si="64"/>
        <v>19730</v>
      </c>
      <c r="O146" s="77">
        <f t="shared" si="64"/>
        <v>837837888.25</v>
      </c>
    </row>
    <row r="147" spans="1:15" x14ac:dyDescent="0.25">
      <c r="A147" s="69" t="s">
        <v>47</v>
      </c>
      <c r="B147" s="61" t="s">
        <v>76</v>
      </c>
      <c r="C147" s="62" t="s">
        <v>5</v>
      </c>
      <c r="D147" s="65">
        <v>7656</v>
      </c>
      <c r="E147" s="114">
        <v>125081644.31999999</v>
      </c>
      <c r="F147" s="62" t="s">
        <v>80</v>
      </c>
      <c r="G147" s="62" t="s">
        <v>5</v>
      </c>
      <c r="H147" s="63">
        <v>2646</v>
      </c>
      <c r="I147" s="64">
        <v>55540449</v>
      </c>
      <c r="J147" s="65">
        <v>248</v>
      </c>
      <c r="K147" s="64">
        <v>2095253</v>
      </c>
      <c r="L147" s="65">
        <f t="shared" ref="L147:M149" si="72">+H147+J147</f>
        <v>2894</v>
      </c>
      <c r="M147" s="66">
        <f t="shared" si="72"/>
        <v>57635702</v>
      </c>
      <c r="N147" s="67">
        <f t="shared" si="64"/>
        <v>10550</v>
      </c>
      <c r="O147" s="68">
        <f t="shared" si="64"/>
        <v>182717346.31999999</v>
      </c>
    </row>
    <row r="148" spans="1:15" x14ac:dyDescent="0.25">
      <c r="A148" s="69"/>
      <c r="B148" s="61" t="s">
        <v>76</v>
      </c>
      <c r="C148" s="62" t="s">
        <v>6</v>
      </c>
      <c r="D148" s="65">
        <v>2</v>
      </c>
      <c r="E148" s="114">
        <v>3129488.09</v>
      </c>
      <c r="F148" s="62" t="s">
        <v>80</v>
      </c>
      <c r="G148" s="62" t="s">
        <v>6</v>
      </c>
      <c r="H148" s="63">
        <v>0</v>
      </c>
      <c r="I148" s="64">
        <v>0</v>
      </c>
      <c r="J148" s="65">
        <v>0</v>
      </c>
      <c r="K148" s="64">
        <v>0</v>
      </c>
      <c r="L148" s="65">
        <f t="shared" si="72"/>
        <v>0</v>
      </c>
      <c r="M148" s="66">
        <f t="shared" si="72"/>
        <v>0</v>
      </c>
      <c r="N148" s="67">
        <f t="shared" si="64"/>
        <v>2</v>
      </c>
      <c r="O148" s="68">
        <f t="shared" si="64"/>
        <v>3129488.09</v>
      </c>
    </row>
    <row r="149" spans="1:15" x14ac:dyDescent="0.25">
      <c r="A149" s="69"/>
      <c r="B149" s="61" t="s">
        <v>78</v>
      </c>
      <c r="C149" s="62" t="s">
        <v>6</v>
      </c>
      <c r="D149" s="65">
        <v>51</v>
      </c>
      <c r="E149" s="114">
        <v>95993781.280000001</v>
      </c>
      <c r="F149" s="62" t="s">
        <v>78</v>
      </c>
      <c r="G149" s="62" t="s">
        <v>6</v>
      </c>
      <c r="H149" s="63">
        <v>60</v>
      </c>
      <c r="I149" s="64">
        <v>45995326.420000002</v>
      </c>
      <c r="J149" s="65">
        <v>21</v>
      </c>
      <c r="K149" s="64">
        <v>13373655.539999999</v>
      </c>
      <c r="L149" s="65">
        <f t="shared" si="72"/>
        <v>81</v>
      </c>
      <c r="M149" s="66">
        <f t="shared" si="72"/>
        <v>59368981.960000001</v>
      </c>
      <c r="N149" s="67">
        <f t="shared" si="64"/>
        <v>132</v>
      </c>
      <c r="O149" s="68">
        <f t="shared" si="64"/>
        <v>155362763.24000001</v>
      </c>
    </row>
    <row r="150" spans="1:15" x14ac:dyDescent="0.25">
      <c r="A150" s="70" t="s">
        <v>47</v>
      </c>
      <c r="B150" s="71"/>
      <c r="C150" s="72"/>
      <c r="D150" s="73">
        <f>SUM(D147:D149)</f>
        <v>7709</v>
      </c>
      <c r="E150" s="113">
        <f>SUM(E147:E149)</f>
        <v>224204913.69</v>
      </c>
      <c r="F150" s="72"/>
      <c r="G150" s="72"/>
      <c r="H150" s="75">
        <f t="shared" ref="H150:M150" si="73">SUM(H147:H149)</f>
        <v>2706</v>
      </c>
      <c r="I150" s="74">
        <f t="shared" si="73"/>
        <v>101535775.42</v>
      </c>
      <c r="J150" s="73">
        <f t="shared" si="73"/>
        <v>269</v>
      </c>
      <c r="K150" s="74">
        <f t="shared" si="73"/>
        <v>15468908.539999999</v>
      </c>
      <c r="L150" s="73">
        <f t="shared" si="73"/>
        <v>2975</v>
      </c>
      <c r="M150" s="74">
        <f t="shared" si="73"/>
        <v>117004683.96000001</v>
      </c>
      <c r="N150" s="76">
        <f t="shared" si="64"/>
        <v>10684</v>
      </c>
      <c r="O150" s="77">
        <f t="shared" si="64"/>
        <v>341209597.64999998</v>
      </c>
    </row>
    <row r="151" spans="1:15" x14ac:dyDescent="0.25">
      <c r="A151" s="69" t="s">
        <v>48</v>
      </c>
      <c r="B151" s="61" t="s">
        <v>76</v>
      </c>
      <c r="C151" s="62" t="s">
        <v>5</v>
      </c>
      <c r="D151" s="65">
        <v>777</v>
      </c>
      <c r="E151" s="114">
        <v>12059072.380000001</v>
      </c>
      <c r="F151" s="62" t="s">
        <v>80</v>
      </c>
      <c r="G151" s="62" t="s">
        <v>5</v>
      </c>
      <c r="H151" s="63">
        <v>55</v>
      </c>
      <c r="I151" s="64">
        <v>1161667</v>
      </c>
      <c r="J151" s="65">
        <v>0</v>
      </c>
      <c r="K151" s="64">
        <v>0</v>
      </c>
      <c r="L151" s="65">
        <f t="shared" ref="L151:M153" si="74">+H151+J151</f>
        <v>55</v>
      </c>
      <c r="M151" s="66">
        <f t="shared" si="74"/>
        <v>1161667</v>
      </c>
      <c r="N151" s="67">
        <f t="shared" si="64"/>
        <v>832</v>
      </c>
      <c r="O151" s="68">
        <f t="shared" si="64"/>
        <v>13220739.380000001</v>
      </c>
    </row>
    <row r="152" spans="1:15" x14ac:dyDescent="0.25">
      <c r="A152" s="69"/>
      <c r="B152" s="61" t="s">
        <v>76</v>
      </c>
      <c r="C152" s="62" t="s">
        <v>6</v>
      </c>
      <c r="D152" s="65">
        <v>5</v>
      </c>
      <c r="E152" s="114">
        <v>1713039.88</v>
      </c>
      <c r="F152" s="62" t="s">
        <v>80</v>
      </c>
      <c r="G152" s="62" t="s">
        <v>6</v>
      </c>
      <c r="H152" s="63">
        <v>0</v>
      </c>
      <c r="I152" s="64">
        <v>0</v>
      </c>
      <c r="J152" s="65">
        <v>0</v>
      </c>
      <c r="K152" s="64">
        <v>0</v>
      </c>
      <c r="L152" s="65">
        <f t="shared" si="74"/>
        <v>0</v>
      </c>
      <c r="M152" s="66">
        <f t="shared" si="74"/>
        <v>0</v>
      </c>
      <c r="N152" s="67">
        <f t="shared" si="64"/>
        <v>5</v>
      </c>
      <c r="O152" s="68">
        <f t="shared" si="64"/>
        <v>1713039.88</v>
      </c>
    </row>
    <row r="153" spans="1:15" x14ac:dyDescent="0.25">
      <c r="A153" s="69"/>
      <c r="B153" s="61" t="s">
        <v>78</v>
      </c>
      <c r="C153" s="62" t="s">
        <v>6</v>
      </c>
      <c r="D153" s="65">
        <v>9</v>
      </c>
      <c r="E153" s="114">
        <v>9747521.8100000005</v>
      </c>
      <c r="F153" s="62" t="s">
        <v>78</v>
      </c>
      <c r="G153" s="62" t="s">
        <v>6</v>
      </c>
      <c r="H153" s="63">
        <v>9</v>
      </c>
      <c r="I153" s="64">
        <v>4659776.4400000004</v>
      </c>
      <c r="J153" s="65">
        <v>2</v>
      </c>
      <c r="K153" s="64">
        <v>1739932.61</v>
      </c>
      <c r="L153" s="65">
        <f t="shared" si="74"/>
        <v>11</v>
      </c>
      <c r="M153" s="66">
        <f t="shared" si="74"/>
        <v>6399709.0500000007</v>
      </c>
      <c r="N153" s="67">
        <f t="shared" si="64"/>
        <v>20</v>
      </c>
      <c r="O153" s="68">
        <f t="shared" si="64"/>
        <v>16147230.860000001</v>
      </c>
    </row>
    <row r="154" spans="1:15" x14ac:dyDescent="0.25">
      <c r="A154" s="70" t="s">
        <v>48</v>
      </c>
      <c r="B154" s="71"/>
      <c r="C154" s="72"/>
      <c r="D154" s="73">
        <f>SUM(D151:D153)</f>
        <v>791</v>
      </c>
      <c r="E154" s="113">
        <f>SUM(E151:E153)</f>
        <v>23519634.07</v>
      </c>
      <c r="F154" s="72"/>
      <c r="G154" s="72"/>
      <c r="H154" s="75">
        <f t="shared" ref="H154:M154" si="75">SUM(H151:H153)</f>
        <v>64</v>
      </c>
      <c r="I154" s="74">
        <f t="shared" si="75"/>
        <v>5821443.4400000004</v>
      </c>
      <c r="J154" s="73">
        <f t="shared" si="75"/>
        <v>2</v>
      </c>
      <c r="K154" s="74">
        <f t="shared" si="75"/>
        <v>1739932.61</v>
      </c>
      <c r="L154" s="73">
        <f t="shared" si="75"/>
        <v>66</v>
      </c>
      <c r="M154" s="74">
        <f t="shared" si="75"/>
        <v>7561376.0500000007</v>
      </c>
      <c r="N154" s="76">
        <f t="shared" si="64"/>
        <v>857</v>
      </c>
      <c r="O154" s="77">
        <f t="shared" si="64"/>
        <v>31081010.120000001</v>
      </c>
    </row>
    <row r="155" spans="1:15" x14ac:dyDescent="0.25">
      <c r="A155" s="69" t="s">
        <v>50</v>
      </c>
      <c r="B155" s="61" t="s">
        <v>76</v>
      </c>
      <c r="C155" s="62" t="s">
        <v>5</v>
      </c>
      <c r="D155" s="65">
        <v>10979</v>
      </c>
      <c r="E155" s="114">
        <v>169661676.40000001</v>
      </c>
      <c r="F155" s="62" t="s">
        <v>80</v>
      </c>
      <c r="G155" s="62" t="s">
        <v>5</v>
      </c>
      <c r="H155" s="63">
        <v>4206</v>
      </c>
      <c r="I155" s="64">
        <v>87911313</v>
      </c>
      <c r="J155" s="65">
        <v>1021</v>
      </c>
      <c r="K155" s="64">
        <v>8559514</v>
      </c>
      <c r="L155" s="65">
        <f t="shared" ref="L155:M157" si="76">+H155+J155</f>
        <v>5227</v>
      </c>
      <c r="M155" s="66">
        <f t="shared" si="76"/>
        <v>96470827</v>
      </c>
      <c r="N155" s="67">
        <f t="shared" si="64"/>
        <v>16206</v>
      </c>
      <c r="O155" s="68">
        <f t="shared" si="64"/>
        <v>266132503.40000001</v>
      </c>
    </row>
    <row r="156" spans="1:15" x14ac:dyDescent="0.25">
      <c r="A156" s="69"/>
      <c r="B156" s="61" t="s">
        <v>76</v>
      </c>
      <c r="C156" s="62" t="s">
        <v>6</v>
      </c>
      <c r="D156" s="65">
        <v>3</v>
      </c>
      <c r="E156" s="114">
        <v>4984020.59</v>
      </c>
      <c r="F156" s="62" t="s">
        <v>80</v>
      </c>
      <c r="G156" s="62" t="s">
        <v>6</v>
      </c>
      <c r="H156" s="63">
        <v>7</v>
      </c>
      <c r="I156" s="64">
        <v>14056166.300000001</v>
      </c>
      <c r="J156" s="65">
        <v>4</v>
      </c>
      <c r="K156" s="64">
        <v>6231876.6699999999</v>
      </c>
      <c r="L156" s="65">
        <f t="shared" si="76"/>
        <v>11</v>
      </c>
      <c r="M156" s="66">
        <f t="shared" si="76"/>
        <v>20288042.969999999</v>
      </c>
      <c r="N156" s="67">
        <f t="shared" si="64"/>
        <v>14</v>
      </c>
      <c r="O156" s="68">
        <f t="shared" si="64"/>
        <v>25272063.559999999</v>
      </c>
    </row>
    <row r="157" spans="1:15" x14ac:dyDescent="0.25">
      <c r="A157" s="69"/>
      <c r="B157" s="61" t="s">
        <v>78</v>
      </c>
      <c r="C157" s="62" t="s">
        <v>6</v>
      </c>
      <c r="D157" s="65">
        <v>103</v>
      </c>
      <c r="E157" s="114">
        <v>215007707.71000001</v>
      </c>
      <c r="F157" s="62" t="s">
        <v>78</v>
      </c>
      <c r="G157" s="62" t="s">
        <v>6</v>
      </c>
      <c r="H157" s="63">
        <v>136</v>
      </c>
      <c r="I157" s="64">
        <v>76996046.299999997</v>
      </c>
      <c r="J157" s="65">
        <v>49</v>
      </c>
      <c r="K157" s="64">
        <v>23573856.530000001</v>
      </c>
      <c r="L157" s="65">
        <f t="shared" si="76"/>
        <v>185</v>
      </c>
      <c r="M157" s="66">
        <f t="shared" si="76"/>
        <v>100569902.83</v>
      </c>
      <c r="N157" s="67">
        <f t="shared" si="64"/>
        <v>288</v>
      </c>
      <c r="O157" s="68">
        <f t="shared" si="64"/>
        <v>315577610.54000002</v>
      </c>
    </row>
    <row r="158" spans="1:15" x14ac:dyDescent="0.25">
      <c r="A158" s="70" t="s">
        <v>50</v>
      </c>
      <c r="B158" s="71"/>
      <c r="C158" s="72"/>
      <c r="D158" s="73">
        <f>SUM(D155:D157)</f>
        <v>11085</v>
      </c>
      <c r="E158" s="113">
        <f>SUM(E155:E157)</f>
        <v>389653404.70000005</v>
      </c>
      <c r="F158" s="72"/>
      <c r="G158" s="72"/>
      <c r="H158" s="75">
        <f t="shared" ref="H158:M158" si="77">SUM(H155:H157)</f>
        <v>4349</v>
      </c>
      <c r="I158" s="74">
        <f t="shared" si="77"/>
        <v>178963525.59999999</v>
      </c>
      <c r="J158" s="73">
        <f t="shared" si="77"/>
        <v>1074</v>
      </c>
      <c r="K158" s="74">
        <f t="shared" si="77"/>
        <v>38365247.200000003</v>
      </c>
      <c r="L158" s="73">
        <f t="shared" si="77"/>
        <v>5423</v>
      </c>
      <c r="M158" s="74">
        <f t="shared" si="77"/>
        <v>217328772.80000001</v>
      </c>
      <c r="N158" s="76">
        <f t="shared" si="64"/>
        <v>16508</v>
      </c>
      <c r="O158" s="77">
        <f t="shared" si="64"/>
        <v>606982177.5</v>
      </c>
    </row>
    <row r="159" spans="1:15" x14ac:dyDescent="0.25">
      <c r="A159" s="69" t="s">
        <v>51</v>
      </c>
      <c r="B159" s="61" t="s">
        <v>76</v>
      </c>
      <c r="C159" s="62" t="s">
        <v>5</v>
      </c>
      <c r="D159" s="65">
        <v>2141</v>
      </c>
      <c r="E159" s="114">
        <v>34202759.600000001</v>
      </c>
      <c r="F159" s="62" t="s">
        <v>80</v>
      </c>
      <c r="G159" s="62" t="s">
        <v>5</v>
      </c>
      <c r="H159" s="63">
        <v>1637</v>
      </c>
      <c r="I159" s="64">
        <v>34453333.670000002</v>
      </c>
      <c r="J159" s="65">
        <v>290</v>
      </c>
      <c r="K159" s="64">
        <v>2559917</v>
      </c>
      <c r="L159" s="65">
        <f t="shared" ref="L159:M161" si="78">+H159+J159</f>
        <v>1927</v>
      </c>
      <c r="M159" s="66">
        <f t="shared" si="78"/>
        <v>37013250.670000002</v>
      </c>
      <c r="N159" s="67">
        <f t="shared" si="64"/>
        <v>4068</v>
      </c>
      <c r="O159" s="68">
        <f t="shared" si="64"/>
        <v>71216010.270000011</v>
      </c>
    </row>
    <row r="160" spans="1:15" x14ac:dyDescent="0.25">
      <c r="A160" s="69"/>
      <c r="B160" s="61" t="s">
        <v>76</v>
      </c>
      <c r="C160" s="62" t="s">
        <v>6</v>
      </c>
      <c r="D160" s="65">
        <v>7</v>
      </c>
      <c r="E160" s="114">
        <v>8820197.3399999999</v>
      </c>
      <c r="F160" s="62" t="s">
        <v>80</v>
      </c>
      <c r="G160" s="62" t="s">
        <v>6</v>
      </c>
      <c r="H160" s="63">
        <v>3</v>
      </c>
      <c r="I160" s="64">
        <v>1375208.76</v>
      </c>
      <c r="J160" s="65">
        <v>0</v>
      </c>
      <c r="K160" s="64">
        <v>0</v>
      </c>
      <c r="L160" s="65">
        <f t="shared" si="78"/>
        <v>3</v>
      </c>
      <c r="M160" s="66">
        <f t="shared" si="78"/>
        <v>1375208.76</v>
      </c>
      <c r="N160" s="67">
        <f t="shared" si="64"/>
        <v>10</v>
      </c>
      <c r="O160" s="68">
        <f t="shared" si="64"/>
        <v>10195406.1</v>
      </c>
    </row>
    <row r="161" spans="1:15" x14ac:dyDescent="0.25">
      <c r="A161" s="69"/>
      <c r="B161" s="61" t="s">
        <v>78</v>
      </c>
      <c r="C161" s="62" t="s">
        <v>6</v>
      </c>
      <c r="D161" s="65">
        <v>55</v>
      </c>
      <c r="E161" s="114">
        <v>72612042.159999996</v>
      </c>
      <c r="F161" s="62" t="s">
        <v>78</v>
      </c>
      <c r="G161" s="62" t="s">
        <v>6</v>
      </c>
      <c r="H161" s="63">
        <v>84</v>
      </c>
      <c r="I161" s="64">
        <v>55727509.270000003</v>
      </c>
      <c r="J161" s="65">
        <v>32</v>
      </c>
      <c r="K161" s="64">
        <v>17105892.43</v>
      </c>
      <c r="L161" s="65">
        <f t="shared" si="78"/>
        <v>116</v>
      </c>
      <c r="M161" s="66">
        <f t="shared" si="78"/>
        <v>72833401.700000003</v>
      </c>
      <c r="N161" s="67">
        <f t="shared" si="64"/>
        <v>171</v>
      </c>
      <c r="O161" s="68">
        <f t="shared" si="64"/>
        <v>145445443.86000001</v>
      </c>
    </row>
    <row r="162" spans="1:15" x14ac:dyDescent="0.25">
      <c r="A162" s="70" t="s">
        <v>51</v>
      </c>
      <c r="B162" s="71"/>
      <c r="C162" s="72"/>
      <c r="D162" s="73">
        <f>SUM(D159:D161)</f>
        <v>2203</v>
      </c>
      <c r="E162" s="113">
        <f>SUM(E159:E161)</f>
        <v>115634999.09999999</v>
      </c>
      <c r="F162" s="72"/>
      <c r="G162" s="72"/>
      <c r="H162" s="75">
        <f t="shared" ref="H162:M162" si="79">SUM(H159:H161)</f>
        <v>1724</v>
      </c>
      <c r="I162" s="74">
        <f t="shared" si="79"/>
        <v>91556051.700000003</v>
      </c>
      <c r="J162" s="73">
        <f t="shared" si="79"/>
        <v>322</v>
      </c>
      <c r="K162" s="74">
        <f t="shared" si="79"/>
        <v>19665809.43</v>
      </c>
      <c r="L162" s="73">
        <f t="shared" si="79"/>
        <v>2046</v>
      </c>
      <c r="M162" s="74">
        <f t="shared" si="79"/>
        <v>111221861.13</v>
      </c>
      <c r="N162" s="76">
        <f t="shared" si="64"/>
        <v>4249</v>
      </c>
      <c r="O162" s="77">
        <f t="shared" si="64"/>
        <v>226856860.22999999</v>
      </c>
    </row>
    <row r="163" spans="1:15" x14ac:dyDescent="0.25">
      <c r="A163" s="69" t="s">
        <v>52</v>
      </c>
      <c r="B163" s="61" t="s">
        <v>76</v>
      </c>
      <c r="C163" s="62" t="s">
        <v>5</v>
      </c>
      <c r="D163" s="65">
        <v>3984</v>
      </c>
      <c r="E163" s="114">
        <v>59268460.710000001</v>
      </c>
      <c r="F163" s="62" t="s">
        <v>80</v>
      </c>
      <c r="G163" s="62" t="s">
        <v>5</v>
      </c>
      <c r="H163" s="63">
        <v>1350</v>
      </c>
      <c r="I163" s="64">
        <v>28347516</v>
      </c>
      <c r="J163" s="65">
        <v>291</v>
      </c>
      <c r="K163" s="64">
        <v>2462168</v>
      </c>
      <c r="L163" s="65">
        <f t="shared" ref="L163:M165" si="80">+H163+J163</f>
        <v>1641</v>
      </c>
      <c r="M163" s="66">
        <f t="shared" si="80"/>
        <v>30809684</v>
      </c>
      <c r="N163" s="67">
        <f t="shared" si="64"/>
        <v>5625</v>
      </c>
      <c r="O163" s="68">
        <f t="shared" si="64"/>
        <v>90078144.710000008</v>
      </c>
    </row>
    <row r="164" spans="1:15" x14ac:dyDescent="0.25">
      <c r="A164" s="69"/>
      <c r="B164" s="61" t="s">
        <v>76</v>
      </c>
      <c r="C164" s="62" t="s">
        <v>6</v>
      </c>
      <c r="D164" s="65">
        <v>2</v>
      </c>
      <c r="E164" s="114">
        <v>3910793.04</v>
      </c>
      <c r="F164" s="62" t="s">
        <v>80</v>
      </c>
      <c r="G164" s="62" t="s">
        <v>6</v>
      </c>
      <c r="H164" s="63">
        <v>0</v>
      </c>
      <c r="I164" s="64">
        <v>0</v>
      </c>
      <c r="J164" s="65">
        <v>0</v>
      </c>
      <c r="K164" s="64">
        <v>0</v>
      </c>
      <c r="L164" s="65">
        <f t="shared" si="80"/>
        <v>0</v>
      </c>
      <c r="M164" s="66">
        <f t="shared" si="80"/>
        <v>0</v>
      </c>
      <c r="N164" s="67">
        <f t="shared" si="64"/>
        <v>2</v>
      </c>
      <c r="O164" s="68">
        <f t="shared" si="64"/>
        <v>3910793.04</v>
      </c>
    </row>
    <row r="165" spans="1:15" x14ac:dyDescent="0.25">
      <c r="A165" s="69"/>
      <c r="B165" s="61" t="s">
        <v>78</v>
      </c>
      <c r="C165" s="62" t="s">
        <v>6</v>
      </c>
      <c r="D165" s="65">
        <v>25</v>
      </c>
      <c r="E165" s="114">
        <v>31690962.109999999</v>
      </c>
      <c r="F165" s="62" t="s">
        <v>78</v>
      </c>
      <c r="G165" s="62" t="s">
        <v>6</v>
      </c>
      <c r="H165" s="63">
        <v>39</v>
      </c>
      <c r="I165" s="64">
        <v>26516529.760000002</v>
      </c>
      <c r="J165" s="65">
        <v>17</v>
      </c>
      <c r="K165" s="64">
        <v>12056541.880000001</v>
      </c>
      <c r="L165" s="65">
        <f t="shared" si="80"/>
        <v>56</v>
      </c>
      <c r="M165" s="66">
        <f t="shared" si="80"/>
        <v>38573071.640000001</v>
      </c>
      <c r="N165" s="67">
        <f t="shared" si="64"/>
        <v>81</v>
      </c>
      <c r="O165" s="68">
        <f t="shared" si="64"/>
        <v>70264033.75</v>
      </c>
    </row>
    <row r="166" spans="1:15" x14ac:dyDescent="0.25">
      <c r="A166" s="70" t="s">
        <v>52</v>
      </c>
      <c r="B166" s="71"/>
      <c r="C166" s="72"/>
      <c r="D166" s="73">
        <f>SUM(D163:D165)</f>
        <v>4011</v>
      </c>
      <c r="E166" s="113">
        <f>SUM(E163:E165)</f>
        <v>94870215.859999999</v>
      </c>
      <c r="F166" s="72"/>
      <c r="G166" s="72"/>
      <c r="H166" s="75">
        <f t="shared" ref="H166:M166" si="81">SUM(H163:H165)</f>
        <v>1389</v>
      </c>
      <c r="I166" s="74">
        <f t="shared" si="81"/>
        <v>54864045.760000005</v>
      </c>
      <c r="J166" s="73">
        <f t="shared" si="81"/>
        <v>308</v>
      </c>
      <c r="K166" s="74">
        <f t="shared" si="81"/>
        <v>14518709.880000001</v>
      </c>
      <c r="L166" s="73">
        <f t="shared" si="81"/>
        <v>1697</v>
      </c>
      <c r="M166" s="74">
        <f t="shared" si="81"/>
        <v>69382755.640000001</v>
      </c>
      <c r="N166" s="76">
        <f t="shared" si="64"/>
        <v>5708</v>
      </c>
      <c r="O166" s="77">
        <f t="shared" si="64"/>
        <v>164252971.5</v>
      </c>
    </row>
    <row r="167" spans="1:15" x14ac:dyDescent="0.25">
      <c r="A167" s="80" t="s">
        <v>53</v>
      </c>
      <c r="B167" s="61" t="s">
        <v>76</v>
      </c>
      <c r="C167" s="62" t="s">
        <v>5</v>
      </c>
      <c r="D167" s="65">
        <v>5</v>
      </c>
      <c r="E167" s="114">
        <v>77501.19</v>
      </c>
      <c r="F167" s="62" t="s">
        <v>80</v>
      </c>
      <c r="G167" s="62" t="s">
        <v>5</v>
      </c>
      <c r="H167" s="63">
        <v>0</v>
      </c>
      <c r="I167" s="64">
        <v>0</v>
      </c>
      <c r="J167" s="65">
        <v>0</v>
      </c>
      <c r="K167" s="64">
        <v>0</v>
      </c>
      <c r="L167" s="65">
        <f t="shared" ref="L167:M169" si="82">+H167+J167</f>
        <v>0</v>
      </c>
      <c r="M167" s="66">
        <f t="shared" si="82"/>
        <v>0</v>
      </c>
      <c r="N167" s="67">
        <f t="shared" si="64"/>
        <v>5</v>
      </c>
      <c r="O167" s="68">
        <f t="shared" si="64"/>
        <v>77501.19</v>
      </c>
    </row>
    <row r="168" spans="1:15" x14ac:dyDescent="0.25">
      <c r="A168" s="81"/>
      <c r="B168" s="61" t="s">
        <v>76</v>
      </c>
      <c r="C168" s="62" t="s">
        <v>6</v>
      </c>
      <c r="D168" s="65">
        <v>0</v>
      </c>
      <c r="E168" s="66">
        <v>0</v>
      </c>
      <c r="F168" s="62" t="s">
        <v>80</v>
      </c>
      <c r="G168" s="62" t="s">
        <v>6</v>
      </c>
      <c r="H168" s="63">
        <v>0</v>
      </c>
      <c r="I168" s="64">
        <v>0</v>
      </c>
      <c r="J168" s="65">
        <v>0</v>
      </c>
      <c r="K168" s="64">
        <v>0</v>
      </c>
      <c r="L168" s="65">
        <f t="shared" si="82"/>
        <v>0</v>
      </c>
      <c r="M168" s="66">
        <f t="shared" si="82"/>
        <v>0</v>
      </c>
      <c r="N168" s="67">
        <f t="shared" si="64"/>
        <v>0</v>
      </c>
      <c r="O168" s="68">
        <f t="shared" si="64"/>
        <v>0</v>
      </c>
    </row>
    <row r="169" spans="1:15" x14ac:dyDescent="0.25">
      <c r="A169" s="81"/>
      <c r="B169" s="61" t="s">
        <v>78</v>
      </c>
      <c r="C169" s="62" t="s">
        <v>6</v>
      </c>
      <c r="D169" s="65">
        <v>0</v>
      </c>
      <c r="E169" s="66">
        <v>0</v>
      </c>
      <c r="F169" s="62" t="s">
        <v>78</v>
      </c>
      <c r="G169" s="62" t="s">
        <v>6</v>
      </c>
      <c r="H169" s="63">
        <v>0</v>
      </c>
      <c r="I169" s="64">
        <v>0</v>
      </c>
      <c r="J169" s="65">
        <v>0</v>
      </c>
      <c r="K169" s="64">
        <v>0</v>
      </c>
      <c r="L169" s="65">
        <f t="shared" si="82"/>
        <v>0</v>
      </c>
      <c r="M169" s="66">
        <f t="shared" si="82"/>
        <v>0</v>
      </c>
      <c r="N169" s="67">
        <f t="shared" si="64"/>
        <v>0</v>
      </c>
      <c r="O169" s="68">
        <f t="shared" si="64"/>
        <v>0</v>
      </c>
    </row>
    <row r="170" spans="1:15" x14ac:dyDescent="0.25">
      <c r="A170" s="70" t="s">
        <v>53</v>
      </c>
      <c r="B170" s="71"/>
      <c r="C170" s="72"/>
      <c r="D170" s="73">
        <f>SUM(D167:D169)</f>
        <v>5</v>
      </c>
      <c r="E170" s="113">
        <f>SUM(E167:E169)</f>
        <v>77501.19</v>
      </c>
      <c r="F170" s="72"/>
      <c r="G170" s="72"/>
      <c r="H170" s="75">
        <f t="shared" ref="H170:M170" si="83">SUM(H167:H169)</f>
        <v>0</v>
      </c>
      <c r="I170" s="74">
        <f t="shared" si="83"/>
        <v>0</v>
      </c>
      <c r="J170" s="73">
        <f t="shared" si="83"/>
        <v>0</v>
      </c>
      <c r="K170" s="74">
        <f t="shared" si="83"/>
        <v>0</v>
      </c>
      <c r="L170" s="73">
        <f t="shared" si="83"/>
        <v>0</v>
      </c>
      <c r="M170" s="74">
        <f t="shared" si="83"/>
        <v>0</v>
      </c>
      <c r="N170" s="76">
        <f t="shared" si="64"/>
        <v>5</v>
      </c>
      <c r="O170" s="77">
        <f t="shared" si="64"/>
        <v>77501.19</v>
      </c>
    </row>
    <row r="171" spans="1:15" x14ac:dyDescent="0.25">
      <c r="A171" s="69" t="s">
        <v>54</v>
      </c>
      <c r="B171" s="61" t="s">
        <v>76</v>
      </c>
      <c r="C171" s="62" t="s">
        <v>5</v>
      </c>
      <c r="D171" s="65">
        <v>13460</v>
      </c>
      <c r="E171" s="114">
        <v>209940615.63999999</v>
      </c>
      <c r="F171" s="62" t="s">
        <v>80</v>
      </c>
      <c r="G171" s="62" t="s">
        <v>5</v>
      </c>
      <c r="H171" s="63">
        <v>4090</v>
      </c>
      <c r="I171" s="64">
        <v>85035502</v>
      </c>
      <c r="J171" s="65">
        <v>1004</v>
      </c>
      <c r="K171" s="64">
        <v>8492944</v>
      </c>
      <c r="L171" s="65">
        <f t="shared" ref="L171:M173" si="84">+H171+J171</f>
        <v>5094</v>
      </c>
      <c r="M171" s="66">
        <f t="shared" si="84"/>
        <v>93528446</v>
      </c>
      <c r="N171" s="67">
        <f t="shared" si="64"/>
        <v>18554</v>
      </c>
      <c r="O171" s="68">
        <f t="shared" si="64"/>
        <v>303469061.63999999</v>
      </c>
    </row>
    <row r="172" spans="1:15" x14ac:dyDescent="0.25">
      <c r="A172" s="69"/>
      <c r="B172" s="61" t="s">
        <v>76</v>
      </c>
      <c r="C172" s="62" t="s">
        <v>6</v>
      </c>
      <c r="D172" s="65">
        <v>14</v>
      </c>
      <c r="E172" s="114">
        <v>27776647.649999999</v>
      </c>
      <c r="F172" s="62" t="s">
        <v>80</v>
      </c>
      <c r="G172" s="62" t="s">
        <v>6</v>
      </c>
      <c r="H172" s="63">
        <v>5</v>
      </c>
      <c r="I172" s="64">
        <v>11443018.75</v>
      </c>
      <c r="J172" s="65">
        <v>1</v>
      </c>
      <c r="K172" s="64">
        <v>1676676.98</v>
      </c>
      <c r="L172" s="65">
        <f t="shared" si="84"/>
        <v>6</v>
      </c>
      <c r="M172" s="66">
        <f t="shared" si="84"/>
        <v>13119695.73</v>
      </c>
      <c r="N172" s="67">
        <f t="shared" si="64"/>
        <v>20</v>
      </c>
      <c r="O172" s="68">
        <f t="shared" si="64"/>
        <v>40896343.379999995</v>
      </c>
    </row>
    <row r="173" spans="1:15" x14ac:dyDescent="0.25">
      <c r="A173" s="69"/>
      <c r="B173" s="61" t="s">
        <v>78</v>
      </c>
      <c r="C173" s="62" t="s">
        <v>6</v>
      </c>
      <c r="D173" s="65">
        <v>119</v>
      </c>
      <c r="E173" s="114">
        <v>247145950.41999999</v>
      </c>
      <c r="F173" s="62" t="s">
        <v>78</v>
      </c>
      <c r="G173" s="62" t="s">
        <v>6</v>
      </c>
      <c r="H173" s="63">
        <v>89</v>
      </c>
      <c r="I173" s="64">
        <v>60162004.630000003</v>
      </c>
      <c r="J173" s="65">
        <v>81</v>
      </c>
      <c r="K173" s="64">
        <v>39699670.700000003</v>
      </c>
      <c r="L173" s="65">
        <f t="shared" si="84"/>
        <v>170</v>
      </c>
      <c r="M173" s="66">
        <f t="shared" si="84"/>
        <v>99861675.330000013</v>
      </c>
      <c r="N173" s="67">
        <f t="shared" si="64"/>
        <v>289</v>
      </c>
      <c r="O173" s="68">
        <f t="shared" si="64"/>
        <v>347007625.75</v>
      </c>
    </row>
    <row r="174" spans="1:15" x14ac:dyDescent="0.25">
      <c r="A174" s="70" t="s">
        <v>54</v>
      </c>
      <c r="B174" s="71"/>
      <c r="C174" s="72"/>
      <c r="D174" s="73">
        <f>SUM(D171:D173)</f>
        <v>13593</v>
      </c>
      <c r="E174" s="113">
        <f>SUM(E171:E173)</f>
        <v>484863213.70999998</v>
      </c>
      <c r="F174" s="72"/>
      <c r="G174" s="72"/>
      <c r="H174" s="75">
        <f t="shared" ref="H174:M174" si="85">SUM(H171:H173)</f>
        <v>4184</v>
      </c>
      <c r="I174" s="74">
        <f t="shared" si="85"/>
        <v>156640525.38</v>
      </c>
      <c r="J174" s="73">
        <f t="shared" si="85"/>
        <v>1086</v>
      </c>
      <c r="K174" s="74">
        <f t="shared" si="85"/>
        <v>49869291.680000007</v>
      </c>
      <c r="L174" s="73">
        <f t="shared" si="85"/>
        <v>5270</v>
      </c>
      <c r="M174" s="74">
        <f t="shared" si="85"/>
        <v>206509817.06</v>
      </c>
      <c r="N174" s="76">
        <f t="shared" si="64"/>
        <v>18863</v>
      </c>
      <c r="O174" s="77">
        <f t="shared" si="64"/>
        <v>691373030.76999998</v>
      </c>
    </row>
    <row r="175" spans="1:15" x14ac:dyDescent="0.25">
      <c r="A175" s="69" t="s">
        <v>55</v>
      </c>
      <c r="B175" s="61" t="s">
        <v>76</v>
      </c>
      <c r="C175" s="62" t="s">
        <v>5</v>
      </c>
      <c r="D175" s="65">
        <v>250</v>
      </c>
      <c r="E175" s="114">
        <v>3787353.59</v>
      </c>
      <c r="F175" s="62" t="s">
        <v>80</v>
      </c>
      <c r="G175" s="62" t="s">
        <v>5</v>
      </c>
      <c r="H175" s="63">
        <v>653</v>
      </c>
      <c r="I175" s="64">
        <v>13869167</v>
      </c>
      <c r="J175" s="65">
        <v>1</v>
      </c>
      <c r="K175" s="64">
        <v>21250</v>
      </c>
      <c r="L175" s="65">
        <f t="shared" ref="L175:M177" si="86">+H175+J175</f>
        <v>654</v>
      </c>
      <c r="M175" s="66">
        <f t="shared" si="86"/>
        <v>13890417</v>
      </c>
      <c r="N175" s="67">
        <f t="shared" si="64"/>
        <v>904</v>
      </c>
      <c r="O175" s="68">
        <f t="shared" si="64"/>
        <v>17677770.59</v>
      </c>
    </row>
    <row r="176" spans="1:15" x14ac:dyDescent="0.25">
      <c r="A176" s="69"/>
      <c r="B176" s="61" t="s">
        <v>76</v>
      </c>
      <c r="C176" s="62" t="s">
        <v>6</v>
      </c>
      <c r="D176" s="65">
        <v>0</v>
      </c>
      <c r="E176" s="66">
        <v>0</v>
      </c>
      <c r="F176" s="62" t="s">
        <v>80</v>
      </c>
      <c r="G176" s="62" t="s">
        <v>6</v>
      </c>
      <c r="H176" s="63">
        <v>20</v>
      </c>
      <c r="I176" s="64">
        <v>19938504</v>
      </c>
      <c r="J176" s="65">
        <v>0</v>
      </c>
      <c r="K176" s="64">
        <v>0</v>
      </c>
      <c r="L176" s="65">
        <f t="shared" si="86"/>
        <v>20</v>
      </c>
      <c r="M176" s="66">
        <f t="shared" si="86"/>
        <v>19938504</v>
      </c>
      <c r="N176" s="67">
        <f t="shared" si="64"/>
        <v>20</v>
      </c>
      <c r="O176" s="68">
        <f t="shared" si="64"/>
        <v>19938504</v>
      </c>
    </row>
    <row r="177" spans="1:15" x14ac:dyDescent="0.25">
      <c r="A177" s="69"/>
      <c r="B177" s="61" t="s">
        <v>78</v>
      </c>
      <c r="C177" s="62" t="s">
        <v>6</v>
      </c>
      <c r="D177" s="65">
        <v>0</v>
      </c>
      <c r="E177" s="66">
        <v>0</v>
      </c>
      <c r="F177" s="62" t="s">
        <v>78</v>
      </c>
      <c r="G177" s="62" t="s">
        <v>6</v>
      </c>
      <c r="H177" s="63">
        <v>0</v>
      </c>
      <c r="I177" s="64">
        <v>0</v>
      </c>
      <c r="J177" s="65">
        <v>0</v>
      </c>
      <c r="K177" s="64">
        <v>0</v>
      </c>
      <c r="L177" s="65">
        <f t="shared" si="86"/>
        <v>0</v>
      </c>
      <c r="M177" s="66">
        <f t="shared" si="86"/>
        <v>0</v>
      </c>
      <c r="N177" s="67">
        <f t="shared" si="64"/>
        <v>0</v>
      </c>
      <c r="O177" s="68">
        <f t="shared" si="64"/>
        <v>0</v>
      </c>
    </row>
    <row r="178" spans="1:15" x14ac:dyDescent="0.25">
      <c r="A178" s="70" t="s">
        <v>55</v>
      </c>
      <c r="B178" s="71"/>
      <c r="C178" s="72"/>
      <c r="D178" s="73">
        <f>SUM(D175:D177)</f>
        <v>250</v>
      </c>
      <c r="E178" s="113">
        <f>SUM(E175:E177)</f>
        <v>3787353.59</v>
      </c>
      <c r="F178" s="72"/>
      <c r="G178" s="72"/>
      <c r="H178" s="75">
        <f t="shared" ref="H178:M178" si="87">SUM(H175:H177)</f>
        <v>673</v>
      </c>
      <c r="I178" s="74">
        <f t="shared" si="87"/>
        <v>33807671</v>
      </c>
      <c r="J178" s="73">
        <f t="shared" si="87"/>
        <v>1</v>
      </c>
      <c r="K178" s="74">
        <f t="shared" si="87"/>
        <v>21250</v>
      </c>
      <c r="L178" s="73">
        <f t="shared" si="87"/>
        <v>674</v>
      </c>
      <c r="M178" s="74">
        <f t="shared" si="87"/>
        <v>33828921</v>
      </c>
      <c r="N178" s="76">
        <f t="shared" si="64"/>
        <v>924</v>
      </c>
      <c r="O178" s="77">
        <f t="shared" si="64"/>
        <v>37616274.590000004</v>
      </c>
    </row>
    <row r="179" spans="1:15" x14ac:dyDescent="0.25">
      <c r="A179" s="69" t="s">
        <v>56</v>
      </c>
      <c r="B179" s="61" t="s">
        <v>76</v>
      </c>
      <c r="C179" s="62" t="s">
        <v>5</v>
      </c>
      <c r="D179" s="65">
        <v>788</v>
      </c>
      <c r="E179" s="114">
        <v>12380820.279999999</v>
      </c>
      <c r="F179" s="62" t="s">
        <v>80</v>
      </c>
      <c r="G179" s="62" t="s">
        <v>5</v>
      </c>
      <c r="H179" s="63">
        <v>322</v>
      </c>
      <c r="I179" s="64">
        <v>6644176</v>
      </c>
      <c r="J179" s="65">
        <v>48</v>
      </c>
      <c r="K179" s="64">
        <v>396669</v>
      </c>
      <c r="L179" s="65">
        <f t="shared" ref="L179:M181" si="88">+H179+J179</f>
        <v>370</v>
      </c>
      <c r="M179" s="66">
        <f t="shared" si="88"/>
        <v>7040845</v>
      </c>
      <c r="N179" s="67">
        <f t="shared" si="64"/>
        <v>1158</v>
      </c>
      <c r="O179" s="68">
        <f t="shared" si="64"/>
        <v>19421665.280000001</v>
      </c>
    </row>
    <row r="180" spans="1:15" x14ac:dyDescent="0.25">
      <c r="A180" s="69"/>
      <c r="B180" s="61" t="s">
        <v>76</v>
      </c>
      <c r="C180" s="62" t="s">
        <v>6</v>
      </c>
      <c r="D180" s="65">
        <v>1</v>
      </c>
      <c r="E180" s="114">
        <v>1464461.46</v>
      </c>
      <c r="F180" s="62" t="s">
        <v>80</v>
      </c>
      <c r="G180" s="62" t="s">
        <v>6</v>
      </c>
      <c r="H180" s="63">
        <v>0</v>
      </c>
      <c r="I180" s="64">
        <v>0</v>
      </c>
      <c r="J180" s="65">
        <v>0</v>
      </c>
      <c r="K180" s="64">
        <v>0</v>
      </c>
      <c r="L180" s="65">
        <f t="shared" si="88"/>
        <v>0</v>
      </c>
      <c r="M180" s="66">
        <f t="shared" si="88"/>
        <v>0</v>
      </c>
      <c r="N180" s="67">
        <f t="shared" si="64"/>
        <v>1</v>
      </c>
      <c r="O180" s="68">
        <f t="shared" si="64"/>
        <v>1464461.46</v>
      </c>
    </row>
    <row r="181" spans="1:15" x14ac:dyDescent="0.25">
      <c r="A181" s="69"/>
      <c r="B181" s="61" t="s">
        <v>78</v>
      </c>
      <c r="C181" s="62" t="s">
        <v>6</v>
      </c>
      <c r="D181" s="65">
        <v>13</v>
      </c>
      <c r="E181" s="114">
        <v>24884065.690000001</v>
      </c>
      <c r="F181" s="62" t="s">
        <v>78</v>
      </c>
      <c r="G181" s="62" t="s">
        <v>6</v>
      </c>
      <c r="H181" s="63">
        <v>3</v>
      </c>
      <c r="I181" s="64">
        <v>1801967.07</v>
      </c>
      <c r="J181" s="65">
        <v>11</v>
      </c>
      <c r="K181" s="64">
        <v>11768811.77</v>
      </c>
      <c r="L181" s="65">
        <f t="shared" si="88"/>
        <v>14</v>
      </c>
      <c r="M181" s="66">
        <f t="shared" si="88"/>
        <v>13570778.84</v>
      </c>
      <c r="N181" s="67">
        <f t="shared" si="64"/>
        <v>27</v>
      </c>
      <c r="O181" s="68">
        <f t="shared" si="64"/>
        <v>38454844.530000001</v>
      </c>
    </row>
    <row r="182" spans="1:15" x14ac:dyDescent="0.25">
      <c r="A182" s="70" t="s">
        <v>56</v>
      </c>
      <c r="B182" s="71"/>
      <c r="C182" s="72"/>
      <c r="D182" s="73">
        <f>SUM(D179:D181)</f>
        <v>802</v>
      </c>
      <c r="E182" s="113">
        <f>SUM(E179:E181)</f>
        <v>38729347.43</v>
      </c>
      <c r="F182" s="72"/>
      <c r="G182" s="72"/>
      <c r="H182" s="75">
        <f t="shared" ref="H182:M182" si="89">SUM(H179:H181)</f>
        <v>325</v>
      </c>
      <c r="I182" s="74">
        <f t="shared" si="89"/>
        <v>8446143.0700000003</v>
      </c>
      <c r="J182" s="73">
        <f t="shared" si="89"/>
        <v>59</v>
      </c>
      <c r="K182" s="74">
        <f t="shared" si="89"/>
        <v>12165480.77</v>
      </c>
      <c r="L182" s="73">
        <f t="shared" si="89"/>
        <v>384</v>
      </c>
      <c r="M182" s="74">
        <f t="shared" si="89"/>
        <v>20611623.84</v>
      </c>
      <c r="N182" s="76">
        <f t="shared" si="64"/>
        <v>1186</v>
      </c>
      <c r="O182" s="77">
        <f t="shared" si="64"/>
        <v>59340971.269999996</v>
      </c>
    </row>
    <row r="183" spans="1:15" x14ac:dyDescent="0.25">
      <c r="A183" s="69" t="s">
        <v>57</v>
      </c>
      <c r="B183" s="61" t="s">
        <v>76</v>
      </c>
      <c r="C183" s="62" t="s">
        <v>5</v>
      </c>
      <c r="D183" s="65">
        <v>2604</v>
      </c>
      <c r="E183" s="114">
        <v>43651050.380000003</v>
      </c>
      <c r="F183" s="62" t="s">
        <v>80</v>
      </c>
      <c r="G183" s="62" t="s">
        <v>5</v>
      </c>
      <c r="H183" s="63">
        <v>1617</v>
      </c>
      <c r="I183" s="64">
        <v>34113345</v>
      </c>
      <c r="J183" s="65">
        <v>138</v>
      </c>
      <c r="K183" s="64">
        <v>1181502</v>
      </c>
      <c r="L183" s="65">
        <f t="shared" ref="L183:M185" si="90">+H183+J183</f>
        <v>1755</v>
      </c>
      <c r="M183" s="66">
        <f t="shared" si="90"/>
        <v>35294847</v>
      </c>
      <c r="N183" s="67">
        <f t="shared" si="64"/>
        <v>4359</v>
      </c>
      <c r="O183" s="68">
        <f t="shared" si="64"/>
        <v>78945897.379999995</v>
      </c>
    </row>
    <row r="184" spans="1:15" x14ac:dyDescent="0.25">
      <c r="A184" s="69"/>
      <c r="B184" s="61" t="s">
        <v>76</v>
      </c>
      <c r="C184" s="62" t="s">
        <v>6</v>
      </c>
      <c r="D184" s="65">
        <v>0</v>
      </c>
      <c r="E184" s="66">
        <v>0</v>
      </c>
      <c r="F184" s="62" t="s">
        <v>80</v>
      </c>
      <c r="G184" s="62" t="s">
        <v>6</v>
      </c>
      <c r="H184" s="63">
        <v>0</v>
      </c>
      <c r="I184" s="64">
        <v>0</v>
      </c>
      <c r="J184" s="65">
        <v>0</v>
      </c>
      <c r="K184" s="64">
        <v>0</v>
      </c>
      <c r="L184" s="65">
        <f t="shared" si="90"/>
        <v>0</v>
      </c>
      <c r="M184" s="66">
        <f t="shared" si="90"/>
        <v>0</v>
      </c>
      <c r="N184" s="67">
        <f t="shared" si="64"/>
        <v>0</v>
      </c>
      <c r="O184" s="68">
        <f t="shared" si="64"/>
        <v>0</v>
      </c>
    </row>
    <row r="185" spans="1:15" x14ac:dyDescent="0.25">
      <c r="A185" s="69"/>
      <c r="B185" s="61" t="s">
        <v>78</v>
      </c>
      <c r="C185" s="62" t="s">
        <v>6</v>
      </c>
      <c r="D185" s="65">
        <v>43</v>
      </c>
      <c r="E185" s="114">
        <v>75999357.480000004</v>
      </c>
      <c r="F185" s="62" t="s">
        <v>78</v>
      </c>
      <c r="G185" s="62" t="s">
        <v>6</v>
      </c>
      <c r="H185" s="63">
        <v>28</v>
      </c>
      <c r="I185" s="64">
        <v>24150292.140000001</v>
      </c>
      <c r="J185" s="65">
        <v>20</v>
      </c>
      <c r="K185" s="64">
        <v>15867641.16</v>
      </c>
      <c r="L185" s="65">
        <f t="shared" si="90"/>
        <v>48</v>
      </c>
      <c r="M185" s="66">
        <f t="shared" si="90"/>
        <v>40017933.299999997</v>
      </c>
      <c r="N185" s="67">
        <f t="shared" si="64"/>
        <v>91</v>
      </c>
      <c r="O185" s="68">
        <f t="shared" si="64"/>
        <v>116017290.78</v>
      </c>
    </row>
    <row r="186" spans="1:15" x14ac:dyDescent="0.25">
      <c r="A186" s="70" t="s">
        <v>57</v>
      </c>
      <c r="B186" s="71"/>
      <c r="C186" s="72"/>
      <c r="D186" s="73">
        <f>SUM(D183:D185)</f>
        <v>2647</v>
      </c>
      <c r="E186" s="113">
        <f>SUM(E183:E185)</f>
        <v>119650407.86000001</v>
      </c>
      <c r="F186" s="72"/>
      <c r="G186" s="72"/>
      <c r="H186" s="75">
        <f t="shared" ref="H186:M186" si="91">SUM(H183:H185)</f>
        <v>1645</v>
      </c>
      <c r="I186" s="74">
        <f t="shared" si="91"/>
        <v>58263637.140000001</v>
      </c>
      <c r="J186" s="73">
        <f t="shared" si="91"/>
        <v>158</v>
      </c>
      <c r="K186" s="74">
        <f t="shared" si="91"/>
        <v>17049143.16</v>
      </c>
      <c r="L186" s="73">
        <f t="shared" si="91"/>
        <v>1803</v>
      </c>
      <c r="M186" s="74">
        <f t="shared" si="91"/>
        <v>75312780.299999997</v>
      </c>
      <c r="N186" s="76">
        <f t="shared" si="64"/>
        <v>4450</v>
      </c>
      <c r="O186" s="77">
        <f t="shared" si="64"/>
        <v>194963188.16000003</v>
      </c>
    </row>
    <row r="187" spans="1:15" x14ac:dyDescent="0.25">
      <c r="A187" s="69" t="s">
        <v>58</v>
      </c>
      <c r="B187" s="61" t="s">
        <v>76</v>
      </c>
      <c r="C187" s="62" t="s">
        <v>5</v>
      </c>
      <c r="D187" s="65">
        <v>1021</v>
      </c>
      <c r="E187" s="114">
        <v>16290396.91</v>
      </c>
      <c r="F187" s="62" t="s">
        <v>80</v>
      </c>
      <c r="G187" s="62" t="s">
        <v>5</v>
      </c>
      <c r="H187" s="63">
        <v>162</v>
      </c>
      <c r="I187" s="64">
        <v>3407085</v>
      </c>
      <c r="J187" s="65">
        <v>30</v>
      </c>
      <c r="K187" s="64">
        <v>252167</v>
      </c>
      <c r="L187" s="65">
        <f t="shared" ref="L187:M189" si="92">+H187+J187</f>
        <v>192</v>
      </c>
      <c r="M187" s="66">
        <f t="shared" si="92"/>
        <v>3659252</v>
      </c>
      <c r="N187" s="67">
        <f t="shared" si="64"/>
        <v>1213</v>
      </c>
      <c r="O187" s="68">
        <f t="shared" si="64"/>
        <v>19949648.91</v>
      </c>
    </row>
    <row r="188" spans="1:15" x14ac:dyDescent="0.25">
      <c r="A188" s="69"/>
      <c r="B188" s="61" t="s">
        <v>76</v>
      </c>
      <c r="C188" s="62" t="s">
        <v>6</v>
      </c>
      <c r="D188" s="65">
        <v>7</v>
      </c>
      <c r="E188" s="114">
        <v>7668724.9199999999</v>
      </c>
      <c r="F188" s="62" t="s">
        <v>80</v>
      </c>
      <c r="G188" s="62" t="s">
        <v>6</v>
      </c>
      <c r="H188" s="63">
        <v>1</v>
      </c>
      <c r="I188" s="64">
        <v>1950000</v>
      </c>
      <c r="J188" s="65">
        <v>0</v>
      </c>
      <c r="K188" s="64">
        <v>0</v>
      </c>
      <c r="L188" s="65">
        <f t="shared" si="92"/>
        <v>1</v>
      </c>
      <c r="M188" s="66">
        <f t="shared" si="92"/>
        <v>1950000</v>
      </c>
      <c r="N188" s="67">
        <f t="shared" si="64"/>
        <v>8</v>
      </c>
      <c r="O188" s="68">
        <f t="shared" si="64"/>
        <v>9618724.9199999999</v>
      </c>
    </row>
    <row r="189" spans="1:15" x14ac:dyDescent="0.25">
      <c r="A189" s="69"/>
      <c r="B189" s="61" t="s">
        <v>78</v>
      </c>
      <c r="C189" s="62" t="s">
        <v>6</v>
      </c>
      <c r="D189" s="65">
        <v>15</v>
      </c>
      <c r="E189" s="114">
        <v>14772688.939999999</v>
      </c>
      <c r="F189" s="62" t="s">
        <v>78</v>
      </c>
      <c r="G189" s="62" t="s">
        <v>6</v>
      </c>
      <c r="H189" s="63">
        <v>9</v>
      </c>
      <c r="I189" s="64">
        <v>6029411.3700000001</v>
      </c>
      <c r="J189" s="65">
        <v>13</v>
      </c>
      <c r="K189" s="64">
        <v>4071624.64</v>
      </c>
      <c r="L189" s="65">
        <f t="shared" si="92"/>
        <v>22</v>
      </c>
      <c r="M189" s="66">
        <f t="shared" si="92"/>
        <v>10101036.01</v>
      </c>
      <c r="N189" s="67">
        <f t="shared" si="64"/>
        <v>37</v>
      </c>
      <c r="O189" s="68">
        <f t="shared" si="64"/>
        <v>24873724.949999999</v>
      </c>
    </row>
    <row r="190" spans="1:15" x14ac:dyDescent="0.25">
      <c r="A190" s="70" t="s">
        <v>58</v>
      </c>
      <c r="B190" s="71"/>
      <c r="C190" s="72"/>
      <c r="D190" s="73">
        <f>SUM(D187:D189)</f>
        <v>1043</v>
      </c>
      <c r="E190" s="113">
        <f>SUM(E187:E189)</f>
        <v>38731810.769999996</v>
      </c>
      <c r="F190" s="72"/>
      <c r="G190" s="72"/>
      <c r="H190" s="75">
        <f t="shared" ref="H190:M190" si="93">SUM(H187:H189)</f>
        <v>172</v>
      </c>
      <c r="I190" s="74">
        <f t="shared" si="93"/>
        <v>11386496.370000001</v>
      </c>
      <c r="J190" s="73">
        <f t="shared" si="93"/>
        <v>43</v>
      </c>
      <c r="K190" s="74">
        <f t="shared" si="93"/>
        <v>4323791.6400000006</v>
      </c>
      <c r="L190" s="73">
        <f t="shared" si="93"/>
        <v>215</v>
      </c>
      <c r="M190" s="74">
        <f t="shared" si="93"/>
        <v>15710288.01</v>
      </c>
      <c r="N190" s="76">
        <f t="shared" si="64"/>
        <v>1258</v>
      </c>
      <c r="O190" s="77">
        <f t="shared" si="64"/>
        <v>54442098.779999994</v>
      </c>
    </row>
    <row r="191" spans="1:15" x14ac:dyDescent="0.25">
      <c r="A191" s="69" t="s">
        <v>59</v>
      </c>
      <c r="B191" s="61" t="s">
        <v>76</v>
      </c>
      <c r="C191" s="62" t="s">
        <v>5</v>
      </c>
      <c r="D191" s="65">
        <v>4341</v>
      </c>
      <c r="E191" s="114">
        <v>70544361.980000004</v>
      </c>
      <c r="F191" s="62" t="s">
        <v>80</v>
      </c>
      <c r="G191" s="62" t="s">
        <v>5</v>
      </c>
      <c r="H191" s="63">
        <v>2676</v>
      </c>
      <c r="I191" s="64">
        <v>56425854</v>
      </c>
      <c r="J191" s="65">
        <v>327</v>
      </c>
      <c r="K191" s="64">
        <v>2731339</v>
      </c>
      <c r="L191" s="65">
        <f t="shared" ref="L191:M193" si="94">+H191+J191</f>
        <v>3003</v>
      </c>
      <c r="M191" s="66">
        <f t="shared" si="94"/>
        <v>59157193</v>
      </c>
      <c r="N191" s="67">
        <f t="shared" si="64"/>
        <v>7344</v>
      </c>
      <c r="O191" s="68">
        <f t="shared" si="64"/>
        <v>129701554.98</v>
      </c>
    </row>
    <row r="192" spans="1:15" x14ac:dyDescent="0.25">
      <c r="A192" s="69"/>
      <c r="B192" s="61" t="s">
        <v>76</v>
      </c>
      <c r="C192" s="62" t="s">
        <v>6</v>
      </c>
      <c r="D192" s="65">
        <v>2</v>
      </c>
      <c r="E192" s="114">
        <v>5547174.4800000004</v>
      </c>
      <c r="F192" s="62" t="s">
        <v>80</v>
      </c>
      <c r="G192" s="62" t="s">
        <v>6</v>
      </c>
      <c r="H192" s="63">
        <v>1</v>
      </c>
      <c r="I192" s="64">
        <v>2414948</v>
      </c>
      <c r="J192" s="65">
        <v>0</v>
      </c>
      <c r="K192" s="64">
        <v>0</v>
      </c>
      <c r="L192" s="65">
        <f t="shared" si="94"/>
        <v>1</v>
      </c>
      <c r="M192" s="66">
        <f t="shared" si="94"/>
        <v>2414948</v>
      </c>
      <c r="N192" s="67">
        <f t="shared" si="64"/>
        <v>3</v>
      </c>
      <c r="O192" s="68">
        <f t="shared" si="64"/>
        <v>7962122.4800000004</v>
      </c>
    </row>
    <row r="193" spans="1:15" x14ac:dyDescent="0.25">
      <c r="A193" s="69"/>
      <c r="B193" s="61" t="s">
        <v>78</v>
      </c>
      <c r="C193" s="62" t="s">
        <v>6</v>
      </c>
      <c r="D193" s="65">
        <v>76</v>
      </c>
      <c r="E193" s="114">
        <v>126549787.81999999</v>
      </c>
      <c r="F193" s="62" t="s">
        <v>78</v>
      </c>
      <c r="G193" s="62" t="s">
        <v>6</v>
      </c>
      <c r="H193" s="63">
        <v>83</v>
      </c>
      <c r="I193" s="64">
        <v>54048812.969999999</v>
      </c>
      <c r="J193" s="65">
        <v>33</v>
      </c>
      <c r="K193" s="64">
        <v>12929658</v>
      </c>
      <c r="L193" s="65">
        <f t="shared" si="94"/>
        <v>116</v>
      </c>
      <c r="M193" s="66">
        <f t="shared" si="94"/>
        <v>66978470.969999999</v>
      </c>
      <c r="N193" s="67">
        <f t="shared" si="64"/>
        <v>192</v>
      </c>
      <c r="O193" s="68">
        <f t="shared" si="64"/>
        <v>193528258.78999999</v>
      </c>
    </row>
    <row r="194" spans="1:15" x14ac:dyDescent="0.25">
      <c r="A194" s="70" t="s">
        <v>59</v>
      </c>
      <c r="B194" s="71"/>
      <c r="C194" s="72"/>
      <c r="D194" s="73">
        <f>SUM(D191:D193)</f>
        <v>4419</v>
      </c>
      <c r="E194" s="113">
        <f>SUM(E191:E193)</f>
        <v>202641324.28</v>
      </c>
      <c r="F194" s="72"/>
      <c r="G194" s="72"/>
      <c r="H194" s="75">
        <f t="shared" ref="H194:M194" si="95">SUM(H191:H193)</f>
        <v>2760</v>
      </c>
      <c r="I194" s="74">
        <f t="shared" si="95"/>
        <v>112889614.97</v>
      </c>
      <c r="J194" s="73">
        <f t="shared" si="95"/>
        <v>360</v>
      </c>
      <c r="K194" s="74">
        <f t="shared" si="95"/>
        <v>15660997</v>
      </c>
      <c r="L194" s="73">
        <f t="shared" si="95"/>
        <v>3120</v>
      </c>
      <c r="M194" s="74">
        <f t="shared" si="95"/>
        <v>128550611.97</v>
      </c>
      <c r="N194" s="76">
        <f t="shared" si="64"/>
        <v>7539</v>
      </c>
      <c r="O194" s="77">
        <f t="shared" si="64"/>
        <v>331191936.25</v>
      </c>
    </row>
    <row r="195" spans="1:15" x14ac:dyDescent="0.25">
      <c r="A195" s="69" t="s">
        <v>60</v>
      </c>
      <c r="B195" s="61" t="s">
        <v>76</v>
      </c>
      <c r="C195" s="62" t="s">
        <v>5</v>
      </c>
      <c r="D195" s="65">
        <v>14028</v>
      </c>
      <c r="E195" s="114">
        <v>225741237.33000001</v>
      </c>
      <c r="F195" s="62" t="s">
        <v>80</v>
      </c>
      <c r="G195" s="62" t="s">
        <v>5</v>
      </c>
      <c r="H195" s="63">
        <v>5800</v>
      </c>
      <c r="I195" s="64">
        <v>121599651</v>
      </c>
      <c r="J195" s="65">
        <v>1129</v>
      </c>
      <c r="K195" s="64">
        <v>9508677</v>
      </c>
      <c r="L195" s="65">
        <f t="shared" ref="L195:M197" si="96">+H195+J195</f>
        <v>6929</v>
      </c>
      <c r="M195" s="66">
        <f t="shared" si="96"/>
        <v>131108328</v>
      </c>
      <c r="N195" s="67">
        <f t="shared" ref="N195:O230" si="97">+L195+D195</f>
        <v>20957</v>
      </c>
      <c r="O195" s="68">
        <f t="shared" si="97"/>
        <v>356849565.33000004</v>
      </c>
    </row>
    <row r="196" spans="1:15" x14ac:dyDescent="0.25">
      <c r="A196" s="69"/>
      <c r="B196" s="61" t="s">
        <v>76</v>
      </c>
      <c r="C196" s="62" t="s">
        <v>6</v>
      </c>
      <c r="D196" s="65">
        <v>20</v>
      </c>
      <c r="E196" s="114">
        <v>19226143.280000001</v>
      </c>
      <c r="F196" s="62" t="s">
        <v>80</v>
      </c>
      <c r="G196" s="62" t="s">
        <v>6</v>
      </c>
      <c r="H196" s="63">
        <v>10</v>
      </c>
      <c r="I196" s="64">
        <v>23524757.75</v>
      </c>
      <c r="J196" s="65">
        <v>4</v>
      </c>
      <c r="K196" s="64">
        <v>10045979.619999999</v>
      </c>
      <c r="L196" s="65">
        <f t="shared" si="96"/>
        <v>14</v>
      </c>
      <c r="M196" s="66">
        <f t="shared" si="96"/>
        <v>33570737.369999997</v>
      </c>
      <c r="N196" s="67">
        <f t="shared" si="97"/>
        <v>34</v>
      </c>
      <c r="O196" s="68">
        <f t="shared" si="97"/>
        <v>52796880.649999999</v>
      </c>
    </row>
    <row r="197" spans="1:15" x14ac:dyDescent="0.25">
      <c r="A197" s="69"/>
      <c r="B197" s="61" t="s">
        <v>78</v>
      </c>
      <c r="C197" s="62" t="s">
        <v>6</v>
      </c>
      <c r="D197" s="65">
        <v>261</v>
      </c>
      <c r="E197" s="114">
        <v>370433357.94</v>
      </c>
      <c r="F197" s="62" t="s">
        <v>78</v>
      </c>
      <c r="G197" s="62" t="s">
        <v>6</v>
      </c>
      <c r="H197" s="63">
        <v>271</v>
      </c>
      <c r="I197" s="64">
        <v>237606917.99000001</v>
      </c>
      <c r="J197" s="65">
        <v>125</v>
      </c>
      <c r="K197" s="64">
        <v>100219048.65000001</v>
      </c>
      <c r="L197" s="65">
        <f t="shared" si="96"/>
        <v>396</v>
      </c>
      <c r="M197" s="66">
        <f t="shared" si="96"/>
        <v>337825966.63999999</v>
      </c>
      <c r="N197" s="67">
        <f t="shared" si="97"/>
        <v>657</v>
      </c>
      <c r="O197" s="68">
        <f t="shared" si="97"/>
        <v>708259324.57999992</v>
      </c>
    </row>
    <row r="198" spans="1:15" x14ac:dyDescent="0.25">
      <c r="A198" s="70" t="s">
        <v>60</v>
      </c>
      <c r="B198" s="71"/>
      <c r="C198" s="72"/>
      <c r="D198" s="73">
        <f>SUM(D195:D197)</f>
        <v>14309</v>
      </c>
      <c r="E198" s="113">
        <f>SUM(E195:E197)</f>
        <v>615400738.54999995</v>
      </c>
      <c r="F198" s="72"/>
      <c r="G198" s="72"/>
      <c r="H198" s="75">
        <f t="shared" ref="H198:M198" si="98">SUM(H195:H197)</f>
        <v>6081</v>
      </c>
      <c r="I198" s="74">
        <f t="shared" si="98"/>
        <v>382731326.74000001</v>
      </c>
      <c r="J198" s="73">
        <f t="shared" si="98"/>
        <v>1258</v>
      </c>
      <c r="K198" s="74">
        <f t="shared" si="98"/>
        <v>119773705.27000001</v>
      </c>
      <c r="L198" s="73">
        <f t="shared" si="98"/>
        <v>7339</v>
      </c>
      <c r="M198" s="74">
        <f t="shared" si="98"/>
        <v>502505032.00999999</v>
      </c>
      <c r="N198" s="76">
        <f t="shared" si="97"/>
        <v>21648</v>
      </c>
      <c r="O198" s="77">
        <f t="shared" si="97"/>
        <v>1117905770.5599999</v>
      </c>
    </row>
    <row r="199" spans="1:15" x14ac:dyDescent="0.25">
      <c r="A199" s="69" t="s">
        <v>61</v>
      </c>
      <c r="B199" s="61" t="s">
        <v>76</v>
      </c>
      <c r="C199" s="62" t="s">
        <v>5</v>
      </c>
      <c r="D199" s="65">
        <v>1951</v>
      </c>
      <c r="E199" s="114">
        <v>30199975.039999999</v>
      </c>
      <c r="F199" s="62" t="s">
        <v>80</v>
      </c>
      <c r="G199" s="62" t="s">
        <v>5</v>
      </c>
      <c r="H199" s="63">
        <v>396</v>
      </c>
      <c r="I199" s="64">
        <v>7791696</v>
      </c>
      <c r="J199" s="65">
        <v>22</v>
      </c>
      <c r="K199" s="64">
        <v>187000</v>
      </c>
      <c r="L199" s="65">
        <f t="shared" ref="L199:M201" si="99">+H199+J199</f>
        <v>418</v>
      </c>
      <c r="M199" s="66">
        <f t="shared" si="99"/>
        <v>7978696</v>
      </c>
      <c r="N199" s="67">
        <f t="shared" si="97"/>
        <v>2369</v>
      </c>
      <c r="O199" s="68">
        <f t="shared" si="97"/>
        <v>38178671.039999999</v>
      </c>
    </row>
    <row r="200" spans="1:15" x14ac:dyDescent="0.25">
      <c r="A200" s="69"/>
      <c r="B200" s="61" t="s">
        <v>76</v>
      </c>
      <c r="C200" s="62" t="s">
        <v>6</v>
      </c>
      <c r="D200" s="65">
        <v>0</v>
      </c>
      <c r="E200" s="66">
        <v>0</v>
      </c>
      <c r="F200" s="62" t="s">
        <v>80</v>
      </c>
      <c r="G200" s="62" t="s">
        <v>6</v>
      </c>
      <c r="H200" s="63">
        <v>0</v>
      </c>
      <c r="I200" s="64">
        <v>0</v>
      </c>
      <c r="J200" s="65">
        <v>0</v>
      </c>
      <c r="K200" s="64">
        <v>0</v>
      </c>
      <c r="L200" s="65">
        <f t="shared" si="99"/>
        <v>0</v>
      </c>
      <c r="M200" s="66">
        <f t="shared" si="99"/>
        <v>0</v>
      </c>
      <c r="N200" s="67">
        <f t="shared" si="97"/>
        <v>0</v>
      </c>
      <c r="O200" s="68">
        <f t="shared" si="97"/>
        <v>0</v>
      </c>
    </row>
    <row r="201" spans="1:15" x14ac:dyDescent="0.25">
      <c r="A201" s="69"/>
      <c r="B201" s="61" t="s">
        <v>78</v>
      </c>
      <c r="C201" s="62" t="s">
        <v>6</v>
      </c>
      <c r="D201" s="65">
        <v>19</v>
      </c>
      <c r="E201" s="114">
        <v>17106127.27</v>
      </c>
      <c r="F201" s="62" t="s">
        <v>78</v>
      </c>
      <c r="G201" s="62" t="s">
        <v>6</v>
      </c>
      <c r="H201" s="63">
        <v>12</v>
      </c>
      <c r="I201" s="64">
        <v>8675626</v>
      </c>
      <c r="J201" s="65">
        <v>15</v>
      </c>
      <c r="K201" s="64">
        <v>8543411</v>
      </c>
      <c r="L201" s="65">
        <f t="shared" si="99"/>
        <v>27</v>
      </c>
      <c r="M201" s="66">
        <f t="shared" si="99"/>
        <v>17219037</v>
      </c>
      <c r="N201" s="67">
        <f t="shared" si="97"/>
        <v>46</v>
      </c>
      <c r="O201" s="68">
        <f t="shared" si="97"/>
        <v>34325164.269999996</v>
      </c>
    </row>
    <row r="202" spans="1:15" x14ac:dyDescent="0.25">
      <c r="A202" s="70" t="s">
        <v>61</v>
      </c>
      <c r="B202" s="71"/>
      <c r="C202" s="72"/>
      <c r="D202" s="73">
        <f>SUM(D199:D201)</f>
        <v>1970</v>
      </c>
      <c r="E202" s="113">
        <f>SUM(E199:E201)</f>
        <v>47306102.310000002</v>
      </c>
      <c r="F202" s="72"/>
      <c r="G202" s="72"/>
      <c r="H202" s="75">
        <f t="shared" ref="H202:M202" si="100">SUM(H199:H201)</f>
        <v>408</v>
      </c>
      <c r="I202" s="74">
        <f t="shared" si="100"/>
        <v>16467322</v>
      </c>
      <c r="J202" s="73">
        <f t="shared" si="100"/>
        <v>37</v>
      </c>
      <c r="K202" s="74">
        <f t="shared" si="100"/>
        <v>8730411</v>
      </c>
      <c r="L202" s="73">
        <f t="shared" si="100"/>
        <v>445</v>
      </c>
      <c r="M202" s="74">
        <f t="shared" si="100"/>
        <v>25197733</v>
      </c>
      <c r="N202" s="76">
        <f t="shared" si="97"/>
        <v>2415</v>
      </c>
      <c r="O202" s="77">
        <f t="shared" si="97"/>
        <v>72503835.310000002</v>
      </c>
    </row>
    <row r="203" spans="1:15" x14ac:dyDescent="0.25">
      <c r="A203" s="69" t="s">
        <v>62</v>
      </c>
      <c r="B203" s="61" t="s">
        <v>76</v>
      </c>
      <c r="C203" s="62" t="s">
        <v>5</v>
      </c>
      <c r="D203" s="65">
        <v>454</v>
      </c>
      <c r="E203" s="114">
        <v>7474689.5099999998</v>
      </c>
      <c r="F203" s="62" t="s">
        <v>80</v>
      </c>
      <c r="G203" s="62" t="s">
        <v>5</v>
      </c>
      <c r="H203" s="63">
        <v>611</v>
      </c>
      <c r="I203" s="64">
        <v>12799592</v>
      </c>
      <c r="J203" s="65">
        <v>157</v>
      </c>
      <c r="K203" s="64">
        <v>1292005</v>
      </c>
      <c r="L203" s="65">
        <f t="shared" ref="L203:M205" si="101">+H203+J203</f>
        <v>768</v>
      </c>
      <c r="M203" s="66">
        <f t="shared" si="101"/>
        <v>14091597</v>
      </c>
      <c r="N203" s="67">
        <f t="shared" si="97"/>
        <v>1222</v>
      </c>
      <c r="O203" s="68">
        <f t="shared" si="97"/>
        <v>21566286.509999998</v>
      </c>
    </row>
    <row r="204" spans="1:15" x14ac:dyDescent="0.25">
      <c r="A204" s="69"/>
      <c r="B204" s="61" t="s">
        <v>76</v>
      </c>
      <c r="C204" s="62" t="s">
        <v>6</v>
      </c>
      <c r="D204" s="65">
        <v>0</v>
      </c>
      <c r="E204" s="66">
        <v>0</v>
      </c>
      <c r="F204" s="62" t="s">
        <v>80</v>
      </c>
      <c r="G204" s="62" t="s">
        <v>6</v>
      </c>
      <c r="H204" s="63">
        <v>0</v>
      </c>
      <c r="I204" s="64">
        <v>0</v>
      </c>
      <c r="J204" s="65">
        <v>0</v>
      </c>
      <c r="K204" s="64">
        <v>0</v>
      </c>
      <c r="L204" s="65">
        <f t="shared" si="101"/>
        <v>0</v>
      </c>
      <c r="M204" s="66">
        <f t="shared" si="101"/>
        <v>0</v>
      </c>
      <c r="N204" s="67">
        <f t="shared" si="97"/>
        <v>0</v>
      </c>
      <c r="O204" s="68">
        <f t="shared" si="97"/>
        <v>0</v>
      </c>
    </row>
    <row r="205" spans="1:15" x14ac:dyDescent="0.25">
      <c r="A205" s="69"/>
      <c r="B205" s="61" t="s">
        <v>78</v>
      </c>
      <c r="C205" s="62" t="s">
        <v>6</v>
      </c>
      <c r="D205" s="65">
        <v>7</v>
      </c>
      <c r="E205" s="114">
        <v>9294925.3300000001</v>
      </c>
      <c r="F205" s="62" t="s">
        <v>78</v>
      </c>
      <c r="G205" s="62" t="s">
        <v>6</v>
      </c>
      <c r="H205" s="63">
        <v>8</v>
      </c>
      <c r="I205" s="64">
        <v>5031873.71</v>
      </c>
      <c r="J205" s="65">
        <v>9</v>
      </c>
      <c r="K205" s="64">
        <v>5634152.6299999999</v>
      </c>
      <c r="L205" s="65">
        <f t="shared" si="101"/>
        <v>17</v>
      </c>
      <c r="M205" s="66">
        <f t="shared" si="101"/>
        <v>10666026.34</v>
      </c>
      <c r="N205" s="67">
        <f t="shared" si="97"/>
        <v>24</v>
      </c>
      <c r="O205" s="68">
        <f t="shared" si="97"/>
        <v>19960951.670000002</v>
      </c>
    </row>
    <row r="206" spans="1:15" x14ac:dyDescent="0.25">
      <c r="A206" s="70" t="s">
        <v>62</v>
      </c>
      <c r="B206" s="71"/>
      <c r="C206" s="72"/>
      <c r="D206" s="73">
        <f>SUM(D203:D205)</f>
        <v>461</v>
      </c>
      <c r="E206" s="113">
        <f>SUM(E203:E205)</f>
        <v>16769614.84</v>
      </c>
      <c r="F206" s="72"/>
      <c r="G206" s="72"/>
      <c r="H206" s="75">
        <f t="shared" ref="H206:M206" si="102">SUM(H203:H205)</f>
        <v>619</v>
      </c>
      <c r="I206" s="74">
        <f t="shared" si="102"/>
        <v>17831465.710000001</v>
      </c>
      <c r="J206" s="73">
        <f t="shared" si="102"/>
        <v>166</v>
      </c>
      <c r="K206" s="74">
        <f t="shared" si="102"/>
        <v>6926157.6299999999</v>
      </c>
      <c r="L206" s="73">
        <f t="shared" si="102"/>
        <v>785</v>
      </c>
      <c r="M206" s="74">
        <f t="shared" si="102"/>
        <v>24757623.34</v>
      </c>
      <c r="N206" s="76">
        <f t="shared" si="97"/>
        <v>1246</v>
      </c>
      <c r="O206" s="77">
        <f t="shared" si="97"/>
        <v>41527238.18</v>
      </c>
    </row>
    <row r="207" spans="1:15" x14ac:dyDescent="0.25">
      <c r="A207" s="69" t="s">
        <v>63</v>
      </c>
      <c r="B207" s="61" t="s">
        <v>76</v>
      </c>
      <c r="C207" s="62" t="s">
        <v>5</v>
      </c>
      <c r="D207" s="65">
        <v>23</v>
      </c>
      <c r="E207" s="114">
        <v>396000</v>
      </c>
      <c r="F207" s="62" t="s">
        <v>80</v>
      </c>
      <c r="G207" s="62" t="s">
        <v>5</v>
      </c>
      <c r="H207" s="63">
        <v>0</v>
      </c>
      <c r="I207" s="64">
        <v>0</v>
      </c>
      <c r="J207" s="65">
        <v>0</v>
      </c>
      <c r="K207" s="64">
        <v>0</v>
      </c>
      <c r="L207" s="65">
        <f t="shared" ref="L207:M209" si="103">+H207+J207</f>
        <v>0</v>
      </c>
      <c r="M207" s="66">
        <f t="shared" si="103"/>
        <v>0</v>
      </c>
      <c r="N207" s="67">
        <f t="shared" si="97"/>
        <v>23</v>
      </c>
      <c r="O207" s="68">
        <f t="shared" si="97"/>
        <v>396000</v>
      </c>
    </row>
    <row r="208" spans="1:15" x14ac:dyDescent="0.25">
      <c r="A208" s="69"/>
      <c r="B208" s="61" t="s">
        <v>76</v>
      </c>
      <c r="C208" s="62" t="s">
        <v>6</v>
      </c>
      <c r="D208" s="65">
        <v>0</v>
      </c>
      <c r="E208" s="66">
        <v>0</v>
      </c>
      <c r="F208" s="62" t="s">
        <v>80</v>
      </c>
      <c r="G208" s="62" t="s">
        <v>6</v>
      </c>
      <c r="H208" s="63">
        <v>0</v>
      </c>
      <c r="I208" s="64">
        <v>0</v>
      </c>
      <c r="J208" s="65">
        <v>0</v>
      </c>
      <c r="K208" s="64">
        <v>0</v>
      </c>
      <c r="L208" s="65">
        <f t="shared" si="103"/>
        <v>0</v>
      </c>
      <c r="M208" s="66">
        <f t="shared" si="103"/>
        <v>0</v>
      </c>
      <c r="N208" s="67">
        <f t="shared" si="97"/>
        <v>0</v>
      </c>
      <c r="O208" s="68">
        <f t="shared" si="97"/>
        <v>0</v>
      </c>
    </row>
    <row r="209" spans="1:15" x14ac:dyDescent="0.25">
      <c r="A209" s="69"/>
      <c r="B209" s="61" t="s">
        <v>78</v>
      </c>
      <c r="C209" s="62" t="s">
        <v>6</v>
      </c>
      <c r="D209" s="65">
        <v>0</v>
      </c>
      <c r="E209" s="66">
        <v>0</v>
      </c>
      <c r="F209" s="62" t="s">
        <v>78</v>
      </c>
      <c r="G209" s="62" t="s">
        <v>6</v>
      </c>
      <c r="H209" s="63">
        <v>0</v>
      </c>
      <c r="I209" s="64">
        <v>0</v>
      </c>
      <c r="J209" s="65">
        <v>0</v>
      </c>
      <c r="K209" s="64">
        <v>0</v>
      </c>
      <c r="L209" s="65">
        <f t="shared" si="103"/>
        <v>0</v>
      </c>
      <c r="M209" s="66">
        <f t="shared" si="103"/>
        <v>0</v>
      </c>
      <c r="N209" s="67">
        <f t="shared" si="97"/>
        <v>0</v>
      </c>
      <c r="O209" s="68">
        <f t="shared" si="97"/>
        <v>0</v>
      </c>
    </row>
    <row r="210" spans="1:15" x14ac:dyDescent="0.25">
      <c r="A210" s="70" t="s">
        <v>63</v>
      </c>
      <c r="B210" s="71"/>
      <c r="C210" s="72"/>
      <c r="D210" s="73">
        <f>SUM(D207:D209)</f>
        <v>23</v>
      </c>
      <c r="E210" s="113">
        <f>SUM(E207:E209)</f>
        <v>396000</v>
      </c>
      <c r="F210" s="72"/>
      <c r="G210" s="72"/>
      <c r="H210" s="75">
        <f t="shared" ref="H210:M210" si="104">SUM(H207:H209)</f>
        <v>0</v>
      </c>
      <c r="I210" s="74">
        <f t="shared" si="104"/>
        <v>0</v>
      </c>
      <c r="J210" s="73">
        <f t="shared" si="104"/>
        <v>0</v>
      </c>
      <c r="K210" s="74">
        <f t="shared" si="104"/>
        <v>0</v>
      </c>
      <c r="L210" s="73">
        <f t="shared" si="104"/>
        <v>0</v>
      </c>
      <c r="M210" s="74">
        <f t="shared" si="104"/>
        <v>0</v>
      </c>
      <c r="N210" s="76">
        <f t="shared" si="97"/>
        <v>23</v>
      </c>
      <c r="O210" s="77">
        <f t="shared" si="97"/>
        <v>396000</v>
      </c>
    </row>
    <row r="211" spans="1:15" x14ac:dyDescent="0.25">
      <c r="A211" s="69" t="s">
        <v>64</v>
      </c>
      <c r="B211" s="61" t="s">
        <v>76</v>
      </c>
      <c r="C211" s="62" t="s">
        <v>5</v>
      </c>
      <c r="D211" s="65">
        <v>7120</v>
      </c>
      <c r="E211" s="114">
        <v>113955099.84</v>
      </c>
      <c r="F211" s="62" t="s">
        <v>80</v>
      </c>
      <c r="G211" s="62" t="s">
        <v>5</v>
      </c>
      <c r="H211" s="63">
        <v>1295</v>
      </c>
      <c r="I211" s="64">
        <v>27256679</v>
      </c>
      <c r="J211" s="65">
        <v>5</v>
      </c>
      <c r="K211" s="64">
        <v>42500</v>
      </c>
      <c r="L211" s="65">
        <f t="shared" ref="L211:M213" si="105">+H211+J211</f>
        <v>1300</v>
      </c>
      <c r="M211" s="66">
        <f t="shared" si="105"/>
        <v>27299179</v>
      </c>
      <c r="N211" s="67">
        <f t="shared" si="97"/>
        <v>8420</v>
      </c>
      <c r="O211" s="68">
        <f t="shared" si="97"/>
        <v>141254278.84</v>
      </c>
    </row>
    <row r="212" spans="1:15" x14ac:dyDescent="0.25">
      <c r="A212" s="69"/>
      <c r="B212" s="61" t="s">
        <v>76</v>
      </c>
      <c r="C212" s="62" t="s">
        <v>6</v>
      </c>
      <c r="D212" s="65">
        <v>4</v>
      </c>
      <c r="E212" s="114">
        <v>8805188.5299999993</v>
      </c>
      <c r="F212" s="62" t="s">
        <v>80</v>
      </c>
      <c r="G212" s="62" t="s">
        <v>6</v>
      </c>
      <c r="H212" s="63">
        <v>1</v>
      </c>
      <c r="I212" s="64">
        <v>1961381.2</v>
      </c>
      <c r="J212" s="65">
        <v>0</v>
      </c>
      <c r="K212" s="64">
        <v>0</v>
      </c>
      <c r="L212" s="65">
        <f t="shared" si="105"/>
        <v>1</v>
      </c>
      <c r="M212" s="66">
        <f t="shared" si="105"/>
        <v>1961381.2</v>
      </c>
      <c r="N212" s="67">
        <f t="shared" si="97"/>
        <v>5</v>
      </c>
      <c r="O212" s="68">
        <f t="shared" si="97"/>
        <v>10766569.729999999</v>
      </c>
    </row>
    <row r="213" spans="1:15" x14ac:dyDescent="0.25">
      <c r="A213" s="69"/>
      <c r="B213" s="61" t="s">
        <v>78</v>
      </c>
      <c r="C213" s="62" t="s">
        <v>6</v>
      </c>
      <c r="D213" s="65">
        <v>82</v>
      </c>
      <c r="E213" s="114">
        <v>149059633.00999999</v>
      </c>
      <c r="F213" s="62" t="s">
        <v>78</v>
      </c>
      <c r="G213" s="62" t="s">
        <v>6</v>
      </c>
      <c r="H213" s="63">
        <v>60</v>
      </c>
      <c r="I213" s="64">
        <v>42696635.719999999</v>
      </c>
      <c r="J213" s="65">
        <v>2</v>
      </c>
      <c r="K213" s="64">
        <v>536559.93999999994</v>
      </c>
      <c r="L213" s="65">
        <f t="shared" si="105"/>
        <v>62</v>
      </c>
      <c r="M213" s="66">
        <f t="shared" si="105"/>
        <v>43233195.659999996</v>
      </c>
      <c r="N213" s="67">
        <f t="shared" si="97"/>
        <v>144</v>
      </c>
      <c r="O213" s="68">
        <f t="shared" si="97"/>
        <v>192292828.66999999</v>
      </c>
    </row>
    <row r="214" spans="1:15" x14ac:dyDescent="0.25">
      <c r="A214" s="70" t="s">
        <v>64</v>
      </c>
      <c r="B214" s="71"/>
      <c r="C214" s="72"/>
      <c r="D214" s="73">
        <f>SUM(D211:D213)</f>
        <v>7206</v>
      </c>
      <c r="E214" s="113">
        <f>SUM(E211:E213)</f>
        <v>271819921.38</v>
      </c>
      <c r="F214" s="72"/>
      <c r="G214" s="72"/>
      <c r="H214" s="75">
        <f t="shared" ref="H214:M214" si="106">SUM(H211:H213)</f>
        <v>1356</v>
      </c>
      <c r="I214" s="74">
        <f t="shared" si="106"/>
        <v>71914695.920000002</v>
      </c>
      <c r="J214" s="73">
        <f t="shared" si="106"/>
        <v>7</v>
      </c>
      <c r="K214" s="74">
        <f t="shared" si="106"/>
        <v>579059.93999999994</v>
      </c>
      <c r="L214" s="73">
        <f t="shared" si="106"/>
        <v>1363</v>
      </c>
      <c r="M214" s="74">
        <f t="shared" si="106"/>
        <v>72493755.859999999</v>
      </c>
      <c r="N214" s="76">
        <f t="shared" si="97"/>
        <v>8569</v>
      </c>
      <c r="O214" s="77">
        <f t="shared" si="97"/>
        <v>344313677.24000001</v>
      </c>
    </row>
    <row r="215" spans="1:15" x14ac:dyDescent="0.25">
      <c r="A215" s="69" t="s">
        <v>65</v>
      </c>
      <c r="B215" s="61" t="s">
        <v>76</v>
      </c>
      <c r="C215" s="62" t="s">
        <v>5</v>
      </c>
      <c r="D215" s="65">
        <v>5094</v>
      </c>
      <c r="E215" s="114">
        <v>79677162.950000003</v>
      </c>
      <c r="F215" s="62" t="s">
        <v>80</v>
      </c>
      <c r="G215" s="62" t="s">
        <v>5</v>
      </c>
      <c r="H215" s="63">
        <v>3574</v>
      </c>
      <c r="I215" s="64">
        <v>75416268</v>
      </c>
      <c r="J215" s="65">
        <v>648</v>
      </c>
      <c r="K215" s="64">
        <v>5486754</v>
      </c>
      <c r="L215" s="65">
        <f t="shared" ref="L215:M217" si="107">+H215+J215</f>
        <v>4222</v>
      </c>
      <c r="M215" s="66">
        <f t="shared" si="107"/>
        <v>80903022</v>
      </c>
      <c r="N215" s="67">
        <f t="shared" si="97"/>
        <v>9316</v>
      </c>
      <c r="O215" s="68">
        <f t="shared" si="97"/>
        <v>160580184.94999999</v>
      </c>
    </row>
    <row r="216" spans="1:15" x14ac:dyDescent="0.25">
      <c r="A216" s="69"/>
      <c r="B216" s="61" t="s">
        <v>76</v>
      </c>
      <c r="C216" s="62" t="s">
        <v>6</v>
      </c>
      <c r="D216" s="65">
        <v>2</v>
      </c>
      <c r="E216" s="114">
        <v>3598210.2</v>
      </c>
      <c r="F216" s="62" t="s">
        <v>80</v>
      </c>
      <c r="G216" s="62" t="s">
        <v>6</v>
      </c>
      <c r="H216" s="63">
        <v>6</v>
      </c>
      <c r="I216" s="64">
        <v>7782539</v>
      </c>
      <c r="J216" s="65">
        <v>1</v>
      </c>
      <c r="K216" s="64">
        <v>1073618</v>
      </c>
      <c r="L216" s="65">
        <f t="shared" si="107"/>
        <v>7</v>
      </c>
      <c r="M216" s="66">
        <f t="shared" si="107"/>
        <v>8856157</v>
      </c>
      <c r="N216" s="67">
        <f t="shared" si="97"/>
        <v>9</v>
      </c>
      <c r="O216" s="68">
        <f t="shared" si="97"/>
        <v>12454367.199999999</v>
      </c>
    </row>
    <row r="217" spans="1:15" x14ac:dyDescent="0.25">
      <c r="A217" s="69"/>
      <c r="B217" s="61" t="s">
        <v>78</v>
      </c>
      <c r="C217" s="62" t="s">
        <v>6</v>
      </c>
      <c r="D217" s="65">
        <v>48</v>
      </c>
      <c r="E217" s="114">
        <v>64687338.960000001</v>
      </c>
      <c r="F217" s="62" t="s">
        <v>78</v>
      </c>
      <c r="G217" s="62" t="s">
        <v>6</v>
      </c>
      <c r="H217" s="63">
        <v>63</v>
      </c>
      <c r="I217" s="64">
        <v>45325135</v>
      </c>
      <c r="J217" s="65">
        <v>43</v>
      </c>
      <c r="K217" s="64">
        <v>23380167</v>
      </c>
      <c r="L217" s="65">
        <f t="shared" si="107"/>
        <v>106</v>
      </c>
      <c r="M217" s="66">
        <f t="shared" si="107"/>
        <v>68705302</v>
      </c>
      <c r="N217" s="67">
        <f t="shared" si="97"/>
        <v>154</v>
      </c>
      <c r="O217" s="68">
        <f t="shared" si="97"/>
        <v>133392640.96000001</v>
      </c>
    </row>
    <row r="218" spans="1:15" x14ac:dyDescent="0.25">
      <c r="A218" s="70" t="s">
        <v>65</v>
      </c>
      <c r="B218" s="71"/>
      <c r="C218" s="72"/>
      <c r="D218" s="73">
        <f>SUM(D215:D217)</f>
        <v>5144</v>
      </c>
      <c r="E218" s="113">
        <f>SUM(E215:E217)</f>
        <v>147962712.11000001</v>
      </c>
      <c r="F218" s="72"/>
      <c r="G218" s="72"/>
      <c r="H218" s="75">
        <f t="shared" ref="H218:M218" si="108">SUM(H215:H217)</f>
        <v>3643</v>
      </c>
      <c r="I218" s="74">
        <f t="shared" si="108"/>
        <v>128523942</v>
      </c>
      <c r="J218" s="73">
        <f t="shared" si="108"/>
        <v>692</v>
      </c>
      <c r="K218" s="74">
        <f t="shared" si="108"/>
        <v>29940539</v>
      </c>
      <c r="L218" s="73">
        <f t="shared" si="108"/>
        <v>4335</v>
      </c>
      <c r="M218" s="74">
        <f t="shared" si="108"/>
        <v>158464481</v>
      </c>
      <c r="N218" s="76">
        <f t="shared" si="97"/>
        <v>9479</v>
      </c>
      <c r="O218" s="77">
        <f t="shared" si="97"/>
        <v>306427193.11000001</v>
      </c>
    </row>
    <row r="219" spans="1:15" x14ac:dyDescent="0.25">
      <c r="A219" s="69" t="s">
        <v>66</v>
      </c>
      <c r="B219" s="61" t="s">
        <v>76</v>
      </c>
      <c r="C219" s="62" t="s">
        <v>5</v>
      </c>
      <c r="D219" s="65">
        <v>1441</v>
      </c>
      <c r="E219" s="114">
        <v>22810457.940000001</v>
      </c>
      <c r="F219" s="62" t="s">
        <v>80</v>
      </c>
      <c r="G219" s="62" t="s">
        <v>5</v>
      </c>
      <c r="H219" s="63">
        <v>774</v>
      </c>
      <c r="I219" s="64">
        <v>16227927</v>
      </c>
      <c r="J219" s="65">
        <v>160</v>
      </c>
      <c r="K219" s="64">
        <v>1311839</v>
      </c>
      <c r="L219" s="65">
        <f t="shared" ref="L219:M221" si="109">+H219+J219</f>
        <v>934</v>
      </c>
      <c r="M219" s="66">
        <f t="shared" si="109"/>
        <v>17539766</v>
      </c>
      <c r="N219" s="67">
        <f t="shared" si="97"/>
        <v>2375</v>
      </c>
      <c r="O219" s="68">
        <f t="shared" si="97"/>
        <v>40350223.939999998</v>
      </c>
    </row>
    <row r="220" spans="1:15" x14ac:dyDescent="0.25">
      <c r="A220" s="69"/>
      <c r="B220" s="61" t="s">
        <v>76</v>
      </c>
      <c r="C220" s="62" t="s">
        <v>6</v>
      </c>
      <c r="D220" s="65">
        <v>2</v>
      </c>
      <c r="E220" s="114">
        <v>2918987.02</v>
      </c>
      <c r="F220" s="62" t="s">
        <v>80</v>
      </c>
      <c r="G220" s="62" t="s">
        <v>6</v>
      </c>
      <c r="H220" s="63">
        <v>1</v>
      </c>
      <c r="I220" s="64">
        <v>3401136.1</v>
      </c>
      <c r="J220" s="65">
        <v>1</v>
      </c>
      <c r="K220" s="64">
        <v>2720908.88</v>
      </c>
      <c r="L220" s="65">
        <f t="shared" si="109"/>
        <v>2</v>
      </c>
      <c r="M220" s="66">
        <f t="shared" si="109"/>
        <v>6122044.9800000004</v>
      </c>
      <c r="N220" s="67">
        <f t="shared" si="97"/>
        <v>4</v>
      </c>
      <c r="O220" s="68">
        <f t="shared" si="97"/>
        <v>9041032</v>
      </c>
    </row>
    <row r="221" spans="1:15" x14ac:dyDescent="0.25">
      <c r="A221" s="69"/>
      <c r="B221" s="61" t="s">
        <v>78</v>
      </c>
      <c r="C221" s="62" t="s">
        <v>6</v>
      </c>
      <c r="D221" s="65">
        <v>26</v>
      </c>
      <c r="E221" s="114">
        <v>44140544.799999997</v>
      </c>
      <c r="F221" s="62" t="s">
        <v>78</v>
      </c>
      <c r="G221" s="62" t="s">
        <v>6</v>
      </c>
      <c r="H221" s="63">
        <v>38</v>
      </c>
      <c r="I221" s="64">
        <v>25836930.109999999</v>
      </c>
      <c r="J221" s="65">
        <v>8</v>
      </c>
      <c r="K221" s="64">
        <v>6734533.1699999999</v>
      </c>
      <c r="L221" s="65">
        <f t="shared" si="109"/>
        <v>46</v>
      </c>
      <c r="M221" s="66">
        <f t="shared" si="109"/>
        <v>32571463.280000001</v>
      </c>
      <c r="N221" s="67">
        <f t="shared" si="97"/>
        <v>72</v>
      </c>
      <c r="O221" s="68">
        <f t="shared" si="97"/>
        <v>76712008.079999998</v>
      </c>
    </row>
    <row r="222" spans="1:15" x14ac:dyDescent="0.25">
      <c r="A222" s="70" t="s">
        <v>66</v>
      </c>
      <c r="B222" s="71"/>
      <c r="C222" s="72"/>
      <c r="D222" s="73">
        <f>SUM(D219:D221)</f>
        <v>1469</v>
      </c>
      <c r="E222" s="113">
        <f>SUM(E219:E221)</f>
        <v>69869989.75999999</v>
      </c>
      <c r="F222" s="72"/>
      <c r="G222" s="72"/>
      <c r="H222" s="75">
        <f t="shared" ref="H222:M222" si="110">SUM(H219:H221)</f>
        <v>813</v>
      </c>
      <c r="I222" s="74">
        <f t="shared" si="110"/>
        <v>45465993.210000001</v>
      </c>
      <c r="J222" s="73">
        <f t="shared" si="110"/>
        <v>169</v>
      </c>
      <c r="K222" s="74">
        <f t="shared" si="110"/>
        <v>10767281.050000001</v>
      </c>
      <c r="L222" s="73">
        <f t="shared" si="110"/>
        <v>982</v>
      </c>
      <c r="M222" s="74">
        <f t="shared" si="110"/>
        <v>56233274.260000005</v>
      </c>
      <c r="N222" s="76">
        <f t="shared" si="97"/>
        <v>2451</v>
      </c>
      <c r="O222" s="77">
        <f t="shared" si="97"/>
        <v>126103264.02</v>
      </c>
    </row>
    <row r="223" spans="1:15" x14ac:dyDescent="0.25">
      <c r="A223" s="69" t="s">
        <v>67</v>
      </c>
      <c r="B223" s="61" t="s">
        <v>76</v>
      </c>
      <c r="C223" s="62" t="s">
        <v>5</v>
      </c>
      <c r="D223" s="65">
        <v>7231</v>
      </c>
      <c r="E223" s="114">
        <v>108449968</v>
      </c>
      <c r="F223" s="62" t="s">
        <v>80</v>
      </c>
      <c r="G223" s="62" t="s">
        <v>5</v>
      </c>
      <c r="H223" s="63">
        <v>2090</v>
      </c>
      <c r="I223" s="64">
        <v>42995892</v>
      </c>
      <c r="J223" s="65">
        <v>438</v>
      </c>
      <c r="K223" s="64">
        <v>3982257</v>
      </c>
      <c r="L223" s="65">
        <f t="shared" ref="L223:M225" si="111">+H223+J223</f>
        <v>2528</v>
      </c>
      <c r="M223" s="66">
        <f t="shared" si="111"/>
        <v>46978149</v>
      </c>
      <c r="N223" s="67">
        <f t="shared" si="97"/>
        <v>9759</v>
      </c>
      <c r="O223" s="68">
        <f t="shared" si="97"/>
        <v>155428117</v>
      </c>
    </row>
    <row r="224" spans="1:15" x14ac:dyDescent="0.25">
      <c r="A224" s="69"/>
      <c r="B224" s="61" t="s">
        <v>76</v>
      </c>
      <c r="C224" s="62" t="s">
        <v>6</v>
      </c>
      <c r="D224" s="65">
        <v>1</v>
      </c>
      <c r="E224" s="66">
        <v>0</v>
      </c>
      <c r="F224" s="62" t="s">
        <v>80</v>
      </c>
      <c r="G224" s="62" t="s">
        <v>6</v>
      </c>
      <c r="H224" s="63">
        <v>2</v>
      </c>
      <c r="I224" s="64">
        <v>5412390.0599999996</v>
      </c>
      <c r="J224" s="65">
        <v>0</v>
      </c>
      <c r="K224" s="64">
        <v>0</v>
      </c>
      <c r="L224" s="65">
        <f t="shared" si="111"/>
        <v>2</v>
      </c>
      <c r="M224" s="66">
        <f t="shared" si="111"/>
        <v>5412390.0599999996</v>
      </c>
      <c r="N224" s="67">
        <f t="shared" si="97"/>
        <v>3</v>
      </c>
      <c r="O224" s="68">
        <f t="shared" si="97"/>
        <v>5412390.0599999996</v>
      </c>
    </row>
    <row r="225" spans="1:15" x14ac:dyDescent="0.25">
      <c r="A225" s="69"/>
      <c r="B225" s="61" t="s">
        <v>78</v>
      </c>
      <c r="C225" s="62" t="s">
        <v>6</v>
      </c>
      <c r="D225" s="65">
        <v>72</v>
      </c>
      <c r="E225" s="114">
        <v>94811856.969999999</v>
      </c>
      <c r="F225" s="62" t="s">
        <v>78</v>
      </c>
      <c r="G225" s="62" t="s">
        <v>6</v>
      </c>
      <c r="H225" s="63">
        <v>98</v>
      </c>
      <c r="I225" s="64">
        <v>51128333.740000002</v>
      </c>
      <c r="J225" s="65">
        <v>68</v>
      </c>
      <c r="K225" s="64">
        <v>31125066.670000002</v>
      </c>
      <c r="L225" s="65">
        <f t="shared" si="111"/>
        <v>166</v>
      </c>
      <c r="M225" s="66">
        <f t="shared" si="111"/>
        <v>82253400.409999996</v>
      </c>
      <c r="N225" s="67">
        <f t="shared" si="97"/>
        <v>238</v>
      </c>
      <c r="O225" s="68">
        <f t="shared" si="97"/>
        <v>177065257.38</v>
      </c>
    </row>
    <row r="226" spans="1:15" x14ac:dyDescent="0.25">
      <c r="A226" s="70" t="s">
        <v>67</v>
      </c>
      <c r="B226" s="71"/>
      <c r="C226" s="72"/>
      <c r="D226" s="73">
        <f>SUM(D223:D225)</f>
        <v>7304</v>
      </c>
      <c r="E226" s="113">
        <f>SUM(E223:E225)</f>
        <v>203261824.97</v>
      </c>
      <c r="F226" s="72"/>
      <c r="G226" s="72"/>
      <c r="H226" s="75">
        <f t="shared" ref="H226:M226" si="112">SUM(H223:H225)</f>
        <v>2190</v>
      </c>
      <c r="I226" s="74">
        <f t="shared" si="112"/>
        <v>99536615.800000012</v>
      </c>
      <c r="J226" s="73">
        <f t="shared" si="112"/>
        <v>506</v>
      </c>
      <c r="K226" s="74">
        <f t="shared" si="112"/>
        <v>35107323.670000002</v>
      </c>
      <c r="L226" s="73">
        <f t="shared" si="112"/>
        <v>2696</v>
      </c>
      <c r="M226" s="74">
        <f t="shared" si="112"/>
        <v>134643939.47</v>
      </c>
      <c r="N226" s="76">
        <f t="shared" si="97"/>
        <v>10000</v>
      </c>
      <c r="O226" s="77">
        <f t="shared" si="97"/>
        <v>337905764.44</v>
      </c>
    </row>
    <row r="227" spans="1:15" x14ac:dyDescent="0.25">
      <c r="A227" s="69" t="s">
        <v>68</v>
      </c>
      <c r="B227" s="61" t="s">
        <v>76</v>
      </c>
      <c r="C227" s="62" t="s">
        <v>5</v>
      </c>
      <c r="D227" s="65">
        <v>270</v>
      </c>
      <c r="E227" s="114">
        <v>4359469.8</v>
      </c>
      <c r="F227" s="62" t="s">
        <v>80</v>
      </c>
      <c r="G227" s="62" t="s">
        <v>5</v>
      </c>
      <c r="H227" s="63">
        <v>69</v>
      </c>
      <c r="I227" s="64">
        <v>1409583.34</v>
      </c>
      <c r="J227" s="65">
        <v>13</v>
      </c>
      <c r="K227" s="64">
        <v>110500</v>
      </c>
      <c r="L227" s="65">
        <f t="shared" ref="L227:M229" si="113">+H227+J227</f>
        <v>82</v>
      </c>
      <c r="M227" s="66">
        <f t="shared" si="113"/>
        <v>1520083.34</v>
      </c>
      <c r="N227" s="67">
        <f t="shared" si="97"/>
        <v>352</v>
      </c>
      <c r="O227" s="68">
        <f t="shared" si="97"/>
        <v>5879553.1399999997</v>
      </c>
    </row>
    <row r="228" spans="1:15" x14ac:dyDescent="0.25">
      <c r="A228" s="69"/>
      <c r="B228" s="61" t="s">
        <v>76</v>
      </c>
      <c r="C228" s="62" t="s">
        <v>6</v>
      </c>
      <c r="D228" s="65">
        <v>1</v>
      </c>
      <c r="E228" s="114">
        <v>820362.23999999999</v>
      </c>
      <c r="F228" s="62" t="s">
        <v>80</v>
      </c>
      <c r="G228" s="62" t="s">
        <v>6</v>
      </c>
      <c r="H228" s="63">
        <v>1</v>
      </c>
      <c r="I228" s="64">
        <v>199838.27</v>
      </c>
      <c r="J228" s="65">
        <v>0</v>
      </c>
      <c r="K228" s="64">
        <v>0</v>
      </c>
      <c r="L228" s="65">
        <f t="shared" si="113"/>
        <v>1</v>
      </c>
      <c r="M228" s="66">
        <f t="shared" si="113"/>
        <v>199838.27</v>
      </c>
      <c r="N228" s="67">
        <f t="shared" si="97"/>
        <v>2</v>
      </c>
      <c r="O228" s="68">
        <f t="shared" si="97"/>
        <v>1020200.51</v>
      </c>
    </row>
    <row r="229" spans="1:15" x14ac:dyDescent="0.25">
      <c r="A229" s="69"/>
      <c r="B229" s="61" t="s">
        <v>78</v>
      </c>
      <c r="C229" s="62" t="s">
        <v>6</v>
      </c>
      <c r="D229" s="65">
        <v>7</v>
      </c>
      <c r="E229" s="114">
        <v>2718382.77</v>
      </c>
      <c r="F229" s="62" t="s">
        <v>78</v>
      </c>
      <c r="G229" s="62" t="s">
        <v>6</v>
      </c>
      <c r="H229" s="63">
        <v>16</v>
      </c>
      <c r="I229" s="64">
        <v>6541801.1799999997</v>
      </c>
      <c r="J229" s="65">
        <v>7</v>
      </c>
      <c r="K229" s="64">
        <v>2397862.31</v>
      </c>
      <c r="L229" s="65">
        <f t="shared" si="113"/>
        <v>23</v>
      </c>
      <c r="M229" s="66">
        <f t="shared" si="113"/>
        <v>8939663.4900000002</v>
      </c>
      <c r="N229" s="67">
        <f t="shared" si="97"/>
        <v>30</v>
      </c>
      <c r="O229" s="68">
        <f t="shared" si="97"/>
        <v>11658046.26</v>
      </c>
    </row>
    <row r="230" spans="1:15" x14ac:dyDescent="0.25">
      <c r="A230" s="84" t="s">
        <v>68</v>
      </c>
      <c r="B230" s="85"/>
      <c r="C230" s="86"/>
      <c r="D230" s="87">
        <f>SUM(D227:D229)</f>
        <v>278</v>
      </c>
      <c r="E230" s="113">
        <f>SUM(E227:E229)</f>
        <v>7898214.8100000005</v>
      </c>
      <c r="F230" s="86"/>
      <c r="G230" s="86"/>
      <c r="H230" s="89">
        <f t="shared" ref="H230:M230" si="114">SUM(H227:H229)</f>
        <v>86</v>
      </c>
      <c r="I230" s="88">
        <f t="shared" si="114"/>
        <v>8151222.79</v>
      </c>
      <c r="J230" s="87">
        <f t="shared" si="114"/>
        <v>20</v>
      </c>
      <c r="K230" s="88">
        <f t="shared" si="114"/>
        <v>2508362.31</v>
      </c>
      <c r="L230" s="87">
        <f t="shared" si="114"/>
        <v>106</v>
      </c>
      <c r="M230" s="88">
        <f t="shared" si="114"/>
        <v>10659585.1</v>
      </c>
      <c r="N230" s="90">
        <f t="shared" si="97"/>
        <v>384</v>
      </c>
      <c r="O230" s="91">
        <f t="shared" si="97"/>
        <v>18557799.91</v>
      </c>
    </row>
    <row r="231" spans="1:15" x14ac:dyDescent="0.25">
      <c r="A231" s="92" t="s">
        <v>81</v>
      </c>
      <c r="B231" s="93"/>
      <c r="C231" s="94"/>
      <c r="D231" s="95">
        <f>SUM(D6,D10,D14,D18,D22,D26,D30,D34,D38,D42,D46,D50,D58,D54,D62,D66,D70,D74,D78,D82,D86,D90,D94,D98,D102,D106,D110,D114,D118,D122,D126,D130,D134,D138,D142,D146,D150,D154,D158,D162,D166,D170,D174,D178,D182,D186,D190,D194,D198,D202,D206,D210,D214,D218,D222,D226,D230)</f>
        <v>237823</v>
      </c>
      <c r="E231" s="111">
        <f>SUM(E6,E10,E14,E18,E22,E26,E30,E34,E38,E42,E46,E50,E54,E58,E62,E66,E70,E74,E78,E82,E86,E90,E94,E98,E102,E106,E110,E114,E118,E122,E126,E130,E134,E138,E142,E146,E150,E154,E158,E162,E166,E170,E174,E178,E182,E186,E190,E194,E198,E202,E206,E210,E214,E218,E222,E226,E230)</f>
        <v>8891995634.2700005</v>
      </c>
      <c r="F231" s="94"/>
      <c r="G231" s="94"/>
      <c r="H231" s="97">
        <f t="shared" ref="H231:O231" si="115">SUM(H6,H10,H14,H18,H22,H26,H30,H34,H38,H42,H46,H50,H54,H58,H62,H66,H70,H74,H78,H82,H86,H90,H94,H98,H102,H106,H110,H114,H118,H122,H126,H130,H134,H138,H142,H146,H150,H154,H158,H162,H166,H170,H174,H178,H182,H186,H190,H194,H198,H202,H206,H210,H214,H218,H222,H226,H230)</f>
        <v>92431</v>
      </c>
      <c r="I231" s="96">
        <f t="shared" si="115"/>
        <v>4487028551.6199999</v>
      </c>
      <c r="J231" s="95">
        <f t="shared" si="115"/>
        <v>15305</v>
      </c>
      <c r="K231" s="95">
        <f t="shared" si="115"/>
        <v>1066431256.5099998</v>
      </c>
      <c r="L231" s="95">
        <f t="shared" si="115"/>
        <v>107736</v>
      </c>
      <c r="M231" s="96">
        <f t="shared" si="115"/>
        <v>5553459808.1300011</v>
      </c>
      <c r="N231" s="95">
        <f t="shared" si="115"/>
        <v>345559</v>
      </c>
      <c r="O231" s="96">
        <f t="shared" si="115"/>
        <v>14445455442.400002</v>
      </c>
    </row>
    <row r="233" spans="1:15" x14ac:dyDescent="0.25">
      <c r="M233" s="100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62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April 2013&amp;R
&amp;G
</oddHeader>
    <oddFooter xml:space="preserve">&amp;CPage &amp;P of &amp;N&amp;R </oddFooter>
  </headerFooter>
  <ignoredErrors>
    <ignoredError sqref="L6:L231 M6:M231" formula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selection activeCell="E19" sqref="E19"/>
    </sheetView>
  </sheetViews>
  <sheetFormatPr defaultRowHeight="15" x14ac:dyDescent="0.25"/>
  <cols>
    <col min="1" max="1" width="28.5703125" customWidth="1"/>
    <col min="2" max="2" width="16.5703125" customWidth="1"/>
    <col min="3" max="3" width="20.7109375" style="28" customWidth="1"/>
    <col min="4" max="4" width="15.7109375" customWidth="1"/>
    <col min="5" max="5" width="20.140625" style="28" customWidth="1"/>
    <col min="6" max="6" width="12" customWidth="1"/>
    <col min="7" max="7" width="18.85546875" style="28" customWidth="1"/>
  </cols>
  <sheetData>
    <row r="1" spans="1:7" x14ac:dyDescent="0.25">
      <c r="A1" s="191" t="s">
        <v>0</v>
      </c>
      <c r="B1" s="193" t="s">
        <v>75</v>
      </c>
      <c r="C1" s="194"/>
      <c r="D1" s="195" t="s">
        <v>2</v>
      </c>
      <c r="E1" s="195"/>
      <c r="F1" s="196" t="s">
        <v>4</v>
      </c>
      <c r="G1" s="196"/>
    </row>
    <row r="2" spans="1:7" x14ac:dyDescent="0.25">
      <c r="A2" s="192"/>
      <c r="B2" s="101" t="s">
        <v>97</v>
      </c>
      <c r="C2" s="102" t="s">
        <v>104</v>
      </c>
      <c r="D2" s="103" t="s">
        <v>98</v>
      </c>
      <c r="E2" s="104" t="s">
        <v>104</v>
      </c>
      <c r="F2" s="105" t="s">
        <v>95</v>
      </c>
      <c r="G2" s="106" t="s">
        <v>99</v>
      </c>
    </row>
    <row r="3" spans="1:7" x14ac:dyDescent="0.25">
      <c r="A3" s="107" t="s">
        <v>10</v>
      </c>
      <c r="B3" s="73">
        <v>3327</v>
      </c>
      <c r="C3" s="113">
        <v>176914808.85000002</v>
      </c>
      <c r="D3" s="73">
        <v>1542</v>
      </c>
      <c r="E3" s="74">
        <v>108354415</v>
      </c>
      <c r="F3" s="76">
        <v>4869</v>
      </c>
      <c r="G3" s="77">
        <v>285269223.85000002</v>
      </c>
    </row>
    <row r="4" spans="1:7" x14ac:dyDescent="0.25">
      <c r="A4" s="107" t="s">
        <v>11</v>
      </c>
      <c r="B4" s="73">
        <v>191</v>
      </c>
      <c r="C4" s="113">
        <v>8453356.4900000002</v>
      </c>
      <c r="D4" s="73">
        <v>405</v>
      </c>
      <c r="E4" s="74">
        <v>23496889</v>
      </c>
      <c r="F4" s="76">
        <v>596</v>
      </c>
      <c r="G4" s="77">
        <v>31950245.490000002</v>
      </c>
    </row>
    <row r="5" spans="1:7" x14ac:dyDescent="0.25">
      <c r="A5" s="107" t="s">
        <v>12</v>
      </c>
      <c r="B5" s="73">
        <v>3728</v>
      </c>
      <c r="C5" s="113">
        <v>116751832.91</v>
      </c>
      <c r="D5" s="73">
        <v>2122</v>
      </c>
      <c r="E5" s="74">
        <v>131063418.72</v>
      </c>
      <c r="F5" s="76">
        <v>5850</v>
      </c>
      <c r="G5" s="77">
        <v>247815251.63</v>
      </c>
    </row>
    <row r="6" spans="1:7" x14ac:dyDescent="0.25">
      <c r="A6" s="107" t="s">
        <v>13</v>
      </c>
      <c r="B6" s="73">
        <v>1743</v>
      </c>
      <c r="C6" s="113">
        <v>106360855.94</v>
      </c>
      <c r="D6" s="73">
        <v>1323</v>
      </c>
      <c r="E6" s="74">
        <v>51760792.670000002</v>
      </c>
      <c r="F6" s="76">
        <v>3066</v>
      </c>
      <c r="G6" s="77">
        <v>158121648.61000001</v>
      </c>
    </row>
    <row r="7" spans="1:7" x14ac:dyDescent="0.25">
      <c r="A7" s="107" t="s">
        <v>14</v>
      </c>
      <c r="B7" s="73">
        <v>17862</v>
      </c>
      <c r="C7" s="113">
        <v>632760838.97000003</v>
      </c>
      <c r="D7" s="73">
        <v>9683</v>
      </c>
      <c r="E7" s="74">
        <v>575441622.39999998</v>
      </c>
      <c r="F7" s="76">
        <v>27545</v>
      </c>
      <c r="G7" s="77">
        <v>1208202461.3699999</v>
      </c>
    </row>
    <row r="8" spans="1:7" x14ac:dyDescent="0.25">
      <c r="A8" s="107" t="s">
        <v>15</v>
      </c>
      <c r="B8" s="73">
        <v>3646</v>
      </c>
      <c r="C8" s="113">
        <v>125547398.50999999</v>
      </c>
      <c r="D8" s="73">
        <v>1550</v>
      </c>
      <c r="E8" s="74">
        <v>60955851</v>
      </c>
      <c r="F8" s="76">
        <v>5196</v>
      </c>
      <c r="G8" s="77">
        <v>186503249.50999999</v>
      </c>
    </row>
    <row r="9" spans="1:7" x14ac:dyDescent="0.25">
      <c r="A9" s="107" t="s">
        <v>16</v>
      </c>
      <c r="B9" s="73">
        <v>3031</v>
      </c>
      <c r="C9" s="113">
        <v>104766350.38</v>
      </c>
      <c r="D9" s="73">
        <v>1333</v>
      </c>
      <c r="E9" s="74">
        <v>50427634.370000005</v>
      </c>
      <c r="F9" s="76">
        <v>4364</v>
      </c>
      <c r="G9" s="77">
        <v>155193984.75</v>
      </c>
    </row>
    <row r="10" spans="1:7" x14ac:dyDescent="0.25">
      <c r="A10" s="107" t="s">
        <v>17</v>
      </c>
      <c r="B10" s="73">
        <v>990</v>
      </c>
      <c r="C10" s="113">
        <v>17339102.050000001</v>
      </c>
      <c r="D10" s="73">
        <v>723</v>
      </c>
      <c r="E10" s="74">
        <v>22231916.109999999</v>
      </c>
      <c r="F10" s="76">
        <v>1713</v>
      </c>
      <c r="G10" s="77">
        <v>39571018.159999996</v>
      </c>
    </row>
    <row r="11" spans="1:7" x14ac:dyDescent="0.25">
      <c r="A11" s="107" t="s">
        <v>18</v>
      </c>
      <c r="B11" s="73">
        <v>636</v>
      </c>
      <c r="C11" s="113">
        <v>11866800.869999999</v>
      </c>
      <c r="D11" s="73">
        <v>0</v>
      </c>
      <c r="E11" s="74">
        <v>0</v>
      </c>
      <c r="F11" s="76">
        <v>636</v>
      </c>
      <c r="G11" s="77">
        <v>11866800.869999999</v>
      </c>
    </row>
    <row r="12" spans="1:7" x14ac:dyDescent="0.25">
      <c r="A12" s="107" t="s">
        <v>20</v>
      </c>
      <c r="B12" s="73">
        <v>6</v>
      </c>
      <c r="C12" s="113">
        <v>102000</v>
      </c>
      <c r="D12" s="73">
        <v>0</v>
      </c>
      <c r="E12" s="74">
        <v>0</v>
      </c>
      <c r="F12" s="76">
        <v>6</v>
      </c>
      <c r="G12" s="77">
        <v>102000</v>
      </c>
    </row>
    <row r="13" spans="1:7" x14ac:dyDescent="0.25">
      <c r="A13" s="107" t="s">
        <v>21</v>
      </c>
      <c r="B13" s="73">
        <v>14217</v>
      </c>
      <c r="C13" s="113">
        <v>652388478.70000005</v>
      </c>
      <c r="D13" s="73">
        <v>5715</v>
      </c>
      <c r="E13" s="74">
        <v>325202254.74000001</v>
      </c>
      <c r="F13" s="76">
        <v>19932</v>
      </c>
      <c r="G13" s="77">
        <v>977590733.44000006</v>
      </c>
    </row>
    <row r="14" spans="1:7" x14ac:dyDescent="0.25">
      <c r="A14" s="107" t="s">
        <v>22</v>
      </c>
      <c r="B14" s="73">
        <v>5298</v>
      </c>
      <c r="C14" s="113">
        <v>246727305.90000001</v>
      </c>
      <c r="D14" s="73">
        <v>2528</v>
      </c>
      <c r="E14" s="74">
        <v>145781558.75</v>
      </c>
      <c r="F14" s="76">
        <v>7826</v>
      </c>
      <c r="G14" s="77">
        <v>392508864.64999998</v>
      </c>
    </row>
    <row r="15" spans="1:7" x14ac:dyDescent="0.25">
      <c r="A15" s="107" t="s">
        <v>23</v>
      </c>
      <c r="B15" s="73">
        <v>24</v>
      </c>
      <c r="C15" s="113">
        <v>378919.3</v>
      </c>
      <c r="D15" s="73">
        <v>0</v>
      </c>
      <c r="E15" s="74">
        <v>0</v>
      </c>
      <c r="F15" s="76">
        <v>24</v>
      </c>
      <c r="G15" s="77">
        <v>378919.3</v>
      </c>
    </row>
    <row r="16" spans="1:7" x14ac:dyDescent="0.25">
      <c r="A16" s="107" t="s">
        <v>24</v>
      </c>
      <c r="B16" s="73">
        <v>900</v>
      </c>
      <c r="C16" s="113">
        <v>36336346.57</v>
      </c>
      <c r="D16" s="73">
        <v>0</v>
      </c>
      <c r="E16" s="74">
        <v>0</v>
      </c>
      <c r="F16" s="76">
        <v>900</v>
      </c>
      <c r="G16" s="77">
        <v>36336346.57</v>
      </c>
    </row>
    <row r="17" spans="1:7" x14ac:dyDescent="0.25">
      <c r="A17" s="107" t="s">
        <v>25</v>
      </c>
      <c r="B17" s="73">
        <v>872</v>
      </c>
      <c r="C17" s="113">
        <v>30086343.859999999</v>
      </c>
      <c r="D17" s="73">
        <v>405</v>
      </c>
      <c r="E17" s="74">
        <v>15027502</v>
      </c>
      <c r="F17" s="76">
        <v>1277</v>
      </c>
      <c r="G17" s="77">
        <v>45113845.859999999</v>
      </c>
    </row>
    <row r="18" spans="1:7" x14ac:dyDescent="0.25">
      <c r="A18" s="107" t="s">
        <v>26</v>
      </c>
      <c r="B18" s="73">
        <v>12073</v>
      </c>
      <c r="C18" s="113">
        <v>418764498.44</v>
      </c>
      <c r="D18" s="73">
        <v>3036</v>
      </c>
      <c r="E18" s="74">
        <v>216036372</v>
      </c>
      <c r="F18" s="76">
        <v>15109</v>
      </c>
      <c r="G18" s="77">
        <v>634800870.44000006</v>
      </c>
    </row>
    <row r="19" spans="1:7" x14ac:dyDescent="0.25">
      <c r="A19" s="107" t="s">
        <v>27</v>
      </c>
      <c r="B19" s="73">
        <v>4892</v>
      </c>
      <c r="C19" s="113">
        <v>219284183.22999999</v>
      </c>
      <c r="D19" s="73">
        <v>2206</v>
      </c>
      <c r="E19" s="74">
        <v>117757247.08</v>
      </c>
      <c r="F19" s="76">
        <v>7098</v>
      </c>
      <c r="G19" s="77">
        <v>337041430.31</v>
      </c>
    </row>
    <row r="20" spans="1:7" x14ac:dyDescent="0.25">
      <c r="A20" s="107" t="s">
        <v>28</v>
      </c>
      <c r="B20" s="73">
        <v>3282</v>
      </c>
      <c r="C20" s="113">
        <v>118869001.28</v>
      </c>
      <c r="D20" s="73">
        <v>1786</v>
      </c>
      <c r="E20" s="74">
        <v>74984451</v>
      </c>
      <c r="F20" s="76">
        <v>5068</v>
      </c>
      <c r="G20" s="77">
        <v>193853452.28</v>
      </c>
    </row>
    <row r="21" spans="1:7" x14ac:dyDescent="0.25">
      <c r="A21" s="107" t="s">
        <v>29</v>
      </c>
      <c r="B21" s="73">
        <v>2501</v>
      </c>
      <c r="C21" s="113">
        <v>130465355.31999999</v>
      </c>
      <c r="D21" s="73">
        <v>701</v>
      </c>
      <c r="E21" s="74">
        <v>34406927.719999999</v>
      </c>
      <c r="F21" s="76">
        <v>3202</v>
      </c>
      <c r="G21" s="77">
        <v>164872283.03999999</v>
      </c>
    </row>
    <row r="22" spans="1:7" x14ac:dyDescent="0.25">
      <c r="A22" s="107" t="s">
        <v>30</v>
      </c>
      <c r="B22" s="73">
        <v>2703</v>
      </c>
      <c r="C22" s="113">
        <v>142269947.47</v>
      </c>
      <c r="D22" s="73">
        <v>1793</v>
      </c>
      <c r="E22" s="74">
        <v>122199566.52000001</v>
      </c>
      <c r="F22" s="76">
        <v>4496</v>
      </c>
      <c r="G22" s="77">
        <v>264469513.99000001</v>
      </c>
    </row>
    <row r="23" spans="1:7" x14ac:dyDescent="0.25">
      <c r="A23" s="107" t="s">
        <v>31</v>
      </c>
      <c r="B23" s="73">
        <v>2539</v>
      </c>
      <c r="C23" s="113">
        <v>147315069.28</v>
      </c>
      <c r="D23" s="73">
        <v>2219</v>
      </c>
      <c r="E23" s="74">
        <v>169455693.03999999</v>
      </c>
      <c r="F23" s="76">
        <v>4758</v>
      </c>
      <c r="G23" s="77">
        <v>316770762.31999999</v>
      </c>
    </row>
    <row r="24" spans="1:7" x14ac:dyDescent="0.25">
      <c r="A24" s="107" t="s">
        <v>32</v>
      </c>
      <c r="B24" s="73">
        <v>969</v>
      </c>
      <c r="C24" s="113">
        <v>44346397.75</v>
      </c>
      <c r="D24" s="73">
        <v>2688</v>
      </c>
      <c r="E24" s="74">
        <v>72209062</v>
      </c>
      <c r="F24" s="76">
        <v>3657</v>
      </c>
      <c r="G24" s="77">
        <v>116555459.75</v>
      </c>
    </row>
    <row r="25" spans="1:7" x14ac:dyDescent="0.25">
      <c r="A25" s="107" t="s">
        <v>33</v>
      </c>
      <c r="B25" s="73">
        <v>2</v>
      </c>
      <c r="C25" s="113">
        <v>30000</v>
      </c>
      <c r="D25" s="73">
        <v>0</v>
      </c>
      <c r="E25" s="74">
        <v>0</v>
      </c>
      <c r="F25" s="76">
        <v>2</v>
      </c>
      <c r="G25" s="77">
        <v>30000</v>
      </c>
    </row>
    <row r="26" spans="1:7" x14ac:dyDescent="0.25">
      <c r="A26" s="107" t="s">
        <v>34</v>
      </c>
      <c r="B26" s="73">
        <v>3963</v>
      </c>
      <c r="C26" s="113">
        <v>133225218.05</v>
      </c>
      <c r="D26" s="73">
        <v>950</v>
      </c>
      <c r="E26" s="74">
        <v>62099959</v>
      </c>
      <c r="F26" s="76">
        <v>4913</v>
      </c>
      <c r="G26" s="77">
        <v>195325177.05000001</v>
      </c>
    </row>
    <row r="27" spans="1:7" x14ac:dyDescent="0.25">
      <c r="A27" s="107" t="s">
        <v>35</v>
      </c>
      <c r="B27" s="73">
        <v>10529</v>
      </c>
      <c r="C27" s="113">
        <v>271685325.31999999</v>
      </c>
      <c r="D27" s="73">
        <v>4620</v>
      </c>
      <c r="E27" s="74">
        <v>151972349.31999999</v>
      </c>
      <c r="F27" s="76">
        <v>15149</v>
      </c>
      <c r="G27" s="77">
        <v>423657674.63999999</v>
      </c>
    </row>
    <row r="28" spans="1:7" x14ac:dyDescent="0.25">
      <c r="A28" s="107" t="s">
        <v>36</v>
      </c>
      <c r="B28" s="73">
        <v>8136</v>
      </c>
      <c r="C28" s="113">
        <v>325185172.52999997</v>
      </c>
      <c r="D28" s="73">
        <v>2691</v>
      </c>
      <c r="E28" s="74">
        <v>155561216</v>
      </c>
      <c r="F28" s="76">
        <v>10827</v>
      </c>
      <c r="G28" s="77">
        <v>480746388.52999997</v>
      </c>
    </row>
    <row r="29" spans="1:7" x14ac:dyDescent="0.25">
      <c r="A29" s="107" t="s">
        <v>37</v>
      </c>
      <c r="B29" s="73">
        <v>7997</v>
      </c>
      <c r="C29" s="113">
        <v>223517317.36000001</v>
      </c>
      <c r="D29" s="73">
        <v>1087</v>
      </c>
      <c r="E29" s="74">
        <v>47246471.740000002</v>
      </c>
      <c r="F29" s="76">
        <v>9084</v>
      </c>
      <c r="G29" s="77">
        <v>270763789.10000002</v>
      </c>
    </row>
    <row r="30" spans="1:7" x14ac:dyDescent="0.25">
      <c r="A30" s="107" t="s">
        <v>38</v>
      </c>
      <c r="B30" s="73">
        <v>1494</v>
      </c>
      <c r="C30" s="113">
        <v>109478423.51000001</v>
      </c>
      <c r="D30" s="73">
        <v>2044</v>
      </c>
      <c r="E30" s="74">
        <v>111699054</v>
      </c>
      <c r="F30" s="76">
        <v>3538</v>
      </c>
      <c r="G30" s="77">
        <v>221177477.50999999</v>
      </c>
    </row>
    <row r="31" spans="1:7" x14ac:dyDescent="0.25">
      <c r="A31" s="107" t="s">
        <v>39</v>
      </c>
      <c r="B31" s="73">
        <v>5638</v>
      </c>
      <c r="C31" s="113">
        <v>239727386.06999999</v>
      </c>
      <c r="D31" s="73">
        <v>2293</v>
      </c>
      <c r="E31" s="74">
        <v>119052737</v>
      </c>
      <c r="F31" s="76">
        <v>7931</v>
      </c>
      <c r="G31" s="77">
        <v>358780123.06999999</v>
      </c>
    </row>
    <row r="32" spans="1:7" x14ac:dyDescent="0.25">
      <c r="A32" s="107" t="s">
        <v>40</v>
      </c>
      <c r="B32" s="73">
        <v>708</v>
      </c>
      <c r="C32" s="113">
        <v>35915436.359999999</v>
      </c>
      <c r="D32" s="73">
        <v>238</v>
      </c>
      <c r="E32" s="74">
        <v>17386829</v>
      </c>
      <c r="F32" s="76">
        <v>946</v>
      </c>
      <c r="G32" s="77">
        <v>53302265.359999999</v>
      </c>
    </row>
    <row r="33" spans="1:7" x14ac:dyDescent="0.25">
      <c r="A33" s="107" t="s">
        <v>41</v>
      </c>
      <c r="B33" s="73">
        <v>1660</v>
      </c>
      <c r="C33" s="113">
        <v>57440960.840000004</v>
      </c>
      <c r="D33" s="73">
        <v>494</v>
      </c>
      <c r="E33" s="74">
        <v>31406158.219999999</v>
      </c>
      <c r="F33" s="76">
        <v>2154</v>
      </c>
      <c r="G33" s="77">
        <v>88847119.060000002</v>
      </c>
    </row>
    <row r="34" spans="1:7" x14ac:dyDescent="0.25">
      <c r="A34" s="107" t="s">
        <v>42</v>
      </c>
      <c r="B34" s="73">
        <v>1317</v>
      </c>
      <c r="C34" s="113">
        <v>51792574.100000001</v>
      </c>
      <c r="D34" s="73">
        <v>204</v>
      </c>
      <c r="E34" s="74">
        <v>17094518.68</v>
      </c>
      <c r="F34" s="76">
        <v>1521</v>
      </c>
      <c r="G34" s="77">
        <v>68887092.780000001</v>
      </c>
    </row>
    <row r="35" spans="1:7" x14ac:dyDescent="0.25">
      <c r="A35" s="107" t="s">
        <v>43</v>
      </c>
      <c r="B35" s="73">
        <v>2298</v>
      </c>
      <c r="C35" s="113">
        <v>69491151.319999993</v>
      </c>
      <c r="D35" s="73">
        <v>58</v>
      </c>
      <c r="E35" s="74">
        <v>4171655.08</v>
      </c>
      <c r="F35" s="76">
        <v>2356</v>
      </c>
      <c r="G35" s="77">
        <v>73662806.399999991</v>
      </c>
    </row>
    <row r="36" spans="1:7" x14ac:dyDescent="0.25">
      <c r="A36" s="107" t="s">
        <v>44</v>
      </c>
      <c r="B36" s="73">
        <v>7652</v>
      </c>
      <c r="C36" s="113">
        <v>252771205.38</v>
      </c>
      <c r="D36" s="73">
        <v>1715</v>
      </c>
      <c r="E36" s="74">
        <v>103245346.35000001</v>
      </c>
      <c r="F36" s="76">
        <v>9367</v>
      </c>
      <c r="G36" s="77">
        <v>356016551.73000002</v>
      </c>
    </row>
    <row r="37" spans="1:7" x14ac:dyDescent="0.25">
      <c r="A37" s="107" t="s">
        <v>45</v>
      </c>
      <c r="B37" s="73">
        <v>890</v>
      </c>
      <c r="C37" s="113">
        <v>40720348.950000003</v>
      </c>
      <c r="D37" s="73">
        <v>1517</v>
      </c>
      <c r="E37" s="74">
        <v>65784213</v>
      </c>
      <c r="F37" s="76">
        <v>2407</v>
      </c>
      <c r="G37" s="77">
        <v>106504561.95</v>
      </c>
    </row>
    <row r="38" spans="1:7" x14ac:dyDescent="0.25">
      <c r="A38" s="107" t="s">
        <v>46</v>
      </c>
      <c r="B38" s="73">
        <v>13387</v>
      </c>
      <c r="C38" s="113">
        <v>475870677.43000001</v>
      </c>
      <c r="D38" s="73">
        <v>6343</v>
      </c>
      <c r="E38" s="74">
        <v>361967210.81999999</v>
      </c>
      <c r="F38" s="76">
        <v>19730</v>
      </c>
      <c r="G38" s="77">
        <v>837837888.25</v>
      </c>
    </row>
    <row r="39" spans="1:7" x14ac:dyDescent="0.25">
      <c r="A39" s="107" t="s">
        <v>47</v>
      </c>
      <c r="B39" s="73">
        <v>7709</v>
      </c>
      <c r="C39" s="113">
        <v>224204913.69</v>
      </c>
      <c r="D39" s="73">
        <v>2975</v>
      </c>
      <c r="E39" s="74">
        <v>117004683.96000001</v>
      </c>
      <c r="F39" s="76">
        <v>10684</v>
      </c>
      <c r="G39" s="77">
        <v>341209597.64999998</v>
      </c>
    </row>
    <row r="40" spans="1:7" x14ac:dyDescent="0.25">
      <c r="A40" s="107" t="s">
        <v>48</v>
      </c>
      <c r="B40" s="73">
        <v>791</v>
      </c>
      <c r="C40" s="113">
        <v>23519634.07</v>
      </c>
      <c r="D40" s="73">
        <v>66</v>
      </c>
      <c r="E40" s="74">
        <v>7561376.0500000007</v>
      </c>
      <c r="F40" s="76">
        <v>857</v>
      </c>
      <c r="G40" s="77">
        <v>31081010.120000001</v>
      </c>
    </row>
    <row r="41" spans="1:7" x14ac:dyDescent="0.25">
      <c r="A41" s="107" t="s">
        <v>50</v>
      </c>
      <c r="B41" s="73">
        <v>11085</v>
      </c>
      <c r="C41" s="113">
        <v>389653404.70000005</v>
      </c>
      <c r="D41" s="73">
        <v>5423</v>
      </c>
      <c r="E41" s="74">
        <v>217328772.80000001</v>
      </c>
      <c r="F41" s="76">
        <v>16508</v>
      </c>
      <c r="G41" s="77">
        <v>606982177.5</v>
      </c>
    </row>
    <row r="42" spans="1:7" x14ac:dyDescent="0.25">
      <c r="A42" s="107" t="s">
        <v>51</v>
      </c>
      <c r="B42" s="73">
        <v>2203</v>
      </c>
      <c r="C42" s="113">
        <v>115634999.09999999</v>
      </c>
      <c r="D42" s="73">
        <v>2046</v>
      </c>
      <c r="E42" s="74">
        <v>111221861.13</v>
      </c>
      <c r="F42" s="76">
        <v>4249</v>
      </c>
      <c r="G42" s="77">
        <v>226856860.22999999</v>
      </c>
    </row>
    <row r="43" spans="1:7" x14ac:dyDescent="0.25">
      <c r="A43" s="107" t="s">
        <v>52</v>
      </c>
      <c r="B43" s="73">
        <v>4011</v>
      </c>
      <c r="C43" s="113">
        <v>94870215.859999999</v>
      </c>
      <c r="D43" s="73">
        <v>1697</v>
      </c>
      <c r="E43" s="74">
        <v>69382755.640000001</v>
      </c>
      <c r="F43" s="76">
        <v>5708</v>
      </c>
      <c r="G43" s="77">
        <v>164252971.5</v>
      </c>
    </row>
    <row r="44" spans="1:7" x14ac:dyDescent="0.25">
      <c r="A44" s="107" t="s">
        <v>53</v>
      </c>
      <c r="B44" s="73">
        <v>5</v>
      </c>
      <c r="C44" s="113">
        <v>77501.19</v>
      </c>
      <c r="D44" s="73">
        <v>0</v>
      </c>
      <c r="E44" s="74">
        <v>0</v>
      </c>
      <c r="F44" s="76">
        <v>5</v>
      </c>
      <c r="G44" s="77">
        <v>77501.19</v>
      </c>
    </row>
    <row r="45" spans="1:7" x14ac:dyDescent="0.25">
      <c r="A45" s="107" t="s">
        <v>54</v>
      </c>
      <c r="B45" s="73">
        <v>13593</v>
      </c>
      <c r="C45" s="113">
        <v>484863213.70999998</v>
      </c>
      <c r="D45" s="73">
        <v>5270</v>
      </c>
      <c r="E45" s="74">
        <v>206509817.06</v>
      </c>
      <c r="F45" s="76">
        <v>18863</v>
      </c>
      <c r="G45" s="77">
        <v>691373030.76999998</v>
      </c>
    </row>
    <row r="46" spans="1:7" x14ac:dyDescent="0.25">
      <c r="A46" s="107" t="s">
        <v>55</v>
      </c>
      <c r="B46" s="73">
        <v>250</v>
      </c>
      <c r="C46" s="113">
        <v>3787353.59</v>
      </c>
      <c r="D46" s="73">
        <v>674</v>
      </c>
      <c r="E46" s="74">
        <v>33828921</v>
      </c>
      <c r="F46" s="76">
        <v>924</v>
      </c>
      <c r="G46" s="77">
        <v>37616274.590000004</v>
      </c>
    </row>
    <row r="47" spans="1:7" x14ac:dyDescent="0.25">
      <c r="A47" s="107" t="s">
        <v>56</v>
      </c>
      <c r="B47" s="73">
        <v>802</v>
      </c>
      <c r="C47" s="113">
        <v>38729347.43</v>
      </c>
      <c r="D47" s="73">
        <v>384</v>
      </c>
      <c r="E47" s="74">
        <v>20611623.84</v>
      </c>
      <c r="F47" s="76">
        <v>1186</v>
      </c>
      <c r="G47" s="77">
        <v>59340971.269999996</v>
      </c>
    </row>
    <row r="48" spans="1:7" x14ac:dyDescent="0.25">
      <c r="A48" s="107" t="s">
        <v>57</v>
      </c>
      <c r="B48" s="73">
        <v>2647</v>
      </c>
      <c r="C48" s="113">
        <v>119650407.86000001</v>
      </c>
      <c r="D48" s="73">
        <v>1803</v>
      </c>
      <c r="E48" s="74">
        <v>75312780.299999997</v>
      </c>
      <c r="F48" s="76">
        <v>4450</v>
      </c>
      <c r="G48" s="77">
        <v>194963188.16000003</v>
      </c>
    </row>
    <row r="49" spans="1:7" x14ac:dyDescent="0.25">
      <c r="A49" s="107" t="s">
        <v>58</v>
      </c>
      <c r="B49" s="73">
        <v>1043</v>
      </c>
      <c r="C49" s="113">
        <v>38731810.769999996</v>
      </c>
      <c r="D49" s="73">
        <v>215</v>
      </c>
      <c r="E49" s="74">
        <v>15710288.01</v>
      </c>
      <c r="F49" s="76">
        <v>1258</v>
      </c>
      <c r="G49" s="77">
        <v>54442098.779999994</v>
      </c>
    </row>
    <row r="50" spans="1:7" x14ac:dyDescent="0.25">
      <c r="A50" s="107" t="s">
        <v>59</v>
      </c>
      <c r="B50" s="73">
        <v>4419</v>
      </c>
      <c r="C50" s="113">
        <v>202641324.28</v>
      </c>
      <c r="D50" s="73">
        <v>3120</v>
      </c>
      <c r="E50" s="74">
        <v>128550611.97</v>
      </c>
      <c r="F50" s="76">
        <v>7539</v>
      </c>
      <c r="G50" s="77">
        <v>331191936.25</v>
      </c>
    </row>
    <row r="51" spans="1:7" x14ac:dyDescent="0.25">
      <c r="A51" s="107" t="s">
        <v>60</v>
      </c>
      <c r="B51" s="73">
        <v>14309</v>
      </c>
      <c r="C51" s="113">
        <v>615400738.54999995</v>
      </c>
      <c r="D51" s="73">
        <v>7339</v>
      </c>
      <c r="E51" s="74">
        <v>502505032.00999999</v>
      </c>
      <c r="F51" s="76">
        <v>21648</v>
      </c>
      <c r="G51" s="77">
        <v>1117905770.5599999</v>
      </c>
    </row>
    <row r="52" spans="1:7" x14ac:dyDescent="0.25">
      <c r="A52" s="107" t="s">
        <v>61</v>
      </c>
      <c r="B52" s="73">
        <v>1970</v>
      </c>
      <c r="C52" s="113">
        <v>47306102.310000002</v>
      </c>
      <c r="D52" s="73">
        <v>445</v>
      </c>
      <c r="E52" s="74">
        <v>25197733</v>
      </c>
      <c r="F52" s="76">
        <v>2415</v>
      </c>
      <c r="G52" s="77">
        <v>72503835.310000002</v>
      </c>
    </row>
    <row r="53" spans="1:7" x14ac:dyDescent="0.25">
      <c r="A53" s="107" t="s">
        <v>62</v>
      </c>
      <c r="B53" s="73">
        <v>461</v>
      </c>
      <c r="C53" s="113">
        <v>16769614.84</v>
      </c>
      <c r="D53" s="73">
        <v>785</v>
      </c>
      <c r="E53" s="74">
        <v>24757623.34</v>
      </c>
      <c r="F53" s="76">
        <v>1246</v>
      </c>
      <c r="G53" s="77">
        <v>41527238.18</v>
      </c>
    </row>
    <row r="54" spans="1:7" x14ac:dyDescent="0.25">
      <c r="A54" s="107" t="s">
        <v>63</v>
      </c>
      <c r="B54" s="73">
        <v>23</v>
      </c>
      <c r="C54" s="113">
        <v>396000</v>
      </c>
      <c r="D54" s="73">
        <v>0</v>
      </c>
      <c r="E54" s="74">
        <v>0</v>
      </c>
      <c r="F54" s="76">
        <v>23</v>
      </c>
      <c r="G54" s="77">
        <v>396000</v>
      </c>
    </row>
    <row r="55" spans="1:7" x14ac:dyDescent="0.25">
      <c r="A55" s="107" t="s">
        <v>64</v>
      </c>
      <c r="B55" s="73">
        <v>7206</v>
      </c>
      <c r="C55" s="113">
        <v>271819921.38</v>
      </c>
      <c r="D55" s="73">
        <v>1363</v>
      </c>
      <c r="E55" s="74">
        <v>72493755.859999999</v>
      </c>
      <c r="F55" s="76">
        <v>8569</v>
      </c>
      <c r="G55" s="77">
        <v>344313677.24000001</v>
      </c>
    </row>
    <row r="56" spans="1:7" x14ac:dyDescent="0.25">
      <c r="A56" s="107" t="s">
        <v>65</v>
      </c>
      <c r="B56" s="73">
        <v>5144</v>
      </c>
      <c r="C56" s="113">
        <v>147962712.11000001</v>
      </c>
      <c r="D56" s="73">
        <v>4335</v>
      </c>
      <c r="E56" s="74">
        <v>158464481</v>
      </c>
      <c r="F56" s="76">
        <v>9479</v>
      </c>
      <c r="G56" s="77">
        <v>306427193.11000001</v>
      </c>
    </row>
    <row r="57" spans="1:7" x14ac:dyDescent="0.25">
      <c r="A57" s="107" t="s">
        <v>66</v>
      </c>
      <c r="B57" s="73">
        <v>1469</v>
      </c>
      <c r="C57" s="113">
        <v>69869989.75999999</v>
      </c>
      <c r="D57" s="73">
        <v>982</v>
      </c>
      <c r="E57" s="74">
        <v>56233274.260000005</v>
      </c>
      <c r="F57" s="76">
        <v>2451</v>
      </c>
      <c r="G57" s="77">
        <v>126103264.02</v>
      </c>
    </row>
    <row r="58" spans="1:7" x14ac:dyDescent="0.25">
      <c r="A58" s="107" t="s">
        <v>67</v>
      </c>
      <c r="B58" s="73">
        <v>7304</v>
      </c>
      <c r="C58" s="113">
        <v>203261824.97</v>
      </c>
      <c r="D58" s="73">
        <v>2696</v>
      </c>
      <c r="E58" s="74">
        <v>134643939.47</v>
      </c>
      <c r="F58" s="76">
        <v>10000</v>
      </c>
      <c r="G58" s="77">
        <v>337905764.44</v>
      </c>
    </row>
    <row r="59" spans="1:7" x14ac:dyDescent="0.25">
      <c r="A59" s="107" t="s">
        <v>68</v>
      </c>
      <c r="B59" s="87">
        <v>278</v>
      </c>
      <c r="C59" s="113">
        <v>7898214.8100000005</v>
      </c>
      <c r="D59" s="87">
        <v>106</v>
      </c>
      <c r="E59" s="88">
        <v>10659585.1</v>
      </c>
      <c r="F59" s="90">
        <v>384</v>
      </c>
      <c r="G59" s="91">
        <v>18557799.91</v>
      </c>
    </row>
    <row r="60" spans="1:7" x14ac:dyDescent="0.25">
      <c r="D60" s="108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Public Registrations by State</vt:lpstr>
      <vt:lpstr>Pymt Summary April 2013 &amp; PTD </vt:lpstr>
      <vt:lpstr>Public Payments by State</vt:lpstr>
      <vt:lpstr>Public Payments by State Graph</vt:lpstr>
      <vt:lpstr>Public Payments by State and PT</vt:lpstr>
      <vt:lpstr>State Graph Data</vt:lpstr>
      <vt:lpstr>'Public Payments by State'!Print_Area</vt:lpstr>
      <vt:lpstr>'Public Payments by State and PT'!Print_Area</vt:lpstr>
      <vt:lpstr>'Public Registrations by State'!Print_Area</vt:lpstr>
      <vt:lpstr>'Pymt Summary April 2013 &amp; PTD '!Print_Area</vt:lpstr>
      <vt:lpstr>'State Graph Data'!Print_Area</vt:lpstr>
      <vt:lpstr>'Public Payments by State'!Print_Titles</vt:lpstr>
      <vt:lpstr>'Public Payments by State and PT'!Print_Titles</vt:lpstr>
    </vt:vector>
  </TitlesOfParts>
  <Company>Northrop Grumman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Bishop</dc:creator>
  <cp:lastModifiedBy>VIDYA P SELLAPPAN</cp:lastModifiedBy>
  <cp:lastPrinted>2013-05-14T19:33:29Z</cp:lastPrinted>
  <dcterms:created xsi:type="dcterms:W3CDTF">2013-04-11T15:08:16Z</dcterms:created>
  <dcterms:modified xsi:type="dcterms:W3CDTF">2013-05-14T19:34:32Z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241676391</vt:i4>
  </property>
  <property fmtid="{D5CDD505-2E9C-101B-9397-08002B2CF9AE}" pid="3" name="_NewReviewCycle">
    <vt:lpwstr/>
  </property>
  <property fmtid="{D5CDD505-2E9C-101B-9397-08002B2CF9AE}" pid="4" name="_EmailSubject">
    <vt:lpwstr>April 2013 Monthly Reports - urgent</vt:lpwstr>
  </property>
  <property fmtid="{D5CDD505-2E9C-101B-9397-08002B2CF9AE}" pid="5" name="_AuthorEmail">
    <vt:lpwstr>Vidya.Sellappan@cms.hhs.gov</vt:lpwstr>
  </property>
  <property fmtid="{D5CDD505-2E9C-101B-9397-08002B2CF9AE}" pid="6" name="_AuthorEmailDisplayName">
    <vt:lpwstr>Prakasam, Vidya G (CMS/OESS)</vt:lpwstr>
  </property>
</Properties>
</file>