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00" yWindow="-15" windowWidth="11475" windowHeight="8475" tabRatio="873" firstSheet="1"/>
  </bookViews>
  <sheets>
    <sheet name="Public Registrations by State" sheetId="31" r:id="rId1"/>
    <sheet name="Pymt Summary Feb 2014 &amp; PTD " sheetId="30" r:id="rId2"/>
    <sheet name="Public Payments by State" sheetId="3" r:id="rId3"/>
    <sheet name="Public Payments by State Graph" sheetId="4" r:id="rId4"/>
    <sheet name="Public Payments by State and PT" sheetId="5" r:id="rId5"/>
    <sheet name="Unique Providers by State" sheetId="19" r:id="rId6"/>
    <sheet name="State Graph Data" sheetId="6" r:id="rId7"/>
  </sheets>
  <definedNames>
    <definedName name="_xlnm._FilterDatabase" localSheetId="2" hidden="1">'Public Payments by State'!#REF!</definedName>
    <definedName name="_xlnm._FilterDatabase" localSheetId="4" hidden="1">'Public Payments by State and PT'!$A$1:$A$237</definedName>
    <definedName name="_xlnm._FilterDatabase" localSheetId="3" hidden="1">'Public Payments by State Graph'!#REF!</definedName>
    <definedName name="_xlnm._FilterDatabase" localSheetId="6" hidden="1">'State Graph Data'!$E$1:$E$61</definedName>
    <definedName name="_xlnm._FilterDatabase" localSheetId="5" hidden="1">'Unique Providers by State'!$A$1:$A$2</definedName>
    <definedName name="_xlnm.Print_Area" localSheetId="2">'Public Payments by State'!$A$1:$G$61</definedName>
    <definedName name="_xlnm.Print_Area" localSheetId="4">'Public Payments by State and PT'!$A$1:$O$235</definedName>
    <definedName name="_xlnm.Print_Area" localSheetId="0">'Public Registrations by State'!$A$1:$G$63</definedName>
    <definedName name="_xlnm.Print_Area" localSheetId="1">'Pymt Summary Feb 2014 &amp; PTD '!$A$1:$G$20</definedName>
    <definedName name="_xlnm.Print_Area" localSheetId="6">'State Graph Data'!$A$1:$G$60</definedName>
    <definedName name="_xlnm.Print_Area" localSheetId="5">'Unique Providers by State'!$A$1:$D$234</definedName>
    <definedName name="_xlnm.Print_Titles" localSheetId="2">'Public Payments by State'!$1:$2</definedName>
    <definedName name="_xlnm.Print_Titles" localSheetId="4">'Public Payments by State and PT'!$1:$2</definedName>
    <definedName name="_xlnm.Print_Titles" localSheetId="5">'Unique Providers by State'!$1:$1</definedName>
  </definedNames>
  <calcPr calcId="145621" calcMode="manual"/>
</workbook>
</file>

<file path=xl/calcChain.xml><?xml version="1.0" encoding="utf-8"?>
<calcChain xmlns="http://schemas.openxmlformats.org/spreadsheetml/2006/main">
  <c r="F63" i="31" l="1"/>
  <c r="E63" i="31"/>
  <c r="D63" i="31"/>
  <c r="C63" i="31"/>
  <c r="B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43" i="31"/>
  <c r="G42" i="31"/>
  <c r="G41" i="31"/>
  <c r="G40" i="31"/>
  <c r="G39" i="31"/>
  <c r="G38" i="31"/>
  <c r="G37" i="31"/>
  <c r="G36" i="31"/>
  <c r="G35" i="31"/>
  <c r="G34" i="31"/>
  <c r="G33" i="31"/>
  <c r="G32" i="31"/>
  <c r="G31" i="31"/>
  <c r="G30" i="31"/>
  <c r="G29" i="31"/>
  <c r="G28" i="31"/>
  <c r="G27" i="31"/>
  <c r="G26" i="31"/>
  <c r="G25" i="31"/>
  <c r="G24" i="31"/>
  <c r="G23" i="31"/>
  <c r="G22" i="31"/>
  <c r="G21" i="31"/>
  <c r="G20" i="31"/>
  <c r="G19" i="31"/>
  <c r="G18" i="31"/>
  <c r="G17" i="31"/>
  <c r="G16" i="31"/>
  <c r="G15" i="31"/>
  <c r="G14" i="31"/>
  <c r="G13" i="31"/>
  <c r="G12" i="31"/>
  <c r="G11" i="31"/>
  <c r="G10" i="31"/>
  <c r="G9" i="31"/>
  <c r="G8" i="31"/>
  <c r="G7" i="31"/>
  <c r="G6" i="31"/>
  <c r="G5" i="31"/>
  <c r="G4" i="31"/>
  <c r="G63" i="31" s="1"/>
  <c r="G15" i="30" l="1"/>
  <c r="G16" i="30" s="1"/>
  <c r="F15" i="30"/>
  <c r="F16" i="30" s="1"/>
  <c r="E15" i="30"/>
  <c r="E16" i="30" s="1"/>
  <c r="D15" i="30"/>
  <c r="D16" i="30" s="1"/>
  <c r="G14" i="30"/>
  <c r="F14" i="30"/>
  <c r="E14" i="30"/>
  <c r="D14" i="30"/>
  <c r="G12" i="30"/>
  <c r="F12" i="30"/>
  <c r="E12" i="30"/>
  <c r="D12" i="30"/>
  <c r="G8" i="30"/>
  <c r="G9" i="30" s="1"/>
  <c r="G17" i="30" s="1"/>
  <c r="F8" i="30"/>
  <c r="F9" i="30" s="1"/>
  <c r="F17" i="30" s="1"/>
  <c r="E8" i="30"/>
  <c r="E9" i="30" s="1"/>
  <c r="E17" i="30" s="1"/>
  <c r="D8" i="30"/>
  <c r="D9" i="30" s="1"/>
  <c r="D17" i="30" s="1"/>
  <c r="G7" i="30"/>
  <c r="F7" i="30"/>
  <c r="E7" i="30"/>
  <c r="D7" i="30"/>
  <c r="G5" i="30"/>
  <c r="F5" i="30"/>
  <c r="E5" i="30"/>
  <c r="D5" i="30"/>
  <c r="L9" i="5" l="1"/>
  <c r="L7" i="5"/>
  <c r="D233" i="19" l="1"/>
  <c r="C233" i="19"/>
  <c r="D229" i="19"/>
  <c r="C229" i="19"/>
  <c r="D225" i="19"/>
  <c r="C225" i="19"/>
  <c r="D221" i="19"/>
  <c r="C221" i="19"/>
  <c r="D217" i="19"/>
  <c r="C217" i="19"/>
  <c r="D213" i="19"/>
  <c r="C213" i="19"/>
  <c r="D209" i="19"/>
  <c r="C209" i="19"/>
  <c r="D205" i="19"/>
  <c r="C205" i="19"/>
  <c r="D201" i="19"/>
  <c r="C201" i="19"/>
  <c r="D197" i="19"/>
  <c r="C197" i="19"/>
  <c r="D193" i="19"/>
  <c r="C193" i="19"/>
  <c r="D189" i="19"/>
  <c r="C189" i="19"/>
  <c r="D185" i="19"/>
  <c r="C185" i="19"/>
  <c r="D181" i="19"/>
  <c r="C181" i="19"/>
  <c r="D177" i="19"/>
  <c r="C177" i="19"/>
  <c r="D173" i="19"/>
  <c r="C173" i="19"/>
  <c r="D169" i="19"/>
  <c r="C169" i="19"/>
  <c r="D165" i="19"/>
  <c r="C165" i="19"/>
  <c r="D161" i="19"/>
  <c r="C161" i="19"/>
  <c r="D157" i="19"/>
  <c r="C157" i="19"/>
  <c r="D153" i="19"/>
  <c r="C153" i="19"/>
  <c r="D149" i="19"/>
  <c r="C149" i="19"/>
  <c r="D145" i="19"/>
  <c r="C145" i="19"/>
  <c r="D141" i="19"/>
  <c r="C141" i="19"/>
  <c r="D137" i="19"/>
  <c r="C137" i="19"/>
  <c r="D133" i="19"/>
  <c r="C133" i="19"/>
  <c r="D129" i="19"/>
  <c r="C129" i="19"/>
  <c r="D125" i="19"/>
  <c r="C125" i="19"/>
  <c r="D121" i="19"/>
  <c r="C121" i="19"/>
  <c r="D117" i="19"/>
  <c r="C117" i="19"/>
  <c r="D113" i="19"/>
  <c r="C113" i="19"/>
  <c r="D109" i="19"/>
  <c r="C109" i="19"/>
  <c r="D105" i="19"/>
  <c r="C105" i="19"/>
  <c r="D101" i="19"/>
  <c r="C101" i="19"/>
  <c r="D97" i="19"/>
  <c r="C97" i="19"/>
  <c r="D93" i="19"/>
  <c r="C93" i="19"/>
  <c r="D89" i="19"/>
  <c r="C89" i="19"/>
  <c r="D85" i="19"/>
  <c r="C85" i="19"/>
  <c r="D81" i="19"/>
  <c r="C81" i="19"/>
  <c r="D77" i="19"/>
  <c r="C77" i="19"/>
  <c r="D73" i="19"/>
  <c r="C73" i="19"/>
  <c r="D69" i="19"/>
  <c r="C69" i="19"/>
  <c r="D65" i="19"/>
  <c r="C65" i="19"/>
  <c r="D61" i="19"/>
  <c r="C61" i="19"/>
  <c r="D57" i="19"/>
  <c r="C57" i="19"/>
  <c r="D53" i="19"/>
  <c r="C53" i="19"/>
  <c r="D49" i="19"/>
  <c r="C49" i="19"/>
  <c r="D45" i="19"/>
  <c r="C45" i="19"/>
  <c r="D41" i="19"/>
  <c r="C41" i="19"/>
  <c r="D37" i="19"/>
  <c r="C37" i="19"/>
  <c r="D33" i="19"/>
  <c r="C33" i="19"/>
  <c r="D29" i="19"/>
  <c r="C29" i="19"/>
  <c r="D25" i="19"/>
  <c r="C25" i="19"/>
  <c r="D21" i="19"/>
  <c r="C21" i="19"/>
  <c r="D17" i="19"/>
  <c r="C17" i="19"/>
  <c r="D13" i="19"/>
  <c r="C13" i="19"/>
  <c r="D9" i="19"/>
  <c r="C9" i="19"/>
  <c r="D5" i="19"/>
  <c r="D234" i="19" s="1"/>
  <c r="C5" i="19"/>
  <c r="C234" i="19" s="1"/>
  <c r="K158" i="5" l="1"/>
  <c r="J158" i="5"/>
  <c r="I158" i="5"/>
  <c r="H158" i="5"/>
  <c r="E158" i="5"/>
  <c r="D158" i="5"/>
  <c r="M157" i="5"/>
  <c r="O157" i="5" s="1"/>
  <c r="L157" i="5"/>
  <c r="N157" i="5" s="1"/>
  <c r="M156" i="5"/>
  <c r="O156" i="5" s="1"/>
  <c r="L156" i="5"/>
  <c r="N156" i="5" s="1"/>
  <c r="M155" i="5"/>
  <c r="L155" i="5"/>
  <c r="M158" i="5" l="1"/>
  <c r="O158" i="5" s="1"/>
  <c r="L158" i="5"/>
  <c r="N158" i="5" s="1"/>
  <c r="O155" i="5"/>
  <c r="N155" i="5"/>
  <c r="K234" i="5" l="1"/>
  <c r="J234" i="5"/>
  <c r="I234" i="5"/>
  <c r="H234" i="5"/>
  <c r="E234" i="5"/>
  <c r="D234" i="5"/>
  <c r="M233" i="5"/>
  <c r="O233" i="5" s="1"/>
  <c r="L233" i="5"/>
  <c r="N233" i="5" s="1"/>
  <c r="M232" i="5"/>
  <c r="O232" i="5" s="1"/>
  <c r="L232" i="5"/>
  <c r="N232" i="5" s="1"/>
  <c r="M231" i="5"/>
  <c r="M234" i="5" s="1"/>
  <c r="L231" i="5"/>
  <c r="K230" i="5"/>
  <c r="J230" i="5"/>
  <c r="I230" i="5"/>
  <c r="H230" i="5"/>
  <c r="E230" i="5"/>
  <c r="D230" i="5"/>
  <c r="M229" i="5"/>
  <c r="O229" i="5" s="1"/>
  <c r="L229" i="5"/>
  <c r="N229" i="5" s="1"/>
  <c r="M228" i="5"/>
  <c r="O228" i="5" s="1"/>
  <c r="L228" i="5"/>
  <c r="N228" i="5" s="1"/>
  <c r="M227" i="5"/>
  <c r="L227" i="5"/>
  <c r="K226" i="5"/>
  <c r="J226" i="5"/>
  <c r="I226" i="5"/>
  <c r="H226" i="5"/>
  <c r="E226" i="5"/>
  <c r="D226" i="5"/>
  <c r="M225" i="5"/>
  <c r="O225" i="5" s="1"/>
  <c r="L225" i="5"/>
  <c r="N225" i="5" s="1"/>
  <c r="M224" i="5"/>
  <c r="O224" i="5" s="1"/>
  <c r="L224" i="5"/>
  <c r="N224" i="5" s="1"/>
  <c r="M223" i="5"/>
  <c r="L223" i="5"/>
  <c r="K222" i="5"/>
  <c r="J222" i="5"/>
  <c r="I222" i="5"/>
  <c r="H222" i="5"/>
  <c r="E222" i="5"/>
  <c r="D222" i="5"/>
  <c r="M221" i="5"/>
  <c r="O221" i="5" s="1"/>
  <c r="L221" i="5"/>
  <c r="N221" i="5" s="1"/>
  <c r="M220" i="5"/>
  <c r="O220" i="5" s="1"/>
  <c r="L220" i="5"/>
  <c r="N220" i="5" s="1"/>
  <c r="M219" i="5"/>
  <c r="L219" i="5"/>
  <c r="K218" i="5"/>
  <c r="J218" i="5"/>
  <c r="I218" i="5"/>
  <c r="H218" i="5"/>
  <c r="E218" i="5"/>
  <c r="D218" i="5"/>
  <c r="M217" i="5"/>
  <c r="O217" i="5" s="1"/>
  <c r="L217" i="5"/>
  <c r="N217" i="5" s="1"/>
  <c r="M216" i="5"/>
  <c r="O216" i="5" s="1"/>
  <c r="L216" i="5"/>
  <c r="N216" i="5" s="1"/>
  <c r="M215" i="5"/>
  <c r="M218" i="5" s="1"/>
  <c r="L215" i="5"/>
  <c r="L218" i="5" s="1"/>
  <c r="K214" i="5"/>
  <c r="J214" i="5"/>
  <c r="I214" i="5"/>
  <c r="H214" i="5"/>
  <c r="E214" i="5"/>
  <c r="D214" i="5"/>
  <c r="M213" i="5"/>
  <c r="O213" i="5" s="1"/>
  <c r="L213" i="5"/>
  <c r="N213" i="5" s="1"/>
  <c r="M212" i="5"/>
  <c r="O212" i="5" s="1"/>
  <c r="L212" i="5"/>
  <c r="M211" i="5"/>
  <c r="M214" i="5" s="1"/>
  <c r="O214" i="5" s="1"/>
  <c r="L211" i="5"/>
  <c r="N211" i="5" s="1"/>
  <c r="K210" i="5"/>
  <c r="J210" i="5"/>
  <c r="I210" i="5"/>
  <c r="H210" i="5"/>
  <c r="E210" i="5"/>
  <c r="D210" i="5"/>
  <c r="M209" i="5"/>
  <c r="O209" i="5" s="1"/>
  <c r="L209" i="5"/>
  <c r="N209" i="5" s="1"/>
  <c r="M208" i="5"/>
  <c r="O208" i="5" s="1"/>
  <c r="L208" i="5"/>
  <c r="N208" i="5" s="1"/>
  <c r="M207" i="5"/>
  <c r="M210" i="5" s="1"/>
  <c r="O210" i="5" s="1"/>
  <c r="L207" i="5"/>
  <c r="K206" i="5"/>
  <c r="J206" i="5"/>
  <c r="I206" i="5"/>
  <c r="H206" i="5"/>
  <c r="E206" i="5"/>
  <c r="D206" i="5"/>
  <c r="M205" i="5"/>
  <c r="O205" i="5" s="1"/>
  <c r="L205" i="5"/>
  <c r="N205" i="5" s="1"/>
  <c r="M204" i="5"/>
  <c r="O204" i="5" s="1"/>
  <c r="L204" i="5"/>
  <c r="M203" i="5"/>
  <c r="L203" i="5"/>
  <c r="N203" i="5" s="1"/>
  <c r="K202" i="5"/>
  <c r="J202" i="5"/>
  <c r="I202" i="5"/>
  <c r="H202" i="5"/>
  <c r="E202" i="5"/>
  <c r="D202" i="5"/>
  <c r="M201" i="5"/>
  <c r="O201" i="5" s="1"/>
  <c r="L201" i="5"/>
  <c r="N201" i="5" s="1"/>
  <c r="M200" i="5"/>
  <c r="O200" i="5" s="1"/>
  <c r="L200" i="5"/>
  <c r="N200" i="5" s="1"/>
  <c r="M199" i="5"/>
  <c r="M202" i="5" s="1"/>
  <c r="O202" i="5" s="1"/>
  <c r="L199" i="5"/>
  <c r="L202" i="5" s="1"/>
  <c r="K198" i="5"/>
  <c r="J198" i="5"/>
  <c r="I198" i="5"/>
  <c r="H198" i="5"/>
  <c r="E198" i="5"/>
  <c r="D198" i="5"/>
  <c r="M197" i="5"/>
  <c r="O197" i="5" s="1"/>
  <c r="L197" i="5"/>
  <c r="N197" i="5" s="1"/>
  <c r="M196" i="5"/>
  <c r="O196" i="5" s="1"/>
  <c r="L196" i="5"/>
  <c r="M195" i="5"/>
  <c r="M198" i="5" s="1"/>
  <c r="O198" i="5" s="1"/>
  <c r="L195" i="5"/>
  <c r="N195" i="5" s="1"/>
  <c r="K194" i="5"/>
  <c r="J194" i="5"/>
  <c r="I194" i="5"/>
  <c r="H194" i="5"/>
  <c r="E194" i="5"/>
  <c r="D194" i="5"/>
  <c r="M193" i="5"/>
  <c r="O193" i="5" s="1"/>
  <c r="L193" i="5"/>
  <c r="N193" i="5" s="1"/>
  <c r="M192" i="5"/>
  <c r="O192" i="5" s="1"/>
  <c r="L192" i="5"/>
  <c r="N192" i="5" s="1"/>
  <c r="M191" i="5"/>
  <c r="M194" i="5" s="1"/>
  <c r="L191" i="5"/>
  <c r="K190" i="5"/>
  <c r="J190" i="5"/>
  <c r="I190" i="5"/>
  <c r="H190" i="5"/>
  <c r="E190" i="5"/>
  <c r="D190" i="5"/>
  <c r="M189" i="5"/>
  <c r="O189" i="5" s="1"/>
  <c r="L189" i="5"/>
  <c r="N189" i="5" s="1"/>
  <c r="M188" i="5"/>
  <c r="O188" i="5" s="1"/>
  <c r="L188" i="5"/>
  <c r="M187" i="5"/>
  <c r="M190" i="5" s="1"/>
  <c r="O190" i="5" s="1"/>
  <c r="L187" i="5"/>
  <c r="N187" i="5" s="1"/>
  <c r="K186" i="5"/>
  <c r="J186" i="5"/>
  <c r="I186" i="5"/>
  <c r="H186" i="5"/>
  <c r="E186" i="5"/>
  <c r="D186" i="5"/>
  <c r="M185" i="5"/>
  <c r="O185" i="5" s="1"/>
  <c r="L185" i="5"/>
  <c r="N185" i="5" s="1"/>
  <c r="M184" i="5"/>
  <c r="O184" i="5" s="1"/>
  <c r="L184" i="5"/>
  <c r="N184" i="5" s="1"/>
  <c r="M183" i="5"/>
  <c r="M186" i="5" s="1"/>
  <c r="L183" i="5"/>
  <c r="L186" i="5" s="1"/>
  <c r="K182" i="5"/>
  <c r="J182" i="5"/>
  <c r="I182" i="5"/>
  <c r="H182" i="5"/>
  <c r="E182" i="5"/>
  <c r="D182" i="5"/>
  <c r="M181" i="5"/>
  <c r="O181" i="5" s="1"/>
  <c r="L181" i="5"/>
  <c r="N181" i="5" s="1"/>
  <c r="M180" i="5"/>
  <c r="O180" i="5" s="1"/>
  <c r="L180" i="5"/>
  <c r="M179" i="5"/>
  <c r="L179" i="5"/>
  <c r="N179" i="5" s="1"/>
  <c r="K178" i="5"/>
  <c r="J178" i="5"/>
  <c r="I178" i="5"/>
  <c r="H178" i="5"/>
  <c r="E178" i="5"/>
  <c r="D178" i="5"/>
  <c r="M177" i="5"/>
  <c r="O177" i="5" s="1"/>
  <c r="L177" i="5"/>
  <c r="N177" i="5" s="1"/>
  <c r="M176" i="5"/>
  <c r="O176" i="5" s="1"/>
  <c r="L176" i="5"/>
  <c r="N176" i="5" s="1"/>
  <c r="M175" i="5"/>
  <c r="L175" i="5"/>
  <c r="K174" i="5"/>
  <c r="J174" i="5"/>
  <c r="I174" i="5"/>
  <c r="H174" i="5"/>
  <c r="E174" i="5"/>
  <c r="D174" i="5"/>
  <c r="M173" i="5"/>
  <c r="O173" i="5" s="1"/>
  <c r="L173" i="5"/>
  <c r="N173" i="5" s="1"/>
  <c r="M172" i="5"/>
  <c r="O172" i="5" s="1"/>
  <c r="L172" i="5"/>
  <c r="M171" i="5"/>
  <c r="M174" i="5" s="1"/>
  <c r="O174" i="5" s="1"/>
  <c r="L171" i="5"/>
  <c r="N171" i="5" s="1"/>
  <c r="K170" i="5"/>
  <c r="J170" i="5"/>
  <c r="I170" i="5"/>
  <c r="H170" i="5"/>
  <c r="E170" i="5"/>
  <c r="D170" i="5"/>
  <c r="M169" i="5"/>
  <c r="O169" i="5" s="1"/>
  <c r="L169" i="5"/>
  <c r="N169" i="5" s="1"/>
  <c r="M168" i="5"/>
  <c r="O168" i="5" s="1"/>
  <c r="L168" i="5"/>
  <c r="N168" i="5" s="1"/>
  <c r="M167" i="5"/>
  <c r="M170" i="5" s="1"/>
  <c r="L167" i="5"/>
  <c r="K166" i="5"/>
  <c r="J166" i="5"/>
  <c r="I166" i="5"/>
  <c r="H166" i="5"/>
  <c r="E166" i="5"/>
  <c r="D166" i="5"/>
  <c r="M165" i="5"/>
  <c r="O165" i="5" s="1"/>
  <c r="L165" i="5"/>
  <c r="N165" i="5" s="1"/>
  <c r="M164" i="5"/>
  <c r="O164" i="5" s="1"/>
  <c r="L164" i="5"/>
  <c r="M163" i="5"/>
  <c r="M166" i="5" s="1"/>
  <c r="L163" i="5"/>
  <c r="N163" i="5" s="1"/>
  <c r="K162" i="5"/>
  <c r="J162" i="5"/>
  <c r="I162" i="5"/>
  <c r="H162" i="5"/>
  <c r="E162" i="5"/>
  <c r="D162" i="5"/>
  <c r="M161" i="5"/>
  <c r="O161" i="5" s="1"/>
  <c r="L161" i="5"/>
  <c r="N161" i="5" s="1"/>
  <c r="M160" i="5"/>
  <c r="O160" i="5" s="1"/>
  <c r="L160" i="5"/>
  <c r="N160" i="5" s="1"/>
  <c r="M159" i="5"/>
  <c r="L159" i="5"/>
  <c r="K154" i="5"/>
  <c r="J154" i="5"/>
  <c r="I154" i="5"/>
  <c r="H154" i="5"/>
  <c r="E154" i="5"/>
  <c r="D154" i="5"/>
  <c r="M153" i="5"/>
  <c r="O153" i="5" s="1"/>
  <c r="L153" i="5"/>
  <c r="N153" i="5" s="1"/>
  <c r="M152" i="5"/>
  <c r="O152" i="5" s="1"/>
  <c r="L152" i="5"/>
  <c r="M151" i="5"/>
  <c r="M154" i="5" s="1"/>
  <c r="O154" i="5" s="1"/>
  <c r="L151" i="5"/>
  <c r="N151" i="5" s="1"/>
  <c r="K150" i="5"/>
  <c r="J150" i="5"/>
  <c r="I150" i="5"/>
  <c r="H150" i="5"/>
  <c r="E150" i="5"/>
  <c r="D150" i="5"/>
  <c r="M149" i="5"/>
  <c r="O149" i="5" s="1"/>
  <c r="L149" i="5"/>
  <c r="N149" i="5" s="1"/>
  <c r="M148" i="5"/>
  <c r="O148" i="5" s="1"/>
  <c r="L148" i="5"/>
  <c r="N148" i="5" s="1"/>
  <c r="M147" i="5"/>
  <c r="M150" i="5" s="1"/>
  <c r="O150" i="5" s="1"/>
  <c r="L147" i="5"/>
  <c r="L150" i="5" s="1"/>
  <c r="K146" i="5"/>
  <c r="J146" i="5"/>
  <c r="I146" i="5"/>
  <c r="H146" i="5"/>
  <c r="E146" i="5"/>
  <c r="D146" i="5"/>
  <c r="M145" i="5"/>
  <c r="O145" i="5" s="1"/>
  <c r="L145" i="5"/>
  <c r="N145" i="5" s="1"/>
  <c r="M144" i="5"/>
  <c r="O144" i="5" s="1"/>
  <c r="L144" i="5"/>
  <c r="M143" i="5"/>
  <c r="L143" i="5"/>
  <c r="N143" i="5" s="1"/>
  <c r="K142" i="5"/>
  <c r="J142" i="5"/>
  <c r="I142" i="5"/>
  <c r="H142" i="5"/>
  <c r="E142" i="5"/>
  <c r="D142" i="5"/>
  <c r="M141" i="5"/>
  <c r="O141" i="5" s="1"/>
  <c r="L141" i="5"/>
  <c r="N141" i="5" s="1"/>
  <c r="M140" i="5"/>
  <c r="O140" i="5" s="1"/>
  <c r="L140" i="5"/>
  <c r="N140" i="5" s="1"/>
  <c r="M139" i="5"/>
  <c r="M142" i="5" s="1"/>
  <c r="O142" i="5" s="1"/>
  <c r="L139" i="5"/>
  <c r="L142" i="5" s="1"/>
  <c r="K138" i="5"/>
  <c r="J138" i="5"/>
  <c r="I138" i="5"/>
  <c r="H138" i="5"/>
  <c r="E138" i="5"/>
  <c r="D138" i="5"/>
  <c r="M137" i="5"/>
  <c r="O137" i="5" s="1"/>
  <c r="L137" i="5"/>
  <c r="N137" i="5" s="1"/>
  <c r="M136" i="5"/>
  <c r="O136" i="5" s="1"/>
  <c r="L136" i="5"/>
  <c r="M135" i="5"/>
  <c r="M138" i="5" s="1"/>
  <c r="L135" i="5"/>
  <c r="N135" i="5" s="1"/>
  <c r="K134" i="5"/>
  <c r="J134" i="5"/>
  <c r="I134" i="5"/>
  <c r="H134" i="5"/>
  <c r="E134" i="5"/>
  <c r="D134" i="5"/>
  <c r="M133" i="5"/>
  <c r="O133" i="5" s="1"/>
  <c r="L133" i="5"/>
  <c r="N133" i="5" s="1"/>
  <c r="M132" i="5"/>
  <c r="O132" i="5" s="1"/>
  <c r="L132" i="5"/>
  <c r="N132" i="5" s="1"/>
  <c r="M131" i="5"/>
  <c r="L131" i="5"/>
  <c r="L134" i="5" s="1"/>
  <c r="K130" i="5"/>
  <c r="J130" i="5"/>
  <c r="I130" i="5"/>
  <c r="H130" i="5"/>
  <c r="E130" i="5"/>
  <c r="D130" i="5"/>
  <c r="M129" i="5"/>
  <c r="O129" i="5" s="1"/>
  <c r="L129" i="5"/>
  <c r="N129" i="5" s="1"/>
  <c r="M128" i="5"/>
  <c r="O128" i="5" s="1"/>
  <c r="L128" i="5"/>
  <c r="M127" i="5"/>
  <c r="L127" i="5"/>
  <c r="N127" i="5" s="1"/>
  <c r="K126" i="5"/>
  <c r="J126" i="5"/>
  <c r="I126" i="5"/>
  <c r="H126" i="5"/>
  <c r="E126" i="5"/>
  <c r="D126" i="5"/>
  <c r="M125" i="5"/>
  <c r="O125" i="5" s="1"/>
  <c r="L125" i="5"/>
  <c r="N125" i="5" s="1"/>
  <c r="M124" i="5"/>
  <c r="O124" i="5" s="1"/>
  <c r="L124" i="5"/>
  <c r="N124" i="5" s="1"/>
  <c r="M123" i="5"/>
  <c r="M126" i="5" s="1"/>
  <c r="L123" i="5"/>
  <c r="K122" i="5"/>
  <c r="J122" i="5"/>
  <c r="I122" i="5"/>
  <c r="H122" i="5"/>
  <c r="E122" i="5"/>
  <c r="D122" i="5"/>
  <c r="M121" i="5"/>
  <c r="O121" i="5" s="1"/>
  <c r="L121" i="5"/>
  <c r="N121" i="5" s="1"/>
  <c r="M120" i="5"/>
  <c r="O120" i="5" s="1"/>
  <c r="L120" i="5"/>
  <c r="M119" i="5"/>
  <c r="M122" i="5" s="1"/>
  <c r="O122" i="5" s="1"/>
  <c r="L119" i="5"/>
  <c r="N119" i="5" s="1"/>
  <c r="K118" i="5"/>
  <c r="J118" i="5"/>
  <c r="I118" i="5"/>
  <c r="H118" i="5"/>
  <c r="E118" i="5"/>
  <c r="D118" i="5"/>
  <c r="M117" i="5"/>
  <c r="O117" i="5" s="1"/>
  <c r="L117" i="5"/>
  <c r="N117" i="5" s="1"/>
  <c r="M116" i="5"/>
  <c r="O116" i="5" s="1"/>
  <c r="L116" i="5"/>
  <c r="N116" i="5" s="1"/>
  <c r="M115" i="5"/>
  <c r="M118" i="5" s="1"/>
  <c r="L115" i="5"/>
  <c r="L118" i="5" s="1"/>
  <c r="K114" i="5"/>
  <c r="J114" i="5"/>
  <c r="I114" i="5"/>
  <c r="H114" i="5"/>
  <c r="E114" i="5"/>
  <c r="D114" i="5"/>
  <c r="M113" i="5"/>
  <c r="O113" i="5" s="1"/>
  <c r="L113" i="5"/>
  <c r="N113" i="5" s="1"/>
  <c r="M112" i="5"/>
  <c r="O112" i="5" s="1"/>
  <c r="L112" i="5"/>
  <c r="M111" i="5"/>
  <c r="M114" i="5" s="1"/>
  <c r="L111" i="5"/>
  <c r="N111" i="5" s="1"/>
  <c r="K110" i="5"/>
  <c r="J110" i="5"/>
  <c r="I110" i="5"/>
  <c r="H110" i="5"/>
  <c r="E110" i="5"/>
  <c r="D110" i="5"/>
  <c r="M109" i="5"/>
  <c r="O109" i="5" s="1"/>
  <c r="L109" i="5"/>
  <c r="N109" i="5" s="1"/>
  <c r="M108" i="5"/>
  <c r="O108" i="5" s="1"/>
  <c r="L108" i="5"/>
  <c r="N108" i="5" s="1"/>
  <c r="M107" i="5"/>
  <c r="M110" i="5" s="1"/>
  <c r="L107" i="5"/>
  <c r="K106" i="5"/>
  <c r="J106" i="5"/>
  <c r="I106" i="5"/>
  <c r="H106" i="5"/>
  <c r="E106" i="5"/>
  <c r="D106" i="5"/>
  <c r="M105" i="5"/>
  <c r="O105" i="5" s="1"/>
  <c r="L105" i="5"/>
  <c r="N105" i="5" s="1"/>
  <c r="M104" i="5"/>
  <c r="O104" i="5" s="1"/>
  <c r="L104" i="5"/>
  <c r="N104" i="5" s="1"/>
  <c r="M103" i="5"/>
  <c r="L103" i="5"/>
  <c r="N103" i="5" s="1"/>
  <c r="K102" i="5"/>
  <c r="J102" i="5"/>
  <c r="I102" i="5"/>
  <c r="H102" i="5"/>
  <c r="E102" i="5"/>
  <c r="D102" i="5"/>
  <c r="M101" i="5"/>
  <c r="O101" i="5" s="1"/>
  <c r="L101" i="5"/>
  <c r="N101" i="5" s="1"/>
  <c r="M100" i="5"/>
  <c r="O100" i="5" s="1"/>
  <c r="L100" i="5"/>
  <c r="N100" i="5" s="1"/>
  <c r="M99" i="5"/>
  <c r="M102" i="5" s="1"/>
  <c r="L99" i="5"/>
  <c r="K98" i="5"/>
  <c r="J98" i="5"/>
  <c r="I98" i="5"/>
  <c r="H98" i="5"/>
  <c r="E98" i="5"/>
  <c r="D98" i="5"/>
  <c r="M97" i="5"/>
  <c r="O97" i="5" s="1"/>
  <c r="L97" i="5"/>
  <c r="N97" i="5" s="1"/>
  <c r="M96" i="5"/>
  <c r="O96" i="5" s="1"/>
  <c r="L96" i="5"/>
  <c r="M95" i="5"/>
  <c r="M98" i="5" s="1"/>
  <c r="L95" i="5"/>
  <c r="N95" i="5" s="1"/>
  <c r="K94" i="5"/>
  <c r="J94" i="5"/>
  <c r="I94" i="5"/>
  <c r="H94" i="5"/>
  <c r="E94" i="5"/>
  <c r="D94" i="5"/>
  <c r="M93" i="5"/>
  <c r="O93" i="5" s="1"/>
  <c r="L93" i="5"/>
  <c r="N93" i="5" s="1"/>
  <c r="M92" i="5"/>
  <c r="O92" i="5" s="1"/>
  <c r="L92" i="5"/>
  <c r="N92" i="5" s="1"/>
  <c r="M91" i="5"/>
  <c r="M94" i="5" s="1"/>
  <c r="O94" i="5" s="1"/>
  <c r="L91" i="5"/>
  <c r="L94" i="5" s="1"/>
  <c r="K90" i="5"/>
  <c r="J90" i="5"/>
  <c r="I90" i="5"/>
  <c r="H90" i="5"/>
  <c r="E90" i="5"/>
  <c r="D90" i="5"/>
  <c r="M89" i="5"/>
  <c r="O89" i="5" s="1"/>
  <c r="L89" i="5"/>
  <c r="N89" i="5" s="1"/>
  <c r="M88" i="5"/>
  <c r="O88" i="5" s="1"/>
  <c r="L88" i="5"/>
  <c r="M87" i="5"/>
  <c r="M90" i="5" s="1"/>
  <c r="O90" i="5" s="1"/>
  <c r="L87" i="5"/>
  <c r="N87" i="5" s="1"/>
  <c r="K86" i="5"/>
  <c r="J86" i="5"/>
  <c r="I86" i="5"/>
  <c r="H86" i="5"/>
  <c r="E86" i="5"/>
  <c r="D86" i="5"/>
  <c r="M85" i="5"/>
  <c r="O85" i="5" s="1"/>
  <c r="L85" i="5"/>
  <c r="N85" i="5" s="1"/>
  <c r="M84" i="5"/>
  <c r="O84" i="5" s="1"/>
  <c r="L84" i="5"/>
  <c r="N84" i="5" s="1"/>
  <c r="M83" i="5"/>
  <c r="M86" i="5" s="1"/>
  <c r="O86" i="5" s="1"/>
  <c r="L83" i="5"/>
  <c r="K82" i="5"/>
  <c r="J82" i="5"/>
  <c r="I82" i="5"/>
  <c r="H82" i="5"/>
  <c r="E82" i="5"/>
  <c r="D82" i="5"/>
  <c r="M81" i="5"/>
  <c r="O81" i="5" s="1"/>
  <c r="L81" i="5"/>
  <c r="N81" i="5" s="1"/>
  <c r="M80" i="5"/>
  <c r="O80" i="5" s="1"/>
  <c r="L80" i="5"/>
  <c r="M79" i="5"/>
  <c r="L79" i="5"/>
  <c r="N79" i="5" s="1"/>
  <c r="K78" i="5"/>
  <c r="J78" i="5"/>
  <c r="I78" i="5"/>
  <c r="H78" i="5"/>
  <c r="E78" i="5"/>
  <c r="D78" i="5"/>
  <c r="M77" i="5"/>
  <c r="O77" i="5" s="1"/>
  <c r="L77" i="5"/>
  <c r="N77" i="5" s="1"/>
  <c r="M76" i="5"/>
  <c r="O76" i="5" s="1"/>
  <c r="L76" i="5"/>
  <c r="N76" i="5" s="1"/>
  <c r="M75" i="5"/>
  <c r="M78" i="5" s="1"/>
  <c r="L75" i="5"/>
  <c r="L78" i="5" s="1"/>
  <c r="K74" i="5"/>
  <c r="J74" i="5"/>
  <c r="I74" i="5"/>
  <c r="H74" i="5"/>
  <c r="E74" i="5"/>
  <c r="D74" i="5"/>
  <c r="M73" i="5"/>
  <c r="O73" i="5" s="1"/>
  <c r="L73" i="5"/>
  <c r="N73" i="5" s="1"/>
  <c r="M72" i="5"/>
  <c r="O72" i="5" s="1"/>
  <c r="L72" i="5"/>
  <c r="M71" i="5"/>
  <c r="M74" i="5" s="1"/>
  <c r="O74" i="5" s="1"/>
  <c r="L71" i="5"/>
  <c r="N71" i="5" s="1"/>
  <c r="K70" i="5"/>
  <c r="J70" i="5"/>
  <c r="I70" i="5"/>
  <c r="H70" i="5"/>
  <c r="E70" i="5"/>
  <c r="D70" i="5"/>
  <c r="M69" i="5"/>
  <c r="O69" i="5" s="1"/>
  <c r="L69" i="5"/>
  <c r="N69" i="5" s="1"/>
  <c r="M68" i="5"/>
  <c r="O68" i="5" s="1"/>
  <c r="L68" i="5"/>
  <c r="N68" i="5" s="1"/>
  <c r="M67" i="5"/>
  <c r="M70" i="5" s="1"/>
  <c r="L67" i="5"/>
  <c r="L70" i="5" s="1"/>
  <c r="K66" i="5"/>
  <c r="J66" i="5"/>
  <c r="I66" i="5"/>
  <c r="H66" i="5"/>
  <c r="E66" i="5"/>
  <c r="D66" i="5"/>
  <c r="M65" i="5"/>
  <c r="O65" i="5" s="1"/>
  <c r="L65" i="5"/>
  <c r="N65" i="5" s="1"/>
  <c r="M64" i="5"/>
  <c r="O64" i="5" s="1"/>
  <c r="L64" i="5"/>
  <c r="M63" i="5"/>
  <c r="M66" i="5" s="1"/>
  <c r="L63" i="5"/>
  <c r="N63" i="5" s="1"/>
  <c r="K62" i="5"/>
  <c r="J62" i="5"/>
  <c r="I62" i="5"/>
  <c r="H62" i="5"/>
  <c r="E62" i="5"/>
  <c r="D62" i="5"/>
  <c r="M61" i="5"/>
  <c r="O61" i="5" s="1"/>
  <c r="L61" i="5"/>
  <c r="N61" i="5" s="1"/>
  <c r="M60" i="5"/>
  <c r="O60" i="5" s="1"/>
  <c r="L60" i="5"/>
  <c r="N60" i="5" s="1"/>
  <c r="M59" i="5"/>
  <c r="M62" i="5" s="1"/>
  <c r="O62" i="5" s="1"/>
  <c r="L59" i="5"/>
  <c r="L62" i="5" s="1"/>
  <c r="K58" i="5"/>
  <c r="J58" i="5"/>
  <c r="I58" i="5"/>
  <c r="H58" i="5"/>
  <c r="E58" i="5"/>
  <c r="D58" i="5"/>
  <c r="M57" i="5"/>
  <c r="O57" i="5" s="1"/>
  <c r="L57" i="5"/>
  <c r="N57" i="5" s="1"/>
  <c r="M56" i="5"/>
  <c r="O56" i="5" s="1"/>
  <c r="L56" i="5"/>
  <c r="N56" i="5" s="1"/>
  <c r="M55" i="5"/>
  <c r="L55" i="5"/>
  <c r="K54" i="5"/>
  <c r="J54" i="5"/>
  <c r="I54" i="5"/>
  <c r="H54" i="5"/>
  <c r="E54" i="5"/>
  <c r="D54" i="5"/>
  <c r="M53" i="5"/>
  <c r="O53" i="5" s="1"/>
  <c r="L53" i="5"/>
  <c r="N53" i="5" s="1"/>
  <c r="M52" i="5"/>
  <c r="O52" i="5" s="1"/>
  <c r="L52" i="5"/>
  <c r="M51" i="5"/>
  <c r="M54" i="5" s="1"/>
  <c r="L51" i="5"/>
  <c r="N51" i="5" s="1"/>
  <c r="K50" i="5"/>
  <c r="J50" i="5"/>
  <c r="I50" i="5"/>
  <c r="H50" i="5"/>
  <c r="E50" i="5"/>
  <c r="D50" i="5"/>
  <c r="M49" i="5"/>
  <c r="O49" i="5" s="1"/>
  <c r="L49" i="5"/>
  <c r="N49" i="5" s="1"/>
  <c r="M48" i="5"/>
  <c r="O48" i="5" s="1"/>
  <c r="L48" i="5"/>
  <c r="N48" i="5" s="1"/>
  <c r="M47" i="5"/>
  <c r="L47" i="5"/>
  <c r="K46" i="5"/>
  <c r="J46" i="5"/>
  <c r="I46" i="5"/>
  <c r="H46" i="5"/>
  <c r="E46" i="5"/>
  <c r="D46" i="5"/>
  <c r="M45" i="5"/>
  <c r="O45" i="5" s="1"/>
  <c r="L45" i="5"/>
  <c r="N45" i="5" s="1"/>
  <c r="M44" i="5"/>
  <c r="O44" i="5" s="1"/>
  <c r="L44" i="5"/>
  <c r="M43" i="5"/>
  <c r="L43" i="5"/>
  <c r="N43" i="5" s="1"/>
  <c r="K42" i="5"/>
  <c r="J42" i="5"/>
  <c r="I42" i="5"/>
  <c r="H42" i="5"/>
  <c r="E42" i="5"/>
  <c r="D42" i="5"/>
  <c r="M41" i="5"/>
  <c r="O41" i="5" s="1"/>
  <c r="L41" i="5"/>
  <c r="N41" i="5" s="1"/>
  <c r="M40" i="5"/>
  <c r="O40" i="5" s="1"/>
  <c r="L40" i="5"/>
  <c r="N40" i="5" s="1"/>
  <c r="M39" i="5"/>
  <c r="L39" i="5"/>
  <c r="K38" i="5"/>
  <c r="J38" i="5"/>
  <c r="I38" i="5"/>
  <c r="H38" i="5"/>
  <c r="E38" i="5"/>
  <c r="D38" i="5"/>
  <c r="M37" i="5"/>
  <c r="O37" i="5" s="1"/>
  <c r="L37" i="5"/>
  <c r="N37" i="5" s="1"/>
  <c r="M36" i="5"/>
  <c r="O36" i="5" s="1"/>
  <c r="L36" i="5"/>
  <c r="N36" i="5" s="1"/>
  <c r="M35" i="5"/>
  <c r="L35" i="5"/>
  <c r="K34" i="5"/>
  <c r="J34" i="5"/>
  <c r="I34" i="5"/>
  <c r="H34" i="5"/>
  <c r="E34" i="5"/>
  <c r="D34" i="5"/>
  <c r="M33" i="5"/>
  <c r="O33" i="5" s="1"/>
  <c r="L33" i="5"/>
  <c r="N33" i="5" s="1"/>
  <c r="M32" i="5"/>
  <c r="O32" i="5" s="1"/>
  <c r="L32" i="5"/>
  <c r="N32" i="5" s="1"/>
  <c r="M31" i="5"/>
  <c r="L31" i="5"/>
  <c r="K30" i="5"/>
  <c r="J30" i="5"/>
  <c r="I30" i="5"/>
  <c r="H30" i="5"/>
  <c r="E30" i="5"/>
  <c r="D30" i="5"/>
  <c r="M29" i="5"/>
  <c r="O29" i="5" s="1"/>
  <c r="L29" i="5"/>
  <c r="N29" i="5" s="1"/>
  <c r="M28" i="5"/>
  <c r="O28" i="5" s="1"/>
  <c r="L28" i="5"/>
  <c r="N28" i="5" s="1"/>
  <c r="M27" i="5"/>
  <c r="L27" i="5"/>
  <c r="K26" i="5"/>
  <c r="J26" i="5"/>
  <c r="I26" i="5"/>
  <c r="H26" i="5"/>
  <c r="E26" i="5"/>
  <c r="D26" i="5"/>
  <c r="M25" i="5"/>
  <c r="O25" i="5" s="1"/>
  <c r="L25" i="5"/>
  <c r="N25" i="5" s="1"/>
  <c r="M24" i="5"/>
  <c r="O24" i="5" s="1"/>
  <c r="L24" i="5"/>
  <c r="N24" i="5" s="1"/>
  <c r="M23" i="5"/>
  <c r="L23" i="5"/>
  <c r="N23" i="5" s="1"/>
  <c r="K22" i="5"/>
  <c r="J22" i="5"/>
  <c r="I22" i="5"/>
  <c r="H22" i="5"/>
  <c r="E22" i="5"/>
  <c r="D22" i="5"/>
  <c r="M21" i="5"/>
  <c r="O21" i="5" s="1"/>
  <c r="L21" i="5"/>
  <c r="N21" i="5" s="1"/>
  <c r="M20" i="5"/>
  <c r="O20" i="5" s="1"/>
  <c r="L20" i="5"/>
  <c r="N20" i="5" s="1"/>
  <c r="M19" i="5"/>
  <c r="L19" i="5"/>
  <c r="L22" i="5" s="1"/>
  <c r="K18" i="5"/>
  <c r="J18" i="5"/>
  <c r="I18" i="5"/>
  <c r="H18" i="5"/>
  <c r="E18" i="5"/>
  <c r="D18" i="5"/>
  <c r="M17" i="5"/>
  <c r="O17" i="5" s="1"/>
  <c r="L17" i="5"/>
  <c r="N17" i="5" s="1"/>
  <c r="M16" i="5"/>
  <c r="O16" i="5" s="1"/>
  <c r="L16" i="5"/>
  <c r="N16" i="5" s="1"/>
  <c r="M15" i="5"/>
  <c r="L15" i="5"/>
  <c r="K14" i="5"/>
  <c r="J14" i="5"/>
  <c r="I14" i="5"/>
  <c r="H14" i="5"/>
  <c r="E14" i="5"/>
  <c r="D14" i="5"/>
  <c r="M13" i="5"/>
  <c r="O13" i="5" s="1"/>
  <c r="L13" i="5"/>
  <c r="N13" i="5" s="1"/>
  <c r="M12" i="5"/>
  <c r="O12" i="5" s="1"/>
  <c r="L12" i="5"/>
  <c r="N12" i="5" s="1"/>
  <c r="M11" i="5"/>
  <c r="L11" i="5"/>
  <c r="K10" i="5"/>
  <c r="J10" i="5"/>
  <c r="I10" i="5"/>
  <c r="H10" i="5"/>
  <c r="E10" i="5"/>
  <c r="D10" i="5"/>
  <c r="M9" i="5"/>
  <c r="O9" i="5" s="1"/>
  <c r="N9" i="5"/>
  <c r="M8" i="5"/>
  <c r="O8" i="5" s="1"/>
  <c r="L8" i="5"/>
  <c r="N8" i="5" s="1"/>
  <c r="M7" i="5"/>
  <c r="M10" i="5" s="1"/>
  <c r="L10" i="5"/>
  <c r="K6" i="5"/>
  <c r="K235" i="5" s="1"/>
  <c r="J6" i="5"/>
  <c r="J235" i="5" s="1"/>
  <c r="I6" i="5"/>
  <c r="H6" i="5"/>
  <c r="H235" i="5" s="1"/>
  <c r="E6" i="5"/>
  <c r="D6" i="5"/>
  <c r="D235" i="5" s="1"/>
  <c r="M5" i="5"/>
  <c r="O5" i="5" s="1"/>
  <c r="L5" i="5"/>
  <c r="N5" i="5" s="1"/>
  <c r="M4" i="5"/>
  <c r="O4" i="5" s="1"/>
  <c r="L4" i="5"/>
  <c r="N4" i="5" s="1"/>
  <c r="M3" i="5"/>
  <c r="M6" i="5" s="1"/>
  <c r="L3" i="5"/>
  <c r="L6" i="5" s="1"/>
  <c r="G61" i="3"/>
  <c r="F61" i="3"/>
  <c r="E61" i="3"/>
  <c r="D61" i="3"/>
  <c r="C61" i="3"/>
  <c r="B61" i="3"/>
  <c r="O194" i="5" l="1"/>
  <c r="O114" i="5"/>
  <c r="O102" i="5"/>
  <c r="N70" i="5"/>
  <c r="M230" i="5"/>
  <c r="O230" i="5" s="1"/>
  <c r="L226" i="5"/>
  <c r="M226" i="5"/>
  <c r="O226" i="5" s="1"/>
  <c r="L222" i="5"/>
  <c r="M222" i="5"/>
  <c r="O222" i="5" s="1"/>
  <c r="M206" i="5"/>
  <c r="O206" i="5" s="1"/>
  <c r="L194" i="5"/>
  <c r="M182" i="5"/>
  <c r="O182" i="5" s="1"/>
  <c r="L178" i="5"/>
  <c r="M178" i="5"/>
  <c r="O178" i="5" s="1"/>
  <c r="L162" i="5"/>
  <c r="M162" i="5"/>
  <c r="O162" i="5" s="1"/>
  <c r="M146" i="5"/>
  <c r="O146" i="5" s="1"/>
  <c r="M130" i="5"/>
  <c r="O130" i="5" s="1"/>
  <c r="L126" i="5"/>
  <c r="L110" i="5"/>
  <c r="M106" i="5"/>
  <c r="O106" i="5" s="1"/>
  <c r="L102" i="5"/>
  <c r="L86" i="5"/>
  <c r="M82" i="5"/>
  <c r="O82" i="5" s="1"/>
  <c r="L50" i="5"/>
  <c r="N50" i="5" s="1"/>
  <c r="L34" i="5"/>
  <c r="N34" i="5" s="1"/>
  <c r="L18" i="5"/>
  <c r="N18" i="5" s="1"/>
  <c r="L234" i="5"/>
  <c r="L210" i="5"/>
  <c r="N210" i="5" s="1"/>
  <c r="L230" i="5"/>
  <c r="N230" i="5" s="1"/>
  <c r="M134" i="5"/>
  <c r="O134" i="5" s="1"/>
  <c r="I235" i="5"/>
  <c r="M22" i="5"/>
  <c r="O22" i="5" s="1"/>
  <c r="L170" i="5"/>
  <c r="N170" i="5" s="1"/>
  <c r="O35" i="5"/>
  <c r="M38" i="5"/>
  <c r="O38" i="5" s="1"/>
  <c r="O39" i="5"/>
  <c r="M42" i="5"/>
  <c r="O42" i="5" s="1"/>
  <c r="O55" i="5"/>
  <c r="M58" i="5"/>
  <c r="O58" i="5" s="1"/>
  <c r="N35" i="5"/>
  <c r="L38" i="5"/>
  <c r="N38" i="5" s="1"/>
  <c r="N39" i="5"/>
  <c r="L42" i="5"/>
  <c r="N42" i="5" s="1"/>
  <c r="N55" i="5"/>
  <c r="L58" i="5"/>
  <c r="N58" i="5" s="1"/>
  <c r="E235" i="5"/>
  <c r="L30" i="5"/>
  <c r="N30" i="5" s="1"/>
  <c r="M50" i="5"/>
  <c r="O50" i="5" s="1"/>
  <c r="M30" i="5"/>
  <c r="O30" i="5" s="1"/>
  <c r="M26" i="5"/>
  <c r="O26" i="5" s="1"/>
  <c r="M14" i="5"/>
  <c r="O14" i="5" s="1"/>
  <c r="L14" i="5"/>
  <c r="N14" i="5" s="1"/>
  <c r="O10" i="5"/>
  <c r="M46" i="5"/>
  <c r="O46" i="5" s="1"/>
  <c r="M34" i="5"/>
  <c r="O34" i="5" s="1"/>
  <c r="M18" i="5"/>
  <c r="O18" i="5" s="1"/>
  <c r="L54" i="5"/>
  <c r="N54" i="5" s="1"/>
  <c r="L66" i="5"/>
  <c r="N66" i="5" s="1"/>
  <c r="L174" i="5"/>
  <c r="N174" i="5" s="1"/>
  <c r="L214" i="5"/>
  <c r="N214" i="5" s="1"/>
  <c r="O234" i="5"/>
  <c r="O218" i="5"/>
  <c r="O186" i="5"/>
  <c r="O170" i="5"/>
  <c r="O166" i="5"/>
  <c r="O138" i="5"/>
  <c r="O126" i="5"/>
  <c r="O118" i="5"/>
  <c r="O110" i="5"/>
  <c r="O98" i="5"/>
  <c r="O78" i="5"/>
  <c r="O70" i="5"/>
  <c r="O66" i="5"/>
  <c r="O54" i="5"/>
  <c r="N234" i="5"/>
  <c r="N226" i="5"/>
  <c r="N222" i="5"/>
  <c r="N218" i="5"/>
  <c r="N202" i="5"/>
  <c r="N194" i="5"/>
  <c r="N186" i="5"/>
  <c r="N178" i="5"/>
  <c r="N162" i="5"/>
  <c r="N150" i="5"/>
  <c r="N142" i="5"/>
  <c r="N134" i="5"/>
  <c r="N126" i="5"/>
  <c r="N118" i="5"/>
  <c r="N110" i="5"/>
  <c r="N102" i="5"/>
  <c r="N94" i="5"/>
  <c r="N86" i="5"/>
  <c r="N78" i="5"/>
  <c r="N62" i="5"/>
  <c r="N22" i="5"/>
  <c r="N10" i="5"/>
  <c r="L206" i="5"/>
  <c r="N206" i="5" s="1"/>
  <c r="L198" i="5"/>
  <c r="N198" i="5" s="1"/>
  <c r="L190" i="5"/>
  <c r="N190" i="5" s="1"/>
  <c r="L182" i="5"/>
  <c r="N182" i="5" s="1"/>
  <c r="L166" i="5"/>
  <c r="N166" i="5" s="1"/>
  <c r="L154" i="5"/>
  <c r="N154" i="5" s="1"/>
  <c r="L146" i="5"/>
  <c r="N146" i="5" s="1"/>
  <c r="L138" i="5"/>
  <c r="N138" i="5" s="1"/>
  <c r="L130" i="5"/>
  <c r="N130" i="5" s="1"/>
  <c r="L122" i="5"/>
  <c r="N122" i="5" s="1"/>
  <c r="L114" i="5"/>
  <c r="N114" i="5" s="1"/>
  <c r="L98" i="5"/>
  <c r="N98" i="5" s="1"/>
  <c r="L90" i="5"/>
  <c r="N90" i="5" s="1"/>
  <c r="L82" i="5"/>
  <c r="N82" i="5" s="1"/>
  <c r="L74" i="5"/>
  <c r="N74" i="5" s="1"/>
  <c r="L46" i="5"/>
  <c r="N46" i="5" s="1"/>
  <c r="N6" i="5"/>
  <c r="O6" i="5"/>
  <c r="N3" i="5"/>
  <c r="N15" i="5"/>
  <c r="N19" i="5"/>
  <c r="L26" i="5"/>
  <c r="N26" i="5" s="1"/>
  <c r="N27" i="5"/>
  <c r="N52" i="5"/>
  <c r="N59" i="5"/>
  <c r="N72" i="5"/>
  <c r="N80" i="5"/>
  <c r="N83" i="5"/>
  <c r="N88" i="5"/>
  <c r="N96" i="5"/>
  <c r="L106" i="5"/>
  <c r="N106" i="5" s="1"/>
  <c r="N107" i="5"/>
  <c r="N112" i="5"/>
  <c r="N115" i="5"/>
  <c r="N120" i="5"/>
  <c r="N131" i="5"/>
  <c r="N7" i="5"/>
  <c r="N11" i="5"/>
  <c r="N31" i="5"/>
  <c r="N44" i="5"/>
  <c r="N47" i="5"/>
  <c r="N64" i="5"/>
  <c r="N67" i="5"/>
  <c r="N75" i="5"/>
  <c r="N91" i="5"/>
  <c r="N99" i="5"/>
  <c r="N123" i="5"/>
  <c r="N128" i="5"/>
  <c r="N136" i="5"/>
  <c r="N139" i="5"/>
  <c r="N144" i="5"/>
  <c r="N147" i="5"/>
  <c r="N152" i="5"/>
  <c r="N159" i="5"/>
  <c r="N164" i="5"/>
  <c r="N167" i="5"/>
  <c r="N172" i="5"/>
  <c r="N175" i="5"/>
  <c r="N180" i="5"/>
  <c r="N183" i="5"/>
  <c r="N188" i="5"/>
  <c r="N191" i="5"/>
  <c r="N196" i="5"/>
  <c r="N199" i="5"/>
  <c r="N204" i="5"/>
  <c r="N207" i="5"/>
  <c r="N212" i="5"/>
  <c r="N215" i="5"/>
  <c r="O3" i="5"/>
  <c r="O7" i="5"/>
  <c r="O11" i="5"/>
  <c r="O15" i="5"/>
  <c r="O19" i="5"/>
  <c r="O23" i="5"/>
  <c r="O27" i="5"/>
  <c r="O31" i="5"/>
  <c r="O43" i="5"/>
  <c r="O47" i="5"/>
  <c r="O51" i="5"/>
  <c r="O59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9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N219" i="5"/>
  <c r="N223" i="5"/>
  <c r="N227" i="5"/>
  <c r="N231" i="5"/>
  <c r="L235" i="5" l="1"/>
  <c r="M235" i="5"/>
  <c r="O235" i="5"/>
  <c r="N235" i="5"/>
</calcChain>
</file>

<file path=xl/sharedStrings.xml><?xml version="1.0" encoding="utf-8"?>
<sst xmlns="http://schemas.openxmlformats.org/spreadsheetml/2006/main" count="1376" uniqueCount="114">
  <si>
    <t>State / Territory</t>
  </si>
  <si>
    <t xml:space="preserve">MEDICARE </t>
  </si>
  <si>
    <t>MEDICAID</t>
  </si>
  <si>
    <t>DUAL</t>
  </si>
  <si>
    <t>TOTAL</t>
  </si>
  <si>
    <t>EP</t>
  </si>
  <si>
    <t>Hospital</t>
  </si>
  <si>
    <t>Registration Count</t>
  </si>
  <si>
    <t>Mare</t>
  </si>
  <si>
    <t>Maid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</si>
  <si>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</si>
  <si>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</si>
  <si>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</si>
  <si>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</si>
  <si>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</si>
  <si>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</si>
  <si>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</si>
  <si>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</si>
  <si>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</si>
  <si>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 xml:space="preserve"> 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</si>
  <si>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</si>
  <si>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</si>
  <si>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</si>
  <si>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</si>
  <si>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</si>
  <si>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</si>
  <si>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</si>
  <si>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</si>
  <si>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</si>
  <si>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</si>
  <si>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</si>
  <si>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</si>
  <si>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</si>
  <si>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</si>
  <si>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</si>
  <si>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</si>
  <si>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</si>
  <si>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</si>
  <si>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</si>
  <si>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</si>
  <si>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</si>
  <si>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</si>
  <si>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</si>
  <si>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</si>
  <si>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</si>
  <si>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</si>
  <si>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</si>
  <si>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</si>
  <si>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</si>
  <si>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</si>
  <si>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</si>
  <si>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</si>
  <si>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</si>
  <si>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</si>
  <si>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</si>
  <si>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</si>
  <si>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</si>
  <si>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</si>
  <si>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</si>
  <si>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</si>
  <si>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</si>
  <si>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</si>
  <si>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</si>
  <si>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</si>
  <si>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</si>
  <si>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</si>
  <si>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</si>
  <si>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</si>
  <si>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</si>
  <si>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</si>
  <si>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</si>
  <si>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</si>
  <si>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</si>
  <si>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</si>
  <si>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</si>
  <si>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</si>
  <si>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</si>
  <si>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</si>
  <si>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</si>
  <si>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</si>
  <si>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</si>
  <si>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</si>
  <si>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</si>
  <si>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</si>
  <si>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</si>
  <si>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</si>
  <si>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</si>
  <si>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</si>
  <si>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</si>
  <si>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</si>
  <si>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</si>
  <si>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</si>
  <si>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</si>
  <si>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</si>
  <si>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</si>
  <si>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</si>
  <si>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</si>
  <si>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</si>
  <si>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</si>
  <si>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</si>
  <si>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</si>
  <si>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</si>
  <si>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</si>
  <si>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America Samoa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</si>
  <si>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</si>
  <si>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</si>
  <si>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</si>
  <si>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</si>
  <si>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</si>
  <si>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</si>
  <si>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</si>
  <si>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# 39,018</t>
  </si>
  <si>
    <t># 12,353</t>
  </si>
  <si>
    <t xml:space="preserve">  FEBRUARY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</si>
</sst>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6" borderId="14" applyNumberFormat="0" applyAlignment="0" applyProtection="0"/>
    <xf numFmtId="0" fontId="36" fillId="17" borderId="15" applyNumberFormat="0" applyAlignment="0" applyProtection="0"/>
    <xf numFmtId="0" fontId="37" fillId="17" borderId="14" applyNumberFormat="0" applyAlignment="0" applyProtection="0"/>
    <xf numFmtId="0" fontId="38" fillId="0" borderId="16" applyNumberFormat="0" applyFill="0" applyAlignment="0" applyProtection="0"/>
    <xf numFmtId="0" fontId="2" fillId="18" borderId="17" applyNumberFormat="0" applyAlignment="0" applyProtection="0"/>
    <xf numFmtId="0" fontId="39" fillId="0" borderId="0" applyNumberFormat="0" applyFill="0" applyBorder="0" applyAlignment="0" applyProtection="0"/>
    <xf numFmtId="0" fontId="1" fillId="19" borderId="18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4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2" fillId="35" borderId="0" applyNumberFormat="0" applyBorder="0" applyAlignment="0" applyProtection="0"/>
    <xf numFmtId="0" fontId="4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42" fillId="43" borderId="0" applyNumberFormat="0" applyBorder="0" applyAlignment="0" applyProtection="0"/>
    <xf numFmtId="0" fontId="8" fillId="0" borderId="0"/>
  </cellStyleXfs>
  <cellXfs count="244">
    <xf numFmtId="0" fontId="0" fillId="0" borderId="0" xfId="0"/>
    <xf numFmtId="0" fontId="5" fillId="0" borderId="0" xfId="3" applyFont="1"/>
    <xf numFmtId="0" fontId="6" fillId="3" borderId="3" xfId="2" applyFont="1" applyFill="1" applyBorder="1" applyAlignment="1">
      <alignment horizontal="center" wrapText="1"/>
    </xf>
    <xf numFmtId="0" fontId="6" fillId="3" borderId="0" xfId="2" applyFont="1" applyFill="1" applyBorder="1" applyAlignment="1">
      <alignment horizontal="center" wrapText="1"/>
    </xf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16" fillId="0" borderId="0" xfId="1" applyNumberFormat="1" applyFont="1" applyBorder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4" borderId="9" xfId="2" applyFont="1" applyFill="1" applyBorder="1" applyAlignment="1">
      <alignment horizontal="center" vertical="center"/>
    </xf>
    <xf numFmtId="164" fontId="6" fillId="4" borderId="9" xfId="1" applyNumberFormat="1" applyFont="1" applyFill="1" applyBorder="1" applyAlignment="1">
      <alignment horizontal="center" vertical="center"/>
    </xf>
    <xf numFmtId="164" fontId="6" fillId="4" borderId="10" xfId="1" applyNumberFormat="1" applyFont="1" applyFill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0" fillId="0" borderId="0" xfId="0" applyFont="1" applyBorder="1"/>
    <xf numFmtId="164" fontId="2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20" fillId="0" borderId="0" xfId="0" applyFont="1" applyAlignment="1">
      <alignment wrapText="1"/>
    </xf>
    <xf numFmtId="164" fontId="20" fillId="0" borderId="0" xfId="1" applyNumberFormat="1" applyFont="1" applyBorder="1" applyAlignment="1">
      <alignment horizontal="center"/>
    </xf>
    <xf numFmtId="164" fontId="26" fillId="0" borderId="0" xfId="1" applyNumberFormat="1" applyFont="1"/>
    <xf numFmtId="3" fontId="0" fillId="0" borderId="0" xfId="0" applyNumberFormat="1"/>
    <xf numFmtId="0" fontId="5" fillId="0" borderId="0" xfId="3" applyFont="1" applyAlignment="1">
      <alignment horizontal="left"/>
    </xf>
    <xf numFmtId="3" fontId="5" fillId="0" borderId="0" xfId="3" applyNumberFormat="1" applyFont="1" applyAlignment="1">
      <alignment horizontal="center"/>
    </xf>
    <xf numFmtId="0" fontId="5" fillId="0" borderId="0" xfId="3" applyFont="1" applyAlignment="1">
      <alignment horizontal="center"/>
    </xf>
    <xf numFmtId="3" fontId="43" fillId="0" borderId="0" xfId="0" applyNumberFormat="1" applyFont="1"/>
    <xf numFmtId="164" fontId="43" fillId="0" borderId="0" xfId="1" applyNumberFormat="1" applyFont="1" applyBorder="1"/>
    <xf numFmtId="0" fontId="20" fillId="0" borderId="27" xfId="2" applyFont="1" applyBorder="1" applyAlignment="1"/>
    <xf numFmtId="3" fontId="20" fillId="0" borderId="27" xfId="2" applyNumberFormat="1" applyFont="1" applyBorder="1" applyAlignment="1"/>
    <xf numFmtId="0" fontId="24" fillId="8" borderId="27" xfId="2" applyFont="1" applyFill="1" applyBorder="1" applyAlignment="1"/>
    <xf numFmtId="3" fontId="24" fillId="8" borderId="27" xfId="2" applyNumberFormat="1" applyFont="1" applyFill="1" applyBorder="1" applyAlignment="1"/>
    <xf numFmtId="3" fontId="23" fillId="0" borderId="27" xfId="0" applyNumberFormat="1" applyFont="1" applyBorder="1" applyAlignment="1">
      <alignment horizontal="right"/>
    </xf>
    <xf numFmtId="0" fontId="20" fillId="8" borderId="27" xfId="2" applyFont="1" applyFill="1" applyBorder="1" applyAlignment="1"/>
    <xf numFmtId="0" fontId="6" fillId="3" borderId="29" xfId="2" applyFont="1" applyFill="1" applyBorder="1"/>
    <xf numFmtId="3" fontId="6" fillId="3" borderId="29" xfId="2" applyNumberFormat="1" applyFont="1" applyFill="1" applyBorder="1"/>
    <xf numFmtId="0" fontId="20" fillId="0" borderId="31" xfId="2" applyFont="1" applyBorder="1" applyAlignment="1"/>
    <xf numFmtId="3" fontId="20" fillId="0" borderId="31" xfId="2" applyNumberFormat="1" applyFont="1" applyBorder="1" applyAlignment="1"/>
    <xf numFmtId="0" fontId="22" fillId="4" borderId="26" xfId="2" applyFont="1" applyFill="1" applyBorder="1" applyAlignment="1">
      <alignment horizontal="center"/>
    </xf>
    <xf numFmtId="164" fontId="22" fillId="4" borderId="26" xfId="1" applyNumberFormat="1" applyFont="1" applyFill="1" applyBorder="1" applyAlignment="1">
      <alignment horizontal="center"/>
    </xf>
    <xf numFmtId="0" fontId="20" fillId="0" borderId="33" xfId="2" applyFont="1" applyBorder="1" applyAlignment="1"/>
    <xf numFmtId="0" fontId="20" fillId="0" borderId="34" xfId="2" applyFont="1" applyBorder="1" applyAlignment="1"/>
    <xf numFmtId="0" fontId="24" fillId="8" borderId="34" xfId="2" applyFont="1" applyFill="1" applyBorder="1" applyAlignment="1"/>
    <xf numFmtId="0" fontId="20" fillId="8" borderId="34" xfId="2" applyFont="1" applyFill="1" applyBorder="1" applyAlignment="1"/>
    <xf numFmtId="0" fontId="6" fillId="3" borderId="35" xfId="2" applyFont="1" applyFill="1" applyBorder="1"/>
    <xf numFmtId="3" fontId="23" fillId="0" borderId="33" xfId="2" applyNumberFormat="1" applyFont="1" applyBorder="1" applyAlignment="1"/>
    <xf numFmtId="3" fontId="23" fillId="0" borderId="34" xfId="2" applyNumberFormat="1" applyFont="1" applyBorder="1" applyAlignment="1"/>
    <xf numFmtId="3" fontId="25" fillId="8" borderId="34" xfId="2" applyNumberFormat="1" applyFont="1" applyFill="1" applyBorder="1" applyAlignment="1"/>
    <xf numFmtId="3" fontId="6" fillId="3" borderId="35" xfId="2" applyNumberFormat="1" applyFont="1" applyFill="1" applyBorder="1"/>
    <xf numFmtId="0" fontId="20" fillId="0" borderId="40" xfId="2" applyFont="1" applyBorder="1" applyAlignment="1">
      <alignment wrapText="1"/>
    </xf>
    <xf numFmtId="0" fontId="20" fillId="0" borderId="41" xfId="2" applyFont="1" applyBorder="1" applyAlignment="1">
      <alignment wrapText="1"/>
    </xf>
    <xf numFmtId="0" fontId="24" fillId="8" borderId="41" xfId="2" applyFont="1" applyFill="1" applyBorder="1" applyAlignment="1">
      <alignment wrapText="1"/>
    </xf>
    <xf numFmtId="0" fontId="20" fillId="0" borderId="41" xfId="2" applyFont="1" applyFill="1" applyBorder="1" applyAlignment="1">
      <alignment wrapText="1"/>
    </xf>
    <xf numFmtId="0" fontId="24" fillId="0" borderId="41" xfId="2" applyFont="1" applyFill="1" applyBorder="1" applyAlignment="1">
      <alignment wrapText="1"/>
    </xf>
    <xf numFmtId="0" fontId="20" fillId="0" borderId="41" xfId="2" applyFont="1" applyBorder="1" applyAlignment="1"/>
    <xf numFmtId="0" fontId="24" fillId="8" borderId="41" xfId="2" applyFont="1" applyFill="1" applyBorder="1" applyAlignment="1"/>
    <xf numFmtId="0" fontId="6" fillId="3" borderId="42" xfId="2" applyFont="1" applyFill="1" applyBorder="1" applyAlignment="1">
      <alignment wrapText="1"/>
    </xf>
    <xf numFmtId="3" fontId="20" fillId="0" borderId="33" xfId="2" applyNumberFormat="1" applyFont="1" applyBorder="1" applyAlignment="1"/>
    <xf numFmtId="3" fontId="20" fillId="0" borderId="34" xfId="2" applyNumberFormat="1" applyFont="1" applyBorder="1" applyAlignment="1"/>
    <xf numFmtId="3" fontId="24" fillId="8" borderId="34" xfId="2" applyNumberFormat="1" applyFont="1" applyFill="1" applyBorder="1" applyAlignment="1"/>
    <xf numFmtId="0" fontId="44" fillId="44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4" borderId="25" xfId="1" applyNumberFormat="1" applyFont="1" applyFill="1" applyBorder="1" applyAlignment="1">
      <alignment horizontal="center" vertical="center" wrapText="1"/>
    </xf>
    <xf numFmtId="1" fontId="6" fillId="4" borderId="25" xfId="0" applyNumberFormat="1" applyFont="1" applyFill="1" applyBorder="1" applyAlignment="1">
      <alignment horizontal="center" vertical="center" wrapText="1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6" fillId="12" borderId="26" xfId="2" applyFont="1" applyFill="1" applyBorder="1" applyAlignment="1">
      <alignment horizontal="center"/>
    </xf>
    <xf numFmtId="164" fontId="6" fillId="12" borderId="26" xfId="1" applyNumberFormat="1" applyFont="1" applyFill="1" applyBorder="1" applyAlignment="1">
      <alignment horizontal="center"/>
    </xf>
    <xf numFmtId="0" fontId="24" fillId="8" borderId="26" xfId="2" applyFont="1" applyFill="1" applyBorder="1"/>
    <xf numFmtId="0" fontId="24" fillId="8" borderId="26" xfId="2" applyFont="1" applyFill="1" applyBorder="1" applyAlignment="1">
      <alignment wrapText="1"/>
    </xf>
    <xf numFmtId="3" fontId="7" fillId="9" borderId="3" xfId="2" applyNumberFormat="1" applyFont="1" applyFill="1" applyBorder="1" applyAlignment="1">
      <alignment horizontal="right"/>
    </xf>
    <xf numFmtId="3" fontId="7" fillId="9" borderId="1" xfId="2" applyNumberFormat="1" applyFont="1" applyFill="1" applyBorder="1" applyAlignment="1">
      <alignment horizontal="right"/>
    </xf>
    <xf numFmtId="3" fontId="18" fillId="9" borderId="1" xfId="2" applyNumberFormat="1" applyFont="1" applyFill="1" applyBorder="1" applyAlignment="1">
      <alignment horizontal="right"/>
    </xf>
    <xf numFmtId="0" fontId="9" fillId="4" borderId="21" xfId="0" applyFont="1" applyFill="1" applyBorder="1" applyAlignment="1">
      <alignment horizontal="left"/>
    </xf>
    <xf numFmtId="0" fontId="45" fillId="0" borderId="43" xfId="0" applyFont="1" applyFill="1" applyBorder="1" applyAlignment="1">
      <alignment horizontal="left"/>
    </xf>
    <xf numFmtId="0" fontId="46" fillId="0" borderId="43" xfId="0" applyFont="1" applyBorder="1"/>
    <xf numFmtId="0" fontId="46" fillId="8" borderId="43" xfId="0" applyFont="1" applyFill="1" applyBorder="1" applyAlignment="1">
      <alignment horizontal="left"/>
    </xf>
    <xf numFmtId="0" fontId="46" fillId="8" borderId="43" xfId="0" applyFont="1" applyFill="1" applyBorder="1"/>
    <xf numFmtId="3" fontId="46" fillId="8" borderId="43" xfId="0" applyNumberFormat="1" applyFont="1" applyFill="1" applyBorder="1" applyAlignment="1">
      <alignment horizontal="right"/>
    </xf>
    <xf numFmtId="0" fontId="45" fillId="8" borderId="43" xfId="0" applyFont="1" applyFill="1" applyBorder="1"/>
    <xf numFmtId="3" fontId="45" fillId="0" borderId="43" xfId="0" applyNumberFormat="1" applyFont="1" applyFill="1" applyBorder="1" applyAlignment="1">
      <alignment horizontal="right"/>
    </xf>
    <xf numFmtId="3" fontId="45" fillId="0" borderId="43" xfId="0" applyNumberFormat="1" applyFont="1" applyBorder="1"/>
    <xf numFmtId="0" fontId="46" fillId="0" borderId="43" xfId="0" applyFont="1" applyFill="1" applyBorder="1" applyAlignment="1">
      <alignment horizontal="left"/>
    </xf>
    <xf numFmtId="0" fontId="44" fillId="44" borderId="43" xfId="0" applyFont="1" applyFill="1" applyBorder="1"/>
    <xf numFmtId="0" fontId="45" fillId="44" borderId="43" xfId="0" applyFont="1" applyFill="1" applyBorder="1"/>
    <xf numFmtId="3" fontId="44" fillId="44" borderId="43" xfId="0" applyNumberFormat="1" applyFont="1" applyFill="1" applyBorder="1" applyAlignment="1">
      <alignment horizontal="right"/>
    </xf>
    <xf numFmtId="3" fontId="20" fillId="0" borderId="0" xfId="0" applyNumberFormat="1" applyFont="1"/>
    <xf numFmtId="3" fontId="22" fillId="4" borderId="26" xfId="2" applyNumberFormat="1" applyFont="1" applyFill="1" applyBorder="1" applyAlignment="1">
      <alignment horizontal="center"/>
    </xf>
    <xf numFmtId="42" fontId="22" fillId="4" borderId="26" xfId="1" applyNumberFormat="1" applyFont="1" applyFill="1" applyBorder="1" applyAlignment="1">
      <alignment horizontal="center"/>
    </xf>
    <xf numFmtId="3" fontId="23" fillId="0" borderId="47" xfId="0" applyNumberFormat="1" applyFont="1" applyBorder="1" applyAlignment="1">
      <alignment horizontal="right" vertical="center"/>
    </xf>
    <xf numFmtId="3" fontId="0" fillId="0" borderId="0" xfId="0" applyNumberFormat="1" applyBorder="1"/>
    <xf numFmtId="42" fontId="0" fillId="0" borderId="0" xfId="1" applyNumberFormat="1" applyFont="1"/>
    <xf numFmtId="3" fontId="6" fillId="3" borderId="27" xfId="2" applyNumberFormat="1" applyFont="1" applyFill="1" applyBorder="1"/>
    <xf numFmtId="3" fontId="22" fillId="4" borderId="21" xfId="2" applyNumberFormat="1" applyFont="1" applyFill="1" applyBorder="1" applyAlignment="1">
      <alignment horizontal="center"/>
    </xf>
    <xf numFmtId="3" fontId="9" fillId="4" borderId="5" xfId="0" applyNumberFormat="1" applyFont="1" applyFill="1" applyBorder="1"/>
    <xf numFmtId="164" fontId="9" fillId="4" borderId="49" xfId="1" applyNumberFormat="1" applyFont="1" applyFill="1" applyBorder="1"/>
    <xf numFmtId="3" fontId="9" fillId="4" borderId="20" xfId="0" applyNumberFormat="1" applyFont="1" applyFill="1" applyBorder="1"/>
    <xf numFmtId="0" fontId="7" fillId="0" borderId="51" xfId="2" applyFont="1" applyFill="1" applyBorder="1"/>
    <xf numFmtId="0" fontId="7" fillId="0" borderId="52" xfId="2" applyFont="1" applyFill="1" applyBorder="1"/>
    <xf numFmtId="3" fontId="45" fillId="0" borderId="43" xfId="47" applyNumberFormat="1" applyFont="1" applyBorder="1"/>
    <xf numFmtId="44" fontId="20" fillId="0" borderId="28" xfId="1" applyFont="1" applyBorder="1" applyAlignment="1"/>
    <xf numFmtId="44" fontId="24" fillId="8" borderId="28" xfId="1" applyFont="1" applyFill="1" applyBorder="1" applyAlignment="1"/>
    <xf numFmtId="44" fontId="6" fillId="3" borderId="30" xfId="1" applyFont="1" applyFill="1" applyBorder="1" applyAlignment="1"/>
    <xf numFmtId="44" fontId="23" fillId="0" borderId="32" xfId="1" applyFont="1" applyBorder="1" applyAlignment="1"/>
    <xf numFmtId="44" fontId="23" fillId="0" borderId="28" xfId="1" applyFont="1" applyBorder="1" applyAlignment="1"/>
    <xf numFmtId="44" fontId="25" fillId="8" borderId="28" xfId="1" applyFont="1" applyFill="1" applyBorder="1" applyAlignment="1"/>
    <xf numFmtId="44" fontId="23" fillId="0" borderId="48" xfId="1" applyFont="1" applyBorder="1" applyAlignment="1"/>
    <xf numFmtId="44" fontId="23" fillId="0" borderId="44" xfId="1" applyFont="1" applyBorder="1" applyAlignment="1"/>
    <xf numFmtId="42" fontId="22" fillId="4" borderId="26" xfId="1" applyNumberFormat="1" applyFont="1" applyFill="1" applyBorder="1" applyAlignment="1"/>
    <xf numFmtId="44" fontId="20" fillId="0" borderId="36" xfId="1" applyFont="1" applyBorder="1" applyAlignment="1"/>
    <xf numFmtId="44" fontId="20" fillId="0" borderId="37" xfId="1" applyFont="1" applyBorder="1" applyAlignment="1"/>
    <xf numFmtId="44" fontId="24" fillId="8" borderId="37" xfId="1" applyFont="1" applyFill="1" applyBorder="1" applyAlignment="1"/>
    <xf numFmtId="44" fontId="6" fillId="3" borderId="38" xfId="1" applyFont="1" applyFill="1" applyBorder="1" applyAlignment="1"/>
    <xf numFmtId="44" fontId="20" fillId="0" borderId="31" xfId="1" applyFont="1" applyBorder="1" applyAlignment="1"/>
    <xf numFmtId="44" fontId="20" fillId="0" borderId="27" xfId="1" applyFont="1" applyBorder="1" applyAlignment="1"/>
    <xf numFmtId="44" fontId="24" fillId="8" borderId="27" xfId="1" applyFont="1" applyFill="1" applyBorder="1" applyAlignment="1"/>
    <xf numFmtId="44" fontId="23" fillId="0" borderId="47" xfId="1" applyFont="1" applyBorder="1" applyAlignment="1">
      <alignment vertical="center"/>
    </xf>
    <xf numFmtId="44" fontId="23" fillId="0" borderId="27" xfId="1" applyFont="1" applyBorder="1" applyAlignment="1"/>
    <xf numFmtId="44" fontId="6" fillId="3" borderId="29" xfId="1" applyFont="1" applyFill="1" applyBorder="1" applyAlignment="1"/>
    <xf numFmtId="3" fontId="47" fillId="0" borderId="55" xfId="47" applyNumberFormat="1" applyFont="1" applyFill="1" applyBorder="1" applyAlignment="1">
      <alignment horizontal="right" wrapText="1"/>
    </xf>
    <xf numFmtId="0" fontId="22" fillId="4" borderId="24" xfId="2" applyFont="1" applyFill="1" applyBorder="1" applyAlignment="1">
      <alignment horizontal="center"/>
    </xf>
    <xf numFmtId="0" fontId="7" fillId="0" borderId="60" xfId="2" applyFont="1" applyFill="1" applyBorder="1"/>
    <xf numFmtId="0" fontId="7" fillId="0" borderId="51" xfId="2" applyFont="1" applyFill="1" applyBorder="1" applyAlignment="1">
      <alignment wrapText="1"/>
    </xf>
    <xf numFmtId="3" fontId="48" fillId="9" borderId="61" xfId="2" applyNumberFormat="1" applyFont="1" applyFill="1" applyBorder="1" applyAlignment="1"/>
    <xf numFmtId="3" fontId="48" fillId="9" borderId="3" xfId="2" applyNumberFormat="1" applyFont="1" applyFill="1" applyBorder="1" applyAlignment="1"/>
    <xf numFmtId="3" fontId="48" fillId="0" borderId="50" xfId="2" applyNumberFormat="1" applyFont="1" applyFill="1" applyBorder="1" applyAlignment="1"/>
    <xf numFmtId="3" fontId="12" fillId="9" borderId="61" xfId="2" applyNumberFormat="1" applyFont="1" applyFill="1" applyBorder="1" applyAlignment="1"/>
    <xf numFmtId="44" fontId="12" fillId="9" borderId="56" xfId="1" applyFont="1" applyFill="1" applyBorder="1" applyAlignment="1"/>
    <xf numFmtId="3" fontId="12" fillId="9" borderId="3" xfId="2" applyNumberFormat="1" applyFont="1" applyFill="1" applyBorder="1" applyAlignment="1"/>
    <xf numFmtId="44" fontId="12" fillId="9" borderId="1" xfId="1" applyFont="1" applyFill="1" applyBorder="1" applyAlignment="1"/>
    <xf numFmtId="44" fontId="12" fillId="9" borderId="53" xfId="1" applyFont="1" applyFill="1" applyBorder="1" applyAlignment="1"/>
    <xf numFmtId="3" fontId="8" fillId="0" borderId="62" xfId="4" applyNumberFormat="1" applyFont="1" applyFill="1" applyBorder="1" applyAlignment="1">
      <alignment horizontal="right" wrapText="1"/>
    </xf>
    <xf numFmtId="7" fontId="8" fillId="0" borderId="62" xfId="1" applyNumberFormat="1" applyFont="1" applyFill="1" applyBorder="1" applyAlignment="1">
      <alignment horizontal="right" wrapText="1"/>
    </xf>
    <xf numFmtId="3" fontId="8" fillId="0" borderId="63" xfId="4" applyNumberFormat="1" applyFont="1" applyFill="1" applyBorder="1" applyAlignment="1">
      <alignment horizontal="right" wrapText="1"/>
    </xf>
    <xf numFmtId="7" fontId="8" fillId="0" borderId="63" xfId="1" applyNumberFormat="1" applyFont="1" applyFill="1" applyBorder="1" applyAlignment="1">
      <alignment horizontal="right" wrapText="1"/>
    </xf>
    <xf numFmtId="3" fontId="12" fillId="5" borderId="59" xfId="0" applyNumberFormat="1" applyFont="1" applyFill="1" applyBorder="1" applyAlignment="1"/>
    <xf numFmtId="7" fontId="12" fillId="5" borderId="59" xfId="1" applyNumberFormat="1" applyFont="1" applyFill="1" applyBorder="1" applyAlignment="1"/>
    <xf numFmtId="164" fontId="11" fillId="6" borderId="59" xfId="1" applyNumberFormat="1" applyFont="1" applyFill="1" applyBorder="1" applyAlignment="1">
      <alignment horizontal="right" wrapText="1"/>
    </xf>
    <xf numFmtId="3" fontId="13" fillId="5" borderId="59" xfId="0" applyNumberFormat="1" applyFont="1" applyFill="1" applyBorder="1" applyAlignment="1"/>
    <xf numFmtId="7" fontId="13" fillId="5" borderId="59" xfId="1" applyNumberFormat="1" applyFont="1" applyFill="1" applyBorder="1" applyAlignment="1"/>
    <xf numFmtId="3" fontId="13" fillId="7" borderId="59" xfId="0" applyNumberFormat="1" applyFont="1" applyFill="1" applyBorder="1" applyAlignment="1"/>
    <xf numFmtId="7" fontId="13" fillId="7" borderId="59" xfId="1" applyNumberFormat="1" applyFont="1" applyFill="1" applyBorder="1" applyAlignment="1"/>
    <xf numFmtId="3" fontId="13" fillId="8" borderId="59" xfId="0" applyNumberFormat="1" applyFont="1" applyFill="1" applyBorder="1" applyAlignment="1"/>
    <xf numFmtId="7" fontId="13" fillId="8" borderId="59" xfId="1" applyNumberFormat="1" applyFont="1" applyFill="1" applyBorder="1" applyAlignment="1"/>
    <xf numFmtId="164" fontId="5" fillId="6" borderId="59" xfId="1" applyNumberFormat="1" applyFont="1" applyFill="1" applyBorder="1" applyAlignment="1">
      <alignment horizontal="right" wrapText="1"/>
    </xf>
    <xf numFmtId="3" fontId="5" fillId="0" borderId="59" xfId="5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5" fillId="0" borderId="59" xfId="0" applyNumberFormat="1" applyFont="1" applyBorder="1" applyAlignment="1"/>
    <xf numFmtId="7" fontId="5" fillId="0" borderId="59" xfId="1" applyNumberFormat="1" applyFont="1" applyBorder="1" applyAlignment="1"/>
    <xf numFmtId="164" fontId="5" fillId="0" borderId="59" xfId="1" applyNumberFormat="1" applyFont="1" applyBorder="1" applyAlignment="1">
      <alignment horizontal="right" wrapText="1"/>
    </xf>
    <xf numFmtId="3" fontId="12" fillId="7" borderId="59" xfId="0" applyNumberFormat="1" applyFont="1" applyFill="1" applyBorder="1" applyAlignment="1"/>
    <xf numFmtId="7" fontId="12" fillId="7" borderId="59" xfId="1" applyNumberFormat="1" applyFont="1" applyFill="1" applyBorder="1" applyAlignment="1"/>
    <xf numFmtId="3" fontId="3" fillId="4" borderId="59" xfId="0" applyNumberFormat="1" applyFont="1" applyFill="1" applyBorder="1" applyAlignment="1"/>
    <xf numFmtId="7" fontId="3" fillId="4" borderId="59" xfId="1" applyNumberFormat="1" applyFont="1" applyFill="1" applyBorder="1" applyAlignment="1"/>
    <xf numFmtId="3" fontId="45" fillId="0" borderId="43" xfId="47" applyNumberFormat="1" applyFont="1" applyFill="1" applyBorder="1" applyAlignment="1">
      <alignment horizontal="right" wrapText="1"/>
    </xf>
    <xf numFmtId="0" fontId="4" fillId="2" borderId="66" xfId="2" applyFont="1" applyFill="1" applyBorder="1" applyAlignment="1">
      <alignment horizontal="center" vertical="center"/>
    </xf>
    <xf numFmtId="0" fontId="4" fillId="2" borderId="67" xfId="2" applyFont="1" applyFill="1" applyBorder="1" applyAlignment="1">
      <alignment horizontal="center" vertical="center"/>
    </xf>
    <xf numFmtId="0" fontId="7" fillId="0" borderId="4" xfId="2" applyFont="1" applyFill="1" applyBorder="1"/>
    <xf numFmtId="3" fontId="7" fillId="6" borderId="3" xfId="2" applyNumberFormat="1" applyFont="1" applyFill="1" applyBorder="1" applyAlignment="1">
      <alignment horizontal="right"/>
    </xf>
    <xf numFmtId="3" fontId="7" fillId="6" borderId="1" xfId="2" applyNumberFormat="1" applyFont="1" applyFill="1" applyBorder="1" applyAlignment="1">
      <alignment horizontal="right"/>
    </xf>
    <xf numFmtId="3" fontId="18" fillId="6" borderId="1" xfId="2" applyNumberFormat="1" applyFont="1" applyFill="1" applyBorder="1" applyAlignment="1">
      <alignment horizontal="right"/>
    </xf>
    <xf numFmtId="0" fontId="7" fillId="0" borderId="2" xfId="2" applyFont="1" applyFill="1" applyBorder="1"/>
    <xf numFmtId="3" fontId="7" fillId="9" borderId="68" xfId="2" applyNumberFormat="1" applyFont="1" applyFill="1" applyBorder="1" applyAlignment="1">
      <alignment horizontal="right"/>
    </xf>
    <xf numFmtId="3" fontId="7" fillId="6" borderId="68" xfId="2" applyNumberFormat="1" applyFont="1" applyFill="1" applyBorder="1" applyAlignment="1">
      <alignment horizontal="right"/>
    </xf>
    <xf numFmtId="0" fontId="9" fillId="4" borderId="57" xfId="0" applyNumberFormat="1" applyFont="1" applyFill="1" applyBorder="1" applyAlignment="1">
      <alignment horizontal="left"/>
    </xf>
    <xf numFmtId="3" fontId="9" fillId="4" borderId="69" xfId="1" applyNumberFormat="1" applyFont="1" applyFill="1" applyBorder="1" applyAlignment="1">
      <alignment horizontal="right"/>
    </xf>
    <xf numFmtId="44" fontId="22" fillId="4" borderId="57" xfId="1" applyNumberFormat="1" applyFont="1" applyFill="1" applyBorder="1" applyAlignment="1">
      <alignment horizontal="center"/>
    </xf>
    <xf numFmtId="44" fontId="24" fillId="8" borderId="28" xfId="1" applyNumberFormat="1" applyFont="1" applyFill="1" applyBorder="1" applyAlignment="1"/>
    <xf numFmtId="44" fontId="20" fillId="0" borderId="28" xfId="1" applyNumberFormat="1" applyFont="1" applyBorder="1" applyAlignment="1"/>
    <xf numFmtId="44" fontId="47" fillId="0" borderId="58" xfId="47" applyNumberFormat="1" applyFont="1" applyFill="1" applyBorder="1" applyAlignment="1">
      <alignment wrapText="1"/>
    </xf>
    <xf numFmtId="44" fontId="6" fillId="3" borderId="28" xfId="1" applyNumberFormat="1" applyFont="1" applyFill="1" applyBorder="1" applyAlignment="1"/>
    <xf numFmtId="44" fontId="20" fillId="0" borderId="0" xfId="1" applyNumberFormat="1" applyFont="1" applyBorder="1" applyAlignment="1"/>
    <xf numFmtId="0" fontId="5" fillId="0" borderId="2" xfId="0" applyFont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164" fontId="11" fillId="0" borderId="57" xfId="1" applyNumberFormat="1" applyFont="1" applyBorder="1" applyAlignment="1">
      <alignment horizontal="right" wrapText="1"/>
    </xf>
    <xf numFmtId="164" fontId="12" fillId="5" borderId="70" xfId="1" applyNumberFormat="1" applyFont="1" applyFill="1" applyBorder="1" applyAlignment="1">
      <alignment horizontal="right"/>
    </xf>
    <xf numFmtId="164" fontId="13" fillId="5" borderId="70" xfId="1" applyNumberFormat="1" applyFont="1" applyFill="1" applyBorder="1" applyAlignment="1">
      <alignment horizontal="right" wrapText="1"/>
    </xf>
    <xf numFmtId="164" fontId="13" fillId="7" borderId="70" xfId="1" applyNumberFormat="1" applyFont="1" applyFill="1" applyBorder="1" applyAlignment="1">
      <alignment horizontal="right" wrapText="1"/>
    </xf>
    <xf numFmtId="164" fontId="12" fillId="7" borderId="70" xfId="1" applyNumberFormat="1" applyFont="1" applyFill="1" applyBorder="1" applyAlignment="1">
      <alignment horizontal="right"/>
    </xf>
    <xf numFmtId="44" fontId="48" fillId="9" borderId="56" xfId="1" applyNumberFormat="1" applyFont="1" applyFill="1" applyBorder="1" applyAlignment="1"/>
    <xf numFmtId="44" fontId="48" fillId="9" borderId="1" xfId="1" applyNumberFormat="1" applyFont="1" applyFill="1" applyBorder="1" applyAlignment="1"/>
    <xf numFmtId="3" fontId="48" fillId="9" borderId="68" xfId="2" applyNumberFormat="1" applyFont="1" applyFill="1" applyBorder="1" applyAlignment="1"/>
    <xf numFmtId="44" fontId="48" fillId="9" borderId="53" xfId="1" applyNumberFormat="1" applyFont="1" applyFill="1" applyBorder="1" applyAlignment="1"/>
    <xf numFmtId="3" fontId="12" fillId="9" borderId="68" xfId="2" applyNumberFormat="1" applyFont="1" applyFill="1" applyBorder="1" applyAlignment="1"/>
    <xf numFmtId="3" fontId="48" fillId="0" borderId="71" xfId="2" applyNumberFormat="1" applyFont="1" applyFill="1" applyBorder="1" applyAlignment="1"/>
    <xf numFmtId="44" fontId="48" fillId="0" borderId="72" xfId="1" applyFont="1" applyFill="1" applyBorder="1" applyAlignment="1"/>
    <xf numFmtId="44" fontId="48" fillId="0" borderId="73" xfId="1" applyFont="1" applyFill="1" applyBorder="1" applyAlignment="1"/>
    <xf numFmtId="3" fontId="48" fillId="0" borderId="74" xfId="2" applyNumberFormat="1" applyFont="1" applyFill="1" applyBorder="1" applyAlignment="1"/>
    <xf numFmtId="44" fontId="48" fillId="0" borderId="75" xfId="1" applyFont="1" applyFill="1" applyBorder="1" applyAlignment="1"/>
    <xf numFmtId="3" fontId="18" fillId="9" borderId="53" xfId="2" applyNumberFormat="1" applyFont="1" applyFill="1" applyBorder="1" applyAlignment="1">
      <alignment horizontal="right"/>
    </xf>
    <xf numFmtId="3" fontId="7" fillId="6" borderId="53" xfId="2" applyNumberFormat="1" applyFont="1" applyFill="1" applyBorder="1" applyAlignment="1">
      <alignment horizontal="right"/>
    </xf>
    <xf numFmtId="3" fontId="7" fillId="9" borderId="53" xfId="2" applyNumberFormat="1" applyFont="1" applyFill="1" applyBorder="1" applyAlignment="1">
      <alignment horizontal="right"/>
    </xf>
    <xf numFmtId="3" fontId="9" fillId="4" borderId="70" xfId="0" applyNumberFormat="1" applyFont="1" applyFill="1" applyBorder="1" applyAlignment="1">
      <alignment horizontal="right"/>
    </xf>
    <xf numFmtId="3" fontId="9" fillId="4" borderId="54" xfId="0" applyNumberFormat="1" applyFont="1" applyFill="1" applyBorder="1" applyAlignment="1">
      <alignment horizontal="right"/>
    </xf>
    <xf numFmtId="3" fontId="9" fillId="4" borderId="53" xfId="1" applyNumberFormat="1" applyFont="1" applyFill="1" applyBorder="1" applyAlignment="1">
      <alignment horizontal="right"/>
    </xf>
    <xf numFmtId="3" fontId="49" fillId="0" borderId="43" xfId="47" applyNumberFormat="1" applyFont="1" applyFill="1" applyBorder="1" applyAlignment="1">
      <alignment horizontal="right" wrapText="1"/>
    </xf>
    <xf numFmtId="3" fontId="8" fillId="0" borderId="43" xfId="47" applyNumberFormat="1" applyFont="1" applyBorder="1"/>
    <xf numFmtId="0" fontId="6" fillId="2" borderId="9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46" xfId="2" applyFont="1" applyFill="1" applyBorder="1" applyAlignment="1">
      <alignment horizontal="center" vertical="center" wrapText="1"/>
    </xf>
    <xf numFmtId="0" fontId="17" fillId="2" borderId="0" xfId="2" applyFont="1" applyFill="1" applyBorder="1" applyAlignment="1">
      <alignment horizontal="center" vertical="center" wrapText="1"/>
    </xf>
    <xf numFmtId="0" fontId="17" fillId="2" borderId="54" xfId="2" applyFont="1" applyFill="1" applyBorder="1" applyAlignment="1">
      <alignment horizontal="center" vertical="center" wrapText="1"/>
    </xf>
    <xf numFmtId="0" fontId="4" fillId="2" borderId="64" xfId="2" applyFont="1" applyFill="1" applyBorder="1" applyAlignment="1">
      <alignment horizontal="center" vertical="center"/>
    </xf>
    <xf numFmtId="0" fontId="4" fillId="2" borderId="65" xfId="2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/>
    </xf>
    <xf numFmtId="165" fontId="9" fillId="4" borderId="25" xfId="0" applyNumberFormat="1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10" fillId="4" borderId="59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8" borderId="59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164" fontId="9" fillId="4" borderId="25" xfId="1" applyNumberFormat="1" applyFont="1" applyFill="1" applyBorder="1" applyAlignment="1">
      <alignment horizontal="center" vertical="center" wrapText="1"/>
    </xf>
    <xf numFmtId="0" fontId="17" fillId="4" borderId="6" xfId="2" applyFont="1" applyFill="1" applyBorder="1" applyAlignment="1">
      <alignment horizontal="center" vertical="center"/>
    </xf>
    <xf numFmtId="0" fontId="17" fillId="4" borderId="23" xfId="2" applyFont="1" applyFill="1" applyBorder="1" applyAlignment="1">
      <alignment horizontal="center" vertical="center"/>
    </xf>
    <xf numFmtId="0" fontId="4" fillId="4" borderId="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6" fillId="4" borderId="39" xfId="2" applyFont="1" applyFill="1" applyBorder="1" applyAlignment="1">
      <alignment horizontal="center" vertical="center" wrapText="1"/>
    </xf>
    <xf numFmtId="0" fontId="21" fillId="4" borderId="26" xfId="2" applyFont="1" applyFill="1" applyBorder="1" applyAlignment="1">
      <alignment horizontal="center"/>
    </xf>
    <xf numFmtId="0" fontId="27" fillId="4" borderId="26" xfId="2" applyFont="1" applyFill="1" applyBorder="1" applyAlignment="1">
      <alignment horizontal="center" vertic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  <xf numFmtId="0" fontId="2" fillId="12" borderId="26" xfId="2" applyFont="1" applyFill="1" applyBorder="1" applyAlignment="1">
      <alignment horizontal="center"/>
    </xf>
  </cellXfs>
  <cellStyles count="48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7582512658626304E-2"/>
          <c:y val="1.7288922114755863E-2"/>
          <c:w val="0.92167182005414205"/>
          <c:h val="0.75902993111381867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Data'!$C$3:$C$61</c:f>
              <c:numCache>
                <c:formatCode>_("$"* #,##0.00_);_("$"* \(#,##0.00\);_("$"* "-"??_);_(@_)</c:formatCode>
                <c:ptCount val="59"/>
                <c:pt idx="0">
                  <c:v>281194093.10000002</c:v>
                </c:pt>
                <c:pt idx="1">
                  <c:v>14532516.359999999</c:v>
                </c:pt>
                <c:pt idx="2">
                  <c:v>204294896.22999999</c:v>
                </c:pt>
                <c:pt idx="3">
                  <c:v>167632494.80000001</c:v>
                </c:pt>
                <c:pt idx="4">
                  <c:v>993419829.75999999</c:v>
                </c:pt>
                <c:pt idx="5">
                  <c:v>190682216.96000001</c:v>
                </c:pt>
                <c:pt idx="6">
                  <c:v>157356095.15000001</c:v>
                </c:pt>
                <c:pt idx="7">
                  <c:v>29319420.710000001</c:v>
                </c:pt>
                <c:pt idx="8">
                  <c:v>25105298.859999999</c:v>
                </c:pt>
                <c:pt idx="9">
                  <c:v>117000</c:v>
                </c:pt>
                <c:pt idx="10">
                  <c:v>939562462.20000005</c:v>
                </c:pt>
                <c:pt idx="11">
                  <c:v>387363899.05000001</c:v>
                </c:pt>
                <c:pt idx="12">
                  <c:v>531551.67000000004</c:v>
                </c:pt>
                <c:pt idx="13">
                  <c:v>48104526.140000001</c:v>
                </c:pt>
                <c:pt idx="14">
                  <c:v>50606402.710000001</c:v>
                </c:pt>
                <c:pt idx="15">
                  <c:v>636121000.76999998</c:v>
                </c:pt>
                <c:pt idx="16">
                  <c:v>346971520.64999998</c:v>
                </c:pt>
                <c:pt idx="17">
                  <c:v>183775827.32999998</c:v>
                </c:pt>
                <c:pt idx="18">
                  <c:v>193683873.55000001</c:v>
                </c:pt>
                <c:pt idx="19">
                  <c:v>229738240.18000001</c:v>
                </c:pt>
                <c:pt idx="20">
                  <c:v>246728826.05000001</c:v>
                </c:pt>
                <c:pt idx="21">
                  <c:v>70502610.689999998</c:v>
                </c:pt>
                <c:pt idx="22">
                  <c:v>30000</c:v>
                </c:pt>
                <c:pt idx="23">
                  <c:v>222693301.88</c:v>
                </c:pt>
                <c:pt idx="24">
                  <c:v>364436743.47000003</c:v>
                </c:pt>
                <c:pt idx="25">
                  <c:v>497396099.88999999</c:v>
                </c:pt>
                <c:pt idx="26">
                  <c:v>293875565.83000004</c:v>
                </c:pt>
                <c:pt idx="27">
                  <c:v>183239278.34</c:v>
                </c:pt>
                <c:pt idx="28">
                  <c:v>355014193.04000002</c:v>
                </c:pt>
                <c:pt idx="29">
                  <c:v>53019147.649999999</c:v>
                </c:pt>
                <c:pt idx="30">
                  <c:v>95153929.599999994</c:v>
                </c:pt>
                <c:pt idx="31">
                  <c:v>73026136.129999995</c:v>
                </c:pt>
                <c:pt idx="32">
                  <c:v>88931688.129999995</c:v>
                </c:pt>
                <c:pt idx="33">
                  <c:v>389398925.59000003</c:v>
                </c:pt>
                <c:pt idx="34">
                  <c:v>61399881.609999999</c:v>
                </c:pt>
                <c:pt idx="35">
                  <c:v>725497960.28999996</c:v>
                </c:pt>
                <c:pt idx="36">
                  <c:v>367266828.99000001</c:v>
                </c:pt>
                <c:pt idx="37">
                  <c:v>35845143.280000001</c:v>
                </c:pt>
                <c:pt idx="38">
                  <c:v>0</c:v>
                </c:pt>
                <c:pt idx="39">
                  <c:v>622515308.52999997</c:v>
                </c:pt>
                <c:pt idx="40">
                  <c:v>194659126.68000001</c:v>
                </c:pt>
                <c:pt idx="41">
                  <c:v>151302899.84999999</c:v>
                </c:pt>
                <c:pt idx="42">
                  <c:v>74201.19</c:v>
                </c:pt>
                <c:pt idx="43">
                  <c:v>723170381.30999994</c:v>
                </c:pt>
                <c:pt idx="44">
                  <c:v>4752202.8</c:v>
                </c:pt>
                <c:pt idx="45">
                  <c:v>51248568.609999999</c:v>
                </c:pt>
                <c:pt idx="46">
                  <c:v>206735857.06</c:v>
                </c:pt>
                <c:pt idx="47">
                  <c:v>64458487.390000001</c:v>
                </c:pt>
                <c:pt idx="48">
                  <c:v>333628192.06</c:v>
                </c:pt>
                <c:pt idx="49">
                  <c:v>963919989.22000003</c:v>
                </c:pt>
                <c:pt idx="50">
                  <c:v>82899002.729999989</c:v>
                </c:pt>
                <c:pt idx="51">
                  <c:v>29741313.710000001</c:v>
                </c:pt>
                <c:pt idx="52">
                  <c:v>469800</c:v>
                </c:pt>
                <c:pt idx="53">
                  <c:v>389117033.43000001</c:v>
                </c:pt>
                <c:pt idx="54">
                  <c:v>224130881.74000001</c:v>
                </c:pt>
                <c:pt idx="55">
                  <c:v>108790542.03</c:v>
                </c:pt>
                <c:pt idx="56">
                  <c:v>321375956.50999999</c:v>
                </c:pt>
                <c:pt idx="57">
                  <c:v>20034977.379999999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Data'!$E$3:$E$61</c:f>
              <c:numCache>
                <c:formatCode>_("$"* #,##0.00_);_("$"* \(#,##0.00\);_("$"* "-"??_);_(@_)</c:formatCode>
                <c:ptCount val="59"/>
                <c:pt idx="0">
                  <c:v>123769864</c:v>
                </c:pt>
                <c:pt idx="1">
                  <c:v>29779497</c:v>
                </c:pt>
                <c:pt idx="2">
                  <c:v>168045393.03</c:v>
                </c:pt>
                <c:pt idx="3">
                  <c:v>65027771.990000002</c:v>
                </c:pt>
                <c:pt idx="4">
                  <c:v>806951771.88999999</c:v>
                </c:pt>
                <c:pt idx="5">
                  <c:v>93831413</c:v>
                </c:pt>
                <c:pt idx="6">
                  <c:v>63995539.75</c:v>
                </c:pt>
                <c:pt idx="7">
                  <c:v>27053126.329999998</c:v>
                </c:pt>
                <c:pt idx="8">
                  <c:v>12882905</c:v>
                </c:pt>
                <c:pt idx="9">
                  <c:v>0</c:v>
                </c:pt>
                <c:pt idx="10">
                  <c:v>420456912.38999999</c:v>
                </c:pt>
                <c:pt idx="11">
                  <c:v>209521110.94999999</c:v>
                </c:pt>
                <c:pt idx="12">
                  <c:v>0</c:v>
                </c:pt>
                <c:pt idx="13">
                  <c:v>2453314</c:v>
                </c:pt>
                <c:pt idx="14">
                  <c:v>31288399</c:v>
                </c:pt>
                <c:pt idx="15">
                  <c:v>365502578.84999996</c:v>
                </c:pt>
                <c:pt idx="16">
                  <c:v>161656873.90000001</c:v>
                </c:pt>
                <c:pt idx="17">
                  <c:v>95642656</c:v>
                </c:pt>
                <c:pt idx="18">
                  <c:v>44099857.160000004</c:v>
                </c:pt>
                <c:pt idx="19">
                  <c:v>162915627.44</c:v>
                </c:pt>
                <c:pt idx="20">
                  <c:v>200849122.71000001</c:v>
                </c:pt>
                <c:pt idx="21">
                  <c:v>89776325</c:v>
                </c:pt>
                <c:pt idx="22">
                  <c:v>0</c:v>
                </c:pt>
                <c:pt idx="23">
                  <c:v>103621272</c:v>
                </c:pt>
                <c:pt idx="24">
                  <c:v>196956009.63</c:v>
                </c:pt>
                <c:pt idx="25">
                  <c:v>199184404</c:v>
                </c:pt>
                <c:pt idx="26">
                  <c:v>105717330.81999999</c:v>
                </c:pt>
                <c:pt idx="27">
                  <c:v>143247036</c:v>
                </c:pt>
                <c:pt idx="28">
                  <c:v>169937631</c:v>
                </c:pt>
                <c:pt idx="29">
                  <c:v>19825831</c:v>
                </c:pt>
                <c:pt idx="30">
                  <c:v>48833448.209999993</c:v>
                </c:pt>
                <c:pt idx="31">
                  <c:v>28541557.469999999</c:v>
                </c:pt>
                <c:pt idx="32">
                  <c:v>7421493.7400000002</c:v>
                </c:pt>
                <c:pt idx="33">
                  <c:v>140660853.81</c:v>
                </c:pt>
                <c:pt idx="34">
                  <c:v>75739307</c:v>
                </c:pt>
                <c:pt idx="35">
                  <c:v>543448545.66999996</c:v>
                </c:pt>
                <c:pt idx="36">
                  <c:v>176436805.78</c:v>
                </c:pt>
                <c:pt idx="37">
                  <c:v>15865528.57</c:v>
                </c:pt>
                <c:pt idx="38">
                  <c:v>1764297.7</c:v>
                </c:pt>
                <c:pt idx="39">
                  <c:v>301651766.25999999</c:v>
                </c:pt>
                <c:pt idx="40">
                  <c:v>130272048.68000001</c:v>
                </c:pt>
                <c:pt idx="41">
                  <c:v>93497312.700000003</c:v>
                </c:pt>
                <c:pt idx="42">
                  <c:v>0</c:v>
                </c:pt>
                <c:pt idx="43">
                  <c:v>257504704.12</c:v>
                </c:pt>
                <c:pt idx="44">
                  <c:v>46448586</c:v>
                </c:pt>
                <c:pt idx="45">
                  <c:v>22815962.84</c:v>
                </c:pt>
                <c:pt idx="46">
                  <c:v>99861149.219999999</c:v>
                </c:pt>
                <c:pt idx="47">
                  <c:v>32421025.84</c:v>
                </c:pt>
                <c:pt idx="48">
                  <c:v>169336714.97</c:v>
                </c:pt>
                <c:pt idx="49">
                  <c:v>637473644.96000004</c:v>
                </c:pt>
                <c:pt idx="50">
                  <c:v>35518882</c:v>
                </c:pt>
                <c:pt idx="51">
                  <c:v>29432891.190000001</c:v>
                </c:pt>
                <c:pt idx="52">
                  <c:v>0</c:v>
                </c:pt>
                <c:pt idx="53">
                  <c:v>115657526.23999999</c:v>
                </c:pt>
                <c:pt idx="54">
                  <c:v>205960657</c:v>
                </c:pt>
                <c:pt idx="55">
                  <c:v>73934243.730000004</c:v>
                </c:pt>
                <c:pt idx="56">
                  <c:v>180635612.95999998</c:v>
                </c:pt>
                <c:pt idx="57">
                  <c:v>14811441.489999998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650560"/>
        <c:axId val="63883520"/>
        <c:axId val="0"/>
      </c:bar3DChart>
      <c:catAx>
        <c:axId val="996505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3883520"/>
        <c:crosses val="autoZero"/>
        <c:auto val="1"/>
        <c:lblAlgn val="ctr"/>
        <c:lblOffset val="100"/>
        <c:noMultiLvlLbl val="0"/>
      </c:catAx>
      <c:valAx>
        <c:axId val="63883520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99650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5906573491982119"/>
          <c:y val="5.6282735833799155E-2"/>
          <c:w val="0.31472213978001429"/>
          <c:h val="0.14053217490206454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 baseline="0"/>
          </a:pPr>
          <a:endParaRPr lang="en-US"/>
        </a:p>
      </c:txPr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February 2014&amp;R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view="pageLayout" zoomScaleNormal="80" workbookViewId="0">
      <selection activeCell="H63" sqref="H63"/>
    </sheetView>
  </sheetViews>
  <sheetFormatPr defaultColWidth="9.140625" defaultRowHeight="12.75" x14ac:dyDescent="0.2"/>
  <cols>
    <col min="1" max="1" width="36" style="1" bestFit="1" customWidth="1"/>
    <col min="2" max="3" width="16.5703125" style="1" customWidth="1"/>
    <col min="4" max="5" width="15.42578125" style="1" customWidth="1"/>
    <col min="6" max="6" width="15.5703125" style="1" customWidth="1"/>
    <col min="7" max="7" width="13.85546875" style="1" customWidth="1"/>
    <col min="8" max="8" width="9.140625" style="1"/>
    <col min="9" max="10" width="0" style="1" hidden="1" customWidth="1"/>
    <col min="11" max="16384" width="9.140625" style="1"/>
  </cols>
  <sheetData>
    <row r="1" spans="1:10" ht="21" x14ac:dyDescent="0.2">
      <c r="A1" s="212" t="s">
        <v>0</v>
      </c>
      <c r="B1" s="214" t="s">
        <v>1</v>
      </c>
      <c r="C1" s="215"/>
      <c r="D1" s="214" t="s">
        <v>2</v>
      </c>
      <c r="E1" s="215"/>
      <c r="F1" s="166" t="s">
        <v>3</v>
      </c>
      <c r="G1" s="167" t="s">
        <v>4</v>
      </c>
    </row>
    <row r="2" spans="1:10" ht="6.75" customHeight="1" x14ac:dyDescent="0.2">
      <c r="A2" s="212"/>
      <c r="B2" s="208" t="s">
        <v>5</v>
      </c>
      <c r="C2" s="208" t="s">
        <v>6</v>
      </c>
      <c r="D2" s="208" t="s">
        <v>5</v>
      </c>
      <c r="E2" s="208" t="s">
        <v>6</v>
      </c>
      <c r="F2" s="208" t="s">
        <v>6</v>
      </c>
      <c r="G2" s="210" t="s">
        <v>7</v>
      </c>
    </row>
    <row r="3" spans="1:10" ht="28.5" customHeight="1" x14ac:dyDescent="0.2">
      <c r="A3" s="213"/>
      <c r="B3" s="209"/>
      <c r="C3" s="209"/>
      <c r="D3" s="209"/>
      <c r="E3" s="209"/>
      <c r="F3" s="209"/>
      <c r="G3" s="211"/>
      <c r="I3" s="2" t="s">
        <v>8</v>
      </c>
      <c r="J3" s="3" t="s">
        <v>9</v>
      </c>
    </row>
    <row r="4" spans="1:10" ht="15.75" x14ac:dyDescent="0.25">
      <c r="A4" s="168" t="s">
        <v>10</v>
      </c>
      <c r="B4" s="81">
        <v>4393</v>
      </c>
      <c r="C4" s="82">
        <v>2</v>
      </c>
      <c r="D4" s="169">
        <v>1928</v>
      </c>
      <c r="E4" s="170">
        <v>2</v>
      </c>
      <c r="F4" s="81">
        <v>94</v>
      </c>
      <c r="G4" s="82">
        <f>SUM(B4:F4)</f>
        <v>6419</v>
      </c>
      <c r="I4" s="1">
        <v>1993</v>
      </c>
      <c r="J4" s="1">
        <v>1143</v>
      </c>
    </row>
    <row r="5" spans="1:10" ht="15.75" x14ac:dyDescent="0.25">
      <c r="A5" s="168" t="s">
        <v>11</v>
      </c>
      <c r="B5" s="81">
        <v>310</v>
      </c>
      <c r="C5" s="82"/>
      <c r="D5" s="169">
        <v>786</v>
      </c>
      <c r="E5" s="170">
        <v>3</v>
      </c>
      <c r="F5" s="81">
        <v>19</v>
      </c>
      <c r="G5" s="82">
        <f t="shared" ref="G5:G62" si="0">SUM(B5:F5)</f>
        <v>1118</v>
      </c>
      <c r="I5" s="1">
        <v>121</v>
      </c>
      <c r="J5" s="1">
        <v>154</v>
      </c>
    </row>
    <row r="6" spans="1:10" ht="15.75" x14ac:dyDescent="0.25">
      <c r="A6" s="168" t="s">
        <v>103</v>
      </c>
      <c r="B6" s="81"/>
      <c r="C6" s="82"/>
      <c r="D6" s="169">
        <v>1</v>
      </c>
      <c r="E6" s="170"/>
      <c r="F6" s="81"/>
      <c r="G6" s="82">
        <f t="shared" si="0"/>
        <v>1</v>
      </c>
    </row>
    <row r="7" spans="1:10" ht="15.75" x14ac:dyDescent="0.25">
      <c r="A7" s="168" t="s">
        <v>12</v>
      </c>
      <c r="B7" s="81">
        <v>5359</v>
      </c>
      <c r="C7" s="82">
        <v>1</v>
      </c>
      <c r="D7" s="169">
        <v>4032</v>
      </c>
      <c r="E7" s="170">
        <v>2</v>
      </c>
      <c r="F7" s="81">
        <v>75</v>
      </c>
      <c r="G7" s="82">
        <f t="shared" si="0"/>
        <v>9469</v>
      </c>
      <c r="I7" s="1">
        <v>1933</v>
      </c>
      <c r="J7" s="1">
        <v>1524</v>
      </c>
    </row>
    <row r="8" spans="1:10" ht="15.75" x14ac:dyDescent="0.25">
      <c r="A8" s="168" t="s">
        <v>13</v>
      </c>
      <c r="B8" s="81">
        <v>2159</v>
      </c>
      <c r="C8" s="83">
        <v>4</v>
      </c>
      <c r="D8" s="169">
        <v>1333</v>
      </c>
      <c r="E8" s="170">
        <v>1</v>
      </c>
      <c r="F8" s="81">
        <v>70</v>
      </c>
      <c r="G8" s="82">
        <f t="shared" si="0"/>
        <v>3567</v>
      </c>
      <c r="I8" s="1">
        <v>745</v>
      </c>
      <c r="J8" s="1">
        <v>449</v>
      </c>
    </row>
    <row r="9" spans="1:10" ht="15.75" x14ac:dyDescent="0.25">
      <c r="A9" s="168" t="s">
        <v>14</v>
      </c>
      <c r="B9" s="81">
        <v>24557</v>
      </c>
      <c r="C9" s="83">
        <v>45</v>
      </c>
      <c r="D9" s="169">
        <v>16243</v>
      </c>
      <c r="E9" s="170">
        <v>10</v>
      </c>
      <c r="F9" s="81">
        <v>285</v>
      </c>
      <c r="G9" s="82">
        <f t="shared" si="0"/>
        <v>41140</v>
      </c>
      <c r="I9" s="1">
        <v>8051</v>
      </c>
      <c r="J9" s="1">
        <v>2053</v>
      </c>
    </row>
    <row r="10" spans="1:10" ht="15.75" x14ac:dyDescent="0.25">
      <c r="A10" s="168" t="s">
        <v>15</v>
      </c>
      <c r="B10" s="81">
        <v>4899</v>
      </c>
      <c r="C10" s="83">
        <v>5</v>
      </c>
      <c r="D10" s="169">
        <v>2271</v>
      </c>
      <c r="E10" s="170">
        <v>1</v>
      </c>
      <c r="F10" s="81">
        <v>68</v>
      </c>
      <c r="G10" s="82">
        <f t="shared" si="0"/>
        <v>7244</v>
      </c>
      <c r="I10" s="1">
        <v>1683</v>
      </c>
      <c r="J10" s="1">
        <v>1</v>
      </c>
    </row>
    <row r="11" spans="1:10" ht="15.75" x14ac:dyDescent="0.25">
      <c r="A11" s="168" t="s">
        <v>16</v>
      </c>
      <c r="B11" s="81">
        <v>4104</v>
      </c>
      <c r="C11" s="83">
        <v>2</v>
      </c>
      <c r="D11" s="169">
        <v>1843</v>
      </c>
      <c r="E11" s="170">
        <v>1</v>
      </c>
      <c r="F11" s="81">
        <v>26</v>
      </c>
      <c r="G11" s="82">
        <f t="shared" si="0"/>
        <v>5976</v>
      </c>
      <c r="I11" s="1">
        <v>1256</v>
      </c>
      <c r="J11" s="1">
        <v>390</v>
      </c>
    </row>
    <row r="12" spans="1:10" ht="15.75" x14ac:dyDescent="0.25">
      <c r="A12" s="168" t="s">
        <v>17</v>
      </c>
      <c r="B12" s="81">
        <v>1066</v>
      </c>
      <c r="C12" s="82"/>
      <c r="D12" s="169">
        <v>590</v>
      </c>
      <c r="E12" s="170">
        <v>1</v>
      </c>
      <c r="F12" s="81">
        <v>6</v>
      </c>
      <c r="G12" s="82">
        <f t="shared" si="0"/>
        <v>1663</v>
      </c>
      <c r="I12" s="1">
        <v>497</v>
      </c>
      <c r="J12" s="1">
        <v>91</v>
      </c>
    </row>
    <row r="13" spans="1:10" ht="15.75" x14ac:dyDescent="0.25">
      <c r="A13" s="168" t="s">
        <v>18</v>
      </c>
      <c r="B13" s="81">
        <v>980</v>
      </c>
      <c r="C13" s="82"/>
      <c r="D13" s="169">
        <v>184</v>
      </c>
      <c r="E13" s="170">
        <v>1</v>
      </c>
      <c r="F13" s="81">
        <v>6</v>
      </c>
      <c r="G13" s="82">
        <f t="shared" si="0"/>
        <v>1171</v>
      </c>
      <c r="I13" s="1">
        <v>456</v>
      </c>
      <c r="J13" s="1" t="e">
        <v>#N/A</v>
      </c>
    </row>
    <row r="14" spans="1:10" ht="15.75" x14ac:dyDescent="0.25">
      <c r="A14" s="168" t="s">
        <v>20</v>
      </c>
      <c r="B14" s="81">
        <v>11</v>
      </c>
      <c r="C14" s="82"/>
      <c r="D14" s="169" t="s">
        <v>19</v>
      </c>
      <c r="E14" s="170"/>
      <c r="F14" s="81"/>
      <c r="G14" s="82">
        <f t="shared" si="0"/>
        <v>11</v>
      </c>
    </row>
    <row r="15" spans="1:10" ht="15.75" x14ac:dyDescent="0.25">
      <c r="A15" s="168" t="s">
        <v>21</v>
      </c>
      <c r="B15" s="81">
        <v>19036</v>
      </c>
      <c r="C15" s="82">
        <v>3</v>
      </c>
      <c r="D15" s="169">
        <v>7079</v>
      </c>
      <c r="E15" s="170">
        <v>4</v>
      </c>
      <c r="F15" s="81">
        <v>175</v>
      </c>
      <c r="G15" s="82">
        <f t="shared" si="0"/>
        <v>26297</v>
      </c>
      <c r="I15" s="1">
        <v>6964</v>
      </c>
      <c r="J15" s="1">
        <v>1992</v>
      </c>
    </row>
    <row r="16" spans="1:10" ht="15.75" x14ac:dyDescent="0.25">
      <c r="A16" s="168" t="s">
        <v>22</v>
      </c>
      <c r="B16" s="81">
        <v>6968</v>
      </c>
      <c r="C16" s="82">
        <v>3</v>
      </c>
      <c r="D16" s="169">
        <v>3427</v>
      </c>
      <c r="E16" s="170">
        <v>2</v>
      </c>
      <c r="F16" s="81">
        <v>133</v>
      </c>
      <c r="G16" s="82">
        <f t="shared" si="0"/>
        <v>10533</v>
      </c>
      <c r="I16" s="1">
        <v>2999</v>
      </c>
      <c r="J16" s="1">
        <v>1011</v>
      </c>
    </row>
    <row r="17" spans="1:10" ht="15.75" x14ac:dyDescent="0.25">
      <c r="A17" s="168" t="s">
        <v>23</v>
      </c>
      <c r="B17" s="81">
        <v>33</v>
      </c>
      <c r="C17" s="82"/>
      <c r="D17" s="169">
        <v>11</v>
      </c>
      <c r="E17" s="170">
        <v>1</v>
      </c>
      <c r="F17" s="81"/>
      <c r="G17" s="82">
        <f t="shared" si="0"/>
        <v>45</v>
      </c>
      <c r="I17" s="1">
        <v>3</v>
      </c>
      <c r="J17" s="1" t="e">
        <v>#N/A</v>
      </c>
    </row>
    <row r="18" spans="1:10" ht="15.75" x14ac:dyDescent="0.25">
      <c r="A18" s="168" t="s">
        <v>24</v>
      </c>
      <c r="B18" s="81">
        <v>995</v>
      </c>
      <c r="C18" s="83">
        <v>3</v>
      </c>
      <c r="D18" s="169">
        <v>412</v>
      </c>
      <c r="E18" s="170">
        <v>2</v>
      </c>
      <c r="F18" s="81">
        <v>18</v>
      </c>
      <c r="G18" s="82">
        <f t="shared" si="0"/>
        <v>1430</v>
      </c>
      <c r="I18" s="1">
        <v>390</v>
      </c>
      <c r="J18" s="1">
        <v>1</v>
      </c>
    </row>
    <row r="19" spans="1:10" ht="15.75" x14ac:dyDescent="0.25">
      <c r="A19" s="168" t="s">
        <v>25</v>
      </c>
      <c r="B19" s="81">
        <v>1238</v>
      </c>
      <c r="C19" s="83">
        <v>5</v>
      </c>
      <c r="D19" s="169">
        <v>715</v>
      </c>
      <c r="E19" s="170"/>
      <c r="F19" s="81">
        <v>33</v>
      </c>
      <c r="G19" s="82">
        <f t="shared" si="0"/>
        <v>1991</v>
      </c>
      <c r="I19" s="1">
        <v>328</v>
      </c>
      <c r="J19" s="1" t="e">
        <v>#N/A</v>
      </c>
    </row>
    <row r="20" spans="1:10" ht="15.75" x14ac:dyDescent="0.25">
      <c r="A20" s="168" t="s">
        <v>26</v>
      </c>
      <c r="B20" s="81">
        <v>13737</v>
      </c>
      <c r="C20" s="83">
        <v>5</v>
      </c>
      <c r="D20" s="169">
        <v>5534</v>
      </c>
      <c r="E20" s="170">
        <v>6</v>
      </c>
      <c r="F20" s="81">
        <v>173</v>
      </c>
      <c r="G20" s="82">
        <f t="shared" si="0"/>
        <v>19455</v>
      </c>
      <c r="I20" s="1">
        <v>5755</v>
      </c>
      <c r="J20" s="1">
        <v>1423</v>
      </c>
    </row>
    <row r="21" spans="1:10" ht="15.75" x14ac:dyDescent="0.25">
      <c r="A21" s="168" t="s">
        <v>27</v>
      </c>
      <c r="B21" s="81">
        <v>6305</v>
      </c>
      <c r="C21" s="83">
        <v>4</v>
      </c>
      <c r="D21" s="169">
        <v>2577</v>
      </c>
      <c r="E21" s="170"/>
      <c r="F21" s="81">
        <v>118</v>
      </c>
      <c r="G21" s="82">
        <f t="shared" si="0"/>
        <v>9004</v>
      </c>
      <c r="I21" s="1">
        <v>2497</v>
      </c>
      <c r="J21" s="1">
        <v>942</v>
      </c>
    </row>
    <row r="22" spans="1:10" ht="15.75" x14ac:dyDescent="0.25">
      <c r="A22" s="168" t="s">
        <v>28</v>
      </c>
      <c r="B22" s="81">
        <v>3666</v>
      </c>
      <c r="C22" s="83">
        <v>8</v>
      </c>
      <c r="D22" s="169">
        <v>1638</v>
      </c>
      <c r="E22" s="170"/>
      <c r="F22" s="81">
        <v>108</v>
      </c>
      <c r="G22" s="82">
        <f t="shared" si="0"/>
        <v>5420</v>
      </c>
      <c r="I22" s="1">
        <v>1531</v>
      </c>
      <c r="J22" s="1">
        <v>1010</v>
      </c>
    </row>
    <row r="23" spans="1:10" ht="15.75" x14ac:dyDescent="0.25">
      <c r="A23" s="168" t="s">
        <v>29</v>
      </c>
      <c r="B23" s="81">
        <v>3046</v>
      </c>
      <c r="C23" s="83">
        <v>20</v>
      </c>
      <c r="D23" s="169">
        <v>868</v>
      </c>
      <c r="E23" s="170">
        <v>1</v>
      </c>
      <c r="F23" s="81">
        <v>85</v>
      </c>
      <c r="G23" s="82">
        <f t="shared" si="0"/>
        <v>4020</v>
      </c>
      <c r="I23" s="1">
        <v>1439</v>
      </c>
      <c r="J23" s="1">
        <v>1</v>
      </c>
    </row>
    <row r="24" spans="1:10" ht="15.75" x14ac:dyDescent="0.25">
      <c r="A24" s="168" t="s">
        <v>30</v>
      </c>
      <c r="B24" s="81">
        <v>3902</v>
      </c>
      <c r="C24" s="83"/>
      <c r="D24" s="169">
        <v>2476</v>
      </c>
      <c r="E24" s="170">
        <v>1</v>
      </c>
      <c r="F24" s="81">
        <v>94</v>
      </c>
      <c r="G24" s="82">
        <f t="shared" si="0"/>
        <v>6473</v>
      </c>
      <c r="I24" s="1">
        <v>1347</v>
      </c>
      <c r="J24" s="1">
        <v>839</v>
      </c>
    </row>
    <row r="25" spans="1:10" ht="15.75" x14ac:dyDescent="0.25">
      <c r="A25" s="168" t="s">
        <v>31</v>
      </c>
      <c r="B25" s="81">
        <v>3523</v>
      </c>
      <c r="C25" s="82">
        <v>10</v>
      </c>
      <c r="D25" s="169">
        <v>2407</v>
      </c>
      <c r="E25" s="170">
        <v>3</v>
      </c>
      <c r="F25" s="81">
        <v>109</v>
      </c>
      <c r="G25" s="82">
        <f t="shared" si="0"/>
        <v>6052</v>
      </c>
      <c r="I25" s="1">
        <v>1154</v>
      </c>
      <c r="J25" s="1">
        <v>1017</v>
      </c>
    </row>
    <row r="26" spans="1:10" ht="15.75" x14ac:dyDescent="0.25">
      <c r="A26" s="168" t="s">
        <v>32</v>
      </c>
      <c r="B26" s="81">
        <v>1006</v>
      </c>
      <c r="C26" s="82"/>
      <c r="D26" s="169">
        <v>2320</v>
      </c>
      <c r="E26" s="170"/>
      <c r="F26" s="81">
        <v>36</v>
      </c>
      <c r="G26" s="82">
        <f t="shared" si="0"/>
        <v>3362</v>
      </c>
      <c r="I26" s="1">
        <v>465</v>
      </c>
      <c r="J26" s="1">
        <v>434</v>
      </c>
    </row>
    <row r="27" spans="1:10" ht="15.75" x14ac:dyDescent="0.25">
      <c r="A27" s="168" t="s">
        <v>33</v>
      </c>
      <c r="B27" s="81">
        <v>1</v>
      </c>
      <c r="C27" s="82"/>
      <c r="D27" s="169" t="s">
        <v>19</v>
      </c>
      <c r="E27" s="170"/>
      <c r="F27" s="81"/>
      <c r="G27" s="82">
        <f t="shared" si="0"/>
        <v>1</v>
      </c>
      <c r="I27" s="1">
        <v>1</v>
      </c>
      <c r="J27" s="1" t="e">
        <v>#N/A</v>
      </c>
    </row>
    <row r="28" spans="1:10" ht="15.75" x14ac:dyDescent="0.25">
      <c r="A28" s="168" t="s">
        <v>34</v>
      </c>
      <c r="B28" s="81">
        <v>6656</v>
      </c>
      <c r="C28" s="83">
        <v>4</v>
      </c>
      <c r="D28" s="169">
        <v>2647</v>
      </c>
      <c r="E28" s="171">
        <v>2</v>
      </c>
      <c r="F28" s="81">
        <v>42</v>
      </c>
      <c r="G28" s="82">
        <f t="shared" si="0"/>
        <v>9351</v>
      </c>
      <c r="I28" s="1">
        <v>2007</v>
      </c>
      <c r="J28" s="1">
        <v>268</v>
      </c>
    </row>
    <row r="29" spans="1:10" ht="15.75" x14ac:dyDescent="0.25">
      <c r="A29" s="168" t="s">
        <v>35</v>
      </c>
      <c r="B29" s="81">
        <v>10870</v>
      </c>
      <c r="C29" s="83">
        <v>4</v>
      </c>
      <c r="D29" s="169">
        <v>6399</v>
      </c>
      <c r="E29" s="171">
        <v>4</v>
      </c>
      <c r="F29" s="81">
        <v>59</v>
      </c>
      <c r="G29" s="82">
        <f t="shared" si="0"/>
        <v>17336</v>
      </c>
      <c r="I29" s="1">
        <v>4758</v>
      </c>
      <c r="J29" s="1">
        <v>983</v>
      </c>
    </row>
    <row r="30" spans="1:10" ht="15.75" x14ac:dyDescent="0.25">
      <c r="A30" s="168" t="s">
        <v>36</v>
      </c>
      <c r="B30" s="81">
        <v>11768</v>
      </c>
      <c r="C30" s="83">
        <v>9</v>
      </c>
      <c r="D30" s="169">
        <v>4230</v>
      </c>
      <c r="E30" s="171">
        <v>1</v>
      </c>
      <c r="F30" s="81">
        <v>118</v>
      </c>
      <c r="G30" s="82">
        <f t="shared" si="0"/>
        <v>16126</v>
      </c>
      <c r="I30" s="1">
        <v>3380</v>
      </c>
      <c r="J30" s="1">
        <v>1299</v>
      </c>
    </row>
    <row r="31" spans="1:10" ht="15.75" x14ac:dyDescent="0.25">
      <c r="A31" s="168" t="s">
        <v>37</v>
      </c>
      <c r="B31" s="81">
        <v>9846</v>
      </c>
      <c r="C31" s="83">
        <v>7</v>
      </c>
      <c r="D31" s="169">
        <v>2092</v>
      </c>
      <c r="E31" s="171">
        <v>6</v>
      </c>
      <c r="F31" s="81">
        <v>116</v>
      </c>
      <c r="G31" s="82">
        <f t="shared" si="0"/>
        <v>12067</v>
      </c>
      <c r="I31" s="1">
        <v>3110</v>
      </c>
      <c r="J31" s="1">
        <v>3</v>
      </c>
    </row>
    <row r="32" spans="1:10" ht="15.75" x14ac:dyDescent="0.25">
      <c r="A32" s="168" t="s">
        <v>38</v>
      </c>
      <c r="B32" s="81">
        <v>1747</v>
      </c>
      <c r="C32" s="82">
        <v>2</v>
      </c>
      <c r="D32" s="169">
        <v>2344</v>
      </c>
      <c r="E32" s="171">
        <v>2</v>
      </c>
      <c r="F32" s="81">
        <v>91</v>
      </c>
      <c r="G32" s="82">
        <f t="shared" si="0"/>
        <v>4186</v>
      </c>
      <c r="I32" s="1">
        <v>862</v>
      </c>
      <c r="J32" s="1">
        <v>1270</v>
      </c>
    </row>
    <row r="33" spans="1:10" ht="15.75" x14ac:dyDescent="0.25">
      <c r="A33" s="168" t="s">
        <v>39</v>
      </c>
      <c r="B33" s="81">
        <v>6348</v>
      </c>
      <c r="C33" s="82">
        <v>5</v>
      </c>
      <c r="D33" s="169">
        <v>3059</v>
      </c>
      <c r="E33" s="171">
        <v>4</v>
      </c>
      <c r="F33" s="81">
        <v>110</v>
      </c>
      <c r="G33" s="82">
        <f t="shared" si="0"/>
        <v>9526</v>
      </c>
      <c r="I33" s="1">
        <v>2410</v>
      </c>
      <c r="J33" s="1">
        <v>1079</v>
      </c>
    </row>
    <row r="34" spans="1:10" ht="15.75" x14ac:dyDescent="0.25">
      <c r="A34" s="168" t="s">
        <v>40</v>
      </c>
      <c r="B34" s="81">
        <v>984</v>
      </c>
      <c r="C34" s="82">
        <v>4</v>
      </c>
      <c r="D34" s="169">
        <v>463</v>
      </c>
      <c r="E34" s="171"/>
      <c r="F34" s="81">
        <v>51</v>
      </c>
      <c r="G34" s="82">
        <f t="shared" si="0"/>
        <v>1502</v>
      </c>
      <c r="I34" s="1">
        <v>313</v>
      </c>
      <c r="J34" s="1">
        <v>29</v>
      </c>
    </row>
    <row r="35" spans="1:10" ht="15.75" x14ac:dyDescent="0.25">
      <c r="A35" s="168" t="s">
        <v>41</v>
      </c>
      <c r="B35" s="81">
        <v>2199</v>
      </c>
      <c r="C35" s="82">
        <v>5</v>
      </c>
      <c r="D35" s="169">
        <v>687</v>
      </c>
      <c r="E35" s="171">
        <v>2</v>
      </c>
      <c r="F35" s="81">
        <v>82</v>
      </c>
      <c r="G35" s="82">
        <f t="shared" si="0"/>
        <v>2975</v>
      </c>
      <c r="I35" s="1">
        <v>666</v>
      </c>
      <c r="J35" s="1" t="e">
        <v>#N/A</v>
      </c>
    </row>
    <row r="36" spans="1:10" ht="15.75" x14ac:dyDescent="0.25">
      <c r="A36" s="168" t="s">
        <v>42</v>
      </c>
      <c r="B36" s="81">
        <v>1816</v>
      </c>
      <c r="C36" s="82">
        <v>1</v>
      </c>
      <c r="D36" s="169">
        <v>453</v>
      </c>
      <c r="E36" s="171">
        <v>1</v>
      </c>
      <c r="F36" s="81">
        <v>25</v>
      </c>
      <c r="G36" s="82">
        <f t="shared" si="0"/>
        <v>2296</v>
      </c>
      <c r="I36" s="1">
        <v>856</v>
      </c>
      <c r="J36" s="1" t="e">
        <v>#N/A</v>
      </c>
    </row>
    <row r="37" spans="1:10" ht="15.75" x14ac:dyDescent="0.25">
      <c r="A37" s="168" t="s">
        <v>43</v>
      </c>
      <c r="B37" s="81">
        <v>2059</v>
      </c>
      <c r="C37" s="82">
        <v>5</v>
      </c>
      <c r="D37" s="169">
        <v>278</v>
      </c>
      <c r="E37" s="171"/>
      <c r="F37" s="81">
        <v>19</v>
      </c>
      <c r="G37" s="82">
        <f t="shared" si="0"/>
        <v>2361</v>
      </c>
      <c r="I37" s="1">
        <v>1100</v>
      </c>
      <c r="J37" s="1" t="e">
        <v>#N/A</v>
      </c>
    </row>
    <row r="38" spans="1:10" ht="15.75" x14ac:dyDescent="0.25">
      <c r="A38" s="168" t="s">
        <v>44</v>
      </c>
      <c r="B38" s="81">
        <v>9371</v>
      </c>
      <c r="C38" s="82">
        <v>7</v>
      </c>
      <c r="D38" s="169">
        <v>2284</v>
      </c>
      <c r="E38" s="171">
        <v>2</v>
      </c>
      <c r="F38" s="81">
        <v>55</v>
      </c>
      <c r="G38" s="82">
        <f t="shared" si="0"/>
        <v>11719</v>
      </c>
      <c r="I38" s="1">
        <v>3699</v>
      </c>
      <c r="J38" s="1">
        <v>122</v>
      </c>
    </row>
    <row r="39" spans="1:10" ht="15.75" x14ac:dyDescent="0.25">
      <c r="A39" s="168" t="s">
        <v>45</v>
      </c>
      <c r="B39" s="81">
        <v>1323</v>
      </c>
      <c r="C39" s="82">
        <v>1</v>
      </c>
      <c r="D39" s="169">
        <v>1852</v>
      </c>
      <c r="E39" s="171"/>
      <c r="F39" s="81">
        <v>40</v>
      </c>
      <c r="G39" s="82">
        <f t="shared" si="0"/>
        <v>3216</v>
      </c>
      <c r="I39" s="1">
        <v>622</v>
      </c>
      <c r="J39" s="1">
        <v>657</v>
      </c>
    </row>
    <row r="40" spans="1:10" ht="15.75" x14ac:dyDescent="0.25">
      <c r="A40" s="168" t="s">
        <v>46</v>
      </c>
      <c r="B40" s="81">
        <v>16874</v>
      </c>
      <c r="C40" s="82">
        <v>6</v>
      </c>
      <c r="D40" s="169">
        <v>11649</v>
      </c>
      <c r="E40" s="171">
        <v>3</v>
      </c>
      <c r="F40" s="81">
        <v>166</v>
      </c>
      <c r="G40" s="82">
        <f t="shared" si="0"/>
        <v>28698</v>
      </c>
      <c r="I40" s="1">
        <v>6578</v>
      </c>
      <c r="J40" s="1">
        <v>517</v>
      </c>
    </row>
    <row r="41" spans="1:10" ht="15.75" x14ac:dyDescent="0.25">
      <c r="A41" s="168" t="s">
        <v>47</v>
      </c>
      <c r="B41" s="81">
        <v>10216</v>
      </c>
      <c r="C41" s="82">
        <v>3</v>
      </c>
      <c r="D41" s="169">
        <v>4842</v>
      </c>
      <c r="E41" s="171"/>
      <c r="F41" s="81">
        <v>103</v>
      </c>
      <c r="G41" s="82">
        <f t="shared" si="0"/>
        <v>15164</v>
      </c>
      <c r="I41" s="1">
        <v>3177</v>
      </c>
      <c r="J41" s="1">
        <v>1235</v>
      </c>
    </row>
    <row r="42" spans="1:10" ht="15.75" x14ac:dyDescent="0.25">
      <c r="A42" s="168" t="s">
        <v>48</v>
      </c>
      <c r="B42" s="81">
        <v>1173</v>
      </c>
      <c r="C42" s="82">
        <v>10</v>
      </c>
      <c r="D42" s="169">
        <v>182</v>
      </c>
      <c r="E42" s="171"/>
      <c r="F42" s="81">
        <v>27</v>
      </c>
      <c r="G42" s="82">
        <f t="shared" si="0"/>
        <v>1392</v>
      </c>
      <c r="I42" s="1">
        <v>512</v>
      </c>
      <c r="J42" s="1">
        <v>22</v>
      </c>
    </row>
    <row r="43" spans="1:10" ht="15.75" x14ac:dyDescent="0.25">
      <c r="A43" s="168" t="s">
        <v>49</v>
      </c>
      <c r="B43" s="81" t="s">
        <v>19</v>
      </c>
      <c r="C43" s="82"/>
      <c r="D43" s="169">
        <v>23</v>
      </c>
      <c r="E43" s="171">
        <v>1</v>
      </c>
      <c r="F43" s="81"/>
      <c r="G43" s="82">
        <f t="shared" si="0"/>
        <v>24</v>
      </c>
      <c r="I43" s="1">
        <v>2</v>
      </c>
      <c r="J43" s="1" t="e">
        <v>#N/A</v>
      </c>
    </row>
    <row r="44" spans="1:10" ht="15.75" x14ac:dyDescent="0.25">
      <c r="A44" s="168" t="s">
        <v>50</v>
      </c>
      <c r="B44" s="81">
        <v>12327</v>
      </c>
      <c r="C44" s="83">
        <v>4</v>
      </c>
      <c r="D44" s="169">
        <v>5949</v>
      </c>
      <c r="E44" s="171">
        <v>8</v>
      </c>
      <c r="F44" s="81">
        <v>157</v>
      </c>
      <c r="G44" s="82">
        <f t="shared" si="0"/>
        <v>18445</v>
      </c>
      <c r="I44" s="1">
        <v>5486</v>
      </c>
      <c r="J44" s="1">
        <v>2273</v>
      </c>
    </row>
    <row r="45" spans="1:10" ht="15.75" x14ac:dyDescent="0.25">
      <c r="A45" s="168" t="s">
        <v>51</v>
      </c>
      <c r="B45" s="81">
        <v>2925</v>
      </c>
      <c r="C45" s="83">
        <v>5</v>
      </c>
      <c r="D45" s="169">
        <v>2366</v>
      </c>
      <c r="E45" s="171">
        <v>1</v>
      </c>
      <c r="F45" s="81">
        <v>108</v>
      </c>
      <c r="G45" s="82">
        <f t="shared" si="0"/>
        <v>5405</v>
      </c>
      <c r="I45" s="1">
        <v>1051</v>
      </c>
      <c r="J45" s="1">
        <v>1427</v>
      </c>
    </row>
    <row r="46" spans="1:10" ht="15.75" x14ac:dyDescent="0.25">
      <c r="A46" s="168" t="s">
        <v>52</v>
      </c>
      <c r="B46" s="81">
        <v>4202</v>
      </c>
      <c r="C46" s="83">
        <v>1</v>
      </c>
      <c r="D46" s="169">
        <v>2201</v>
      </c>
      <c r="E46" s="171">
        <v>1</v>
      </c>
      <c r="F46" s="81">
        <v>55</v>
      </c>
      <c r="G46" s="82">
        <f t="shared" si="0"/>
        <v>6460</v>
      </c>
      <c r="I46" s="1">
        <v>1831</v>
      </c>
      <c r="J46" s="1">
        <v>659</v>
      </c>
    </row>
    <row r="47" spans="1:10" ht="15.75" x14ac:dyDescent="0.25">
      <c r="A47" s="168" t="s">
        <v>53</v>
      </c>
      <c r="B47" s="81">
        <v>5</v>
      </c>
      <c r="C47" s="82"/>
      <c r="D47" s="169" t="s">
        <v>19</v>
      </c>
      <c r="E47" s="171"/>
      <c r="F47" s="81"/>
      <c r="G47" s="82">
        <f t="shared" si="0"/>
        <v>5</v>
      </c>
      <c r="I47" s="1">
        <v>3</v>
      </c>
      <c r="J47" s="1" t="e">
        <v>#N/A</v>
      </c>
    </row>
    <row r="48" spans="1:10" ht="15.75" x14ac:dyDescent="0.25">
      <c r="A48" s="168" t="s">
        <v>54</v>
      </c>
      <c r="B48" s="81">
        <v>16587</v>
      </c>
      <c r="C48" s="82">
        <v>17</v>
      </c>
      <c r="D48" s="169">
        <v>5951</v>
      </c>
      <c r="E48" s="171">
        <v>5</v>
      </c>
      <c r="F48" s="81">
        <v>146</v>
      </c>
      <c r="G48" s="82">
        <f t="shared" si="0"/>
        <v>22706</v>
      </c>
      <c r="I48" s="1">
        <v>6811</v>
      </c>
      <c r="J48" s="1">
        <v>2487</v>
      </c>
    </row>
    <row r="49" spans="1:10" ht="15.75" x14ac:dyDescent="0.25">
      <c r="A49" s="168" t="s">
        <v>55</v>
      </c>
      <c r="B49" s="81">
        <v>588</v>
      </c>
      <c r="C49" s="82"/>
      <c r="D49" s="169">
        <v>3035</v>
      </c>
      <c r="E49" s="171">
        <v>43</v>
      </c>
      <c r="F49" s="81"/>
      <c r="G49" s="82">
        <f t="shared" si="0"/>
        <v>3666</v>
      </c>
      <c r="I49" s="1">
        <v>341</v>
      </c>
      <c r="J49" s="1" t="e">
        <v>#N/A</v>
      </c>
    </row>
    <row r="50" spans="1:10" ht="15.75" x14ac:dyDescent="0.25">
      <c r="A50" s="168" t="s">
        <v>56</v>
      </c>
      <c r="B50" s="81">
        <v>981</v>
      </c>
      <c r="C50" s="82">
        <v>1</v>
      </c>
      <c r="D50" s="169">
        <v>462</v>
      </c>
      <c r="E50" s="171"/>
      <c r="F50" s="81">
        <v>9</v>
      </c>
      <c r="G50" s="82">
        <f t="shared" si="0"/>
        <v>1453</v>
      </c>
      <c r="I50" s="1">
        <v>422</v>
      </c>
      <c r="J50" s="1">
        <v>187</v>
      </c>
    </row>
    <row r="51" spans="1:10" ht="15.75" x14ac:dyDescent="0.25">
      <c r="A51" s="168" t="s">
        <v>57</v>
      </c>
      <c r="B51" s="81">
        <v>4202</v>
      </c>
      <c r="C51" s="82">
        <v>1</v>
      </c>
      <c r="D51" s="169">
        <v>2386</v>
      </c>
      <c r="E51" s="171">
        <v>1</v>
      </c>
      <c r="F51" s="81">
        <v>59</v>
      </c>
      <c r="G51" s="82">
        <f t="shared" si="0"/>
        <v>6649</v>
      </c>
      <c r="I51" s="1">
        <v>1336</v>
      </c>
      <c r="J51" s="1">
        <v>1314</v>
      </c>
    </row>
    <row r="52" spans="1:10" ht="15.75" x14ac:dyDescent="0.25">
      <c r="A52" s="168" t="s">
        <v>58</v>
      </c>
      <c r="B52" s="81">
        <v>1234</v>
      </c>
      <c r="C52" s="82">
        <v>11</v>
      </c>
      <c r="D52" s="169">
        <v>310</v>
      </c>
      <c r="E52" s="171">
        <v>1</v>
      </c>
      <c r="F52" s="81">
        <v>44</v>
      </c>
      <c r="G52" s="82">
        <f t="shared" si="0"/>
        <v>1600</v>
      </c>
      <c r="I52" s="1">
        <v>447</v>
      </c>
      <c r="J52" s="1" t="e">
        <v>#N/A</v>
      </c>
    </row>
    <row r="53" spans="1:10" ht="15.75" x14ac:dyDescent="0.25">
      <c r="A53" s="168" t="s">
        <v>59</v>
      </c>
      <c r="B53" s="81">
        <v>5823</v>
      </c>
      <c r="C53" s="82">
        <v>3</v>
      </c>
      <c r="D53" s="169">
        <v>3853</v>
      </c>
      <c r="E53" s="171">
        <v>2</v>
      </c>
      <c r="F53" s="81">
        <v>111</v>
      </c>
      <c r="G53" s="82">
        <f t="shared" si="0"/>
        <v>9792</v>
      </c>
      <c r="I53" s="1">
        <v>2093</v>
      </c>
      <c r="J53" s="1">
        <v>1743</v>
      </c>
    </row>
    <row r="54" spans="1:10" ht="15.75" x14ac:dyDescent="0.25">
      <c r="A54" s="168" t="s">
        <v>60</v>
      </c>
      <c r="B54" s="81">
        <v>19935</v>
      </c>
      <c r="C54" s="82">
        <v>25</v>
      </c>
      <c r="D54" s="169">
        <v>8917</v>
      </c>
      <c r="E54" s="171">
        <v>12</v>
      </c>
      <c r="F54" s="81">
        <v>352</v>
      </c>
      <c r="G54" s="82">
        <f t="shared" si="0"/>
        <v>29241</v>
      </c>
      <c r="I54" s="1">
        <v>9337</v>
      </c>
      <c r="J54" s="1">
        <v>4038</v>
      </c>
    </row>
    <row r="55" spans="1:10" ht="15.75" x14ac:dyDescent="0.25">
      <c r="A55" s="168" t="s">
        <v>61</v>
      </c>
      <c r="B55" s="81">
        <v>2793</v>
      </c>
      <c r="C55" s="82"/>
      <c r="D55" s="169">
        <v>912</v>
      </c>
      <c r="E55" s="171">
        <v>2</v>
      </c>
      <c r="F55" s="81">
        <v>42</v>
      </c>
      <c r="G55" s="82">
        <f t="shared" si="0"/>
        <v>3749</v>
      </c>
      <c r="I55" s="1">
        <v>703</v>
      </c>
      <c r="J55" s="1">
        <v>159</v>
      </c>
    </row>
    <row r="56" spans="1:10" ht="15.75" x14ac:dyDescent="0.25">
      <c r="A56" s="168" t="s">
        <v>62</v>
      </c>
      <c r="B56" s="81">
        <v>715</v>
      </c>
      <c r="C56" s="83">
        <v>1</v>
      </c>
      <c r="D56" s="169">
        <v>857</v>
      </c>
      <c r="E56" s="171"/>
      <c r="F56" s="81">
        <v>13</v>
      </c>
      <c r="G56" s="82">
        <f t="shared" si="0"/>
        <v>1586</v>
      </c>
      <c r="I56" s="1">
        <v>101</v>
      </c>
      <c r="J56" s="1">
        <v>244</v>
      </c>
    </row>
    <row r="57" spans="1:10" ht="15.75" x14ac:dyDescent="0.25">
      <c r="A57" s="168" t="s">
        <v>63</v>
      </c>
      <c r="B57" s="81">
        <v>48</v>
      </c>
      <c r="C57" s="83"/>
      <c r="D57" s="169" t="s">
        <v>19</v>
      </c>
      <c r="E57" s="171"/>
      <c r="F57" s="81"/>
      <c r="G57" s="82">
        <f t="shared" si="0"/>
        <v>48</v>
      </c>
      <c r="I57" s="1">
        <v>20</v>
      </c>
      <c r="J57" s="1" t="e">
        <v>#N/A</v>
      </c>
    </row>
    <row r="58" spans="1:10" ht="15.75" x14ac:dyDescent="0.25">
      <c r="A58" s="168" t="s">
        <v>64</v>
      </c>
      <c r="B58" s="81">
        <v>8318</v>
      </c>
      <c r="C58" s="83">
        <v>2</v>
      </c>
      <c r="D58" s="169">
        <v>2572</v>
      </c>
      <c r="E58" s="170">
        <v>1</v>
      </c>
      <c r="F58" s="81">
        <v>81</v>
      </c>
      <c r="G58" s="82">
        <f t="shared" si="0"/>
        <v>10974</v>
      </c>
      <c r="I58" s="1">
        <v>3523</v>
      </c>
      <c r="J58" s="1" t="e">
        <v>#N/A</v>
      </c>
    </row>
    <row r="59" spans="1:10" ht="15.75" x14ac:dyDescent="0.25">
      <c r="A59" s="168" t="s">
        <v>65</v>
      </c>
      <c r="B59" s="81">
        <v>6454</v>
      </c>
      <c r="C59" s="83">
        <v>3</v>
      </c>
      <c r="D59" s="169">
        <v>4889</v>
      </c>
      <c r="E59" s="170">
        <v>5</v>
      </c>
      <c r="F59" s="81">
        <v>82</v>
      </c>
      <c r="G59" s="82">
        <f t="shared" si="0"/>
        <v>11433</v>
      </c>
      <c r="I59" s="1">
        <v>2156</v>
      </c>
      <c r="J59" s="1">
        <v>1337</v>
      </c>
    </row>
    <row r="60" spans="1:10" ht="15.75" x14ac:dyDescent="0.25">
      <c r="A60" s="168" t="s">
        <v>66</v>
      </c>
      <c r="B60" s="81">
        <v>1634</v>
      </c>
      <c r="C60" s="83">
        <v>2</v>
      </c>
      <c r="D60" s="169">
        <v>1011</v>
      </c>
      <c r="E60" s="170">
        <v>1</v>
      </c>
      <c r="F60" s="81">
        <v>46</v>
      </c>
      <c r="G60" s="82">
        <f t="shared" si="0"/>
        <v>2694</v>
      </c>
      <c r="I60" s="1">
        <v>648</v>
      </c>
      <c r="J60" s="1">
        <v>464</v>
      </c>
    </row>
    <row r="61" spans="1:10" ht="15.75" x14ac:dyDescent="0.25">
      <c r="A61" s="168" t="s">
        <v>67</v>
      </c>
      <c r="B61" s="81">
        <v>8483</v>
      </c>
      <c r="C61" s="83"/>
      <c r="D61" s="169">
        <v>3191</v>
      </c>
      <c r="E61" s="170">
        <v>2</v>
      </c>
      <c r="F61" s="81">
        <v>122</v>
      </c>
      <c r="G61" s="82">
        <f t="shared" si="0"/>
        <v>11798</v>
      </c>
      <c r="I61" s="1">
        <v>2998</v>
      </c>
      <c r="J61" s="1">
        <v>1212</v>
      </c>
    </row>
    <row r="62" spans="1:10" ht="15.75" x14ac:dyDescent="0.25">
      <c r="A62" s="172" t="s">
        <v>68</v>
      </c>
      <c r="B62" s="173">
        <v>446</v>
      </c>
      <c r="C62" s="200">
        <v>1</v>
      </c>
      <c r="D62" s="174">
        <v>161</v>
      </c>
      <c r="E62" s="201"/>
      <c r="F62" s="173">
        <v>24</v>
      </c>
      <c r="G62" s="202">
        <f t="shared" si="0"/>
        <v>632</v>
      </c>
      <c r="I62" s="1">
        <v>128</v>
      </c>
      <c r="J62" s="1" t="e">
        <v>#N/A</v>
      </c>
    </row>
    <row r="63" spans="1:10" ht="15.75" x14ac:dyDescent="0.25">
      <c r="A63" s="175" t="s">
        <v>85</v>
      </c>
      <c r="B63" s="203">
        <f t="shared" ref="B63:G63" si="1">SUM(B4:B62)</f>
        <v>302244</v>
      </c>
      <c r="C63" s="176">
        <f t="shared" si="1"/>
        <v>270</v>
      </c>
      <c r="D63" s="203">
        <f t="shared" si="1"/>
        <v>151182</v>
      </c>
      <c r="E63" s="176">
        <f t="shared" si="1"/>
        <v>155</v>
      </c>
      <c r="F63" s="204">
        <f t="shared" si="1"/>
        <v>4286</v>
      </c>
      <c r="G63" s="205">
        <f t="shared" si="1"/>
        <v>458137</v>
      </c>
    </row>
    <row r="64" spans="1:10" x14ac:dyDescent="0.2">
      <c r="A64" s="29"/>
      <c r="B64" s="30"/>
      <c r="C64" s="30"/>
      <c r="D64" s="30"/>
      <c r="E64" s="30"/>
      <c r="F64" s="30"/>
      <c r="G64" s="30"/>
    </row>
    <row r="65" spans="1:7" x14ac:dyDescent="0.2">
      <c r="A65" s="29"/>
      <c r="B65" s="31"/>
      <c r="C65" s="31"/>
      <c r="D65" s="31"/>
      <c r="E65" s="31"/>
      <c r="F65" s="31"/>
      <c r="G65" s="31"/>
    </row>
  </sheetData>
  <mergeCells count="9">
    <mergeCell ref="F2:F3"/>
    <mergeCell ref="G2:G3"/>
    <mergeCell ref="A1:A3"/>
    <mergeCell ref="B1:C1"/>
    <mergeCell ref="D1:E1"/>
    <mergeCell ref="B2:B3"/>
    <mergeCell ref="C2:C3"/>
    <mergeCell ref="D2:D3"/>
    <mergeCell ref="E2:E3"/>
  </mergeCells>
  <printOptions horizontalCentered="1"/>
  <pageMargins left="0.7" right="0.7" top="1.1000000000000001" bottom="0.5" header="0.3" footer="0.3"/>
  <pageSetup scale="65" orientation="portrait" r:id="rId1"/>
  <headerFooter>
    <oddHeader>&amp;L&amp;G&amp;C&amp;"-,Bold"&amp;18&amp;UEHR Registrations By State and Program Type
&amp;"-,Regular"&amp;U
January 2011 to February 2014
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Layout" topLeftCell="A2" zoomScale="90" zoomScaleNormal="100" zoomScalePageLayoutView="90" workbookViewId="0">
      <selection sqref="A1:A2"/>
    </sheetView>
  </sheetViews>
  <sheetFormatPr defaultRowHeight="15" x14ac:dyDescent="0.25"/>
  <cols>
    <col min="1" max="1" width="36.7109375" customWidth="1"/>
    <col min="2" max="2" width="18" customWidth="1"/>
    <col min="3" max="3" width="16.140625" customWidth="1"/>
    <col min="4" max="4" width="23.7109375" customWidth="1"/>
    <col min="5" max="5" width="26.28515625" customWidth="1"/>
    <col min="6" max="6" width="23.7109375" customWidth="1"/>
    <col min="7" max="7" width="27.85546875" customWidth="1"/>
    <col min="8" max="8" width="23.28515625" customWidth="1"/>
    <col min="9" max="9" width="26.5703125" customWidth="1"/>
    <col min="10" max="11" width="13.140625" customWidth="1"/>
    <col min="12" max="12" width="11.5703125" customWidth="1"/>
    <col min="13" max="13" width="10.140625" customWidth="1"/>
    <col min="14" max="14" width="10.85546875" customWidth="1"/>
    <col min="15" max="15" width="10.28515625" customWidth="1"/>
    <col min="16" max="16" width="9.140625" customWidth="1"/>
    <col min="17" max="17" width="13.140625" customWidth="1"/>
    <col min="18" max="18" width="12.140625" customWidth="1"/>
    <col min="19" max="19" width="12.42578125" customWidth="1"/>
    <col min="20" max="20" width="13.140625" customWidth="1"/>
    <col min="21" max="21" width="14" customWidth="1"/>
    <col min="22" max="22" width="12.85546875" customWidth="1"/>
  </cols>
  <sheetData>
    <row r="1" spans="1:7" ht="15.75" x14ac:dyDescent="0.25">
      <c r="A1" s="232" t="s">
        <v>69</v>
      </c>
      <c r="B1" s="232" t="s">
        <v>70</v>
      </c>
      <c r="C1" s="233" t="s">
        <v>71</v>
      </c>
      <c r="D1" s="217" t="s">
        <v>113</v>
      </c>
      <c r="E1" s="217"/>
      <c r="F1" s="218" t="s">
        <v>72</v>
      </c>
      <c r="G1" s="218"/>
    </row>
    <row r="2" spans="1:7" x14ac:dyDescent="0.25">
      <c r="A2" s="232"/>
      <c r="B2" s="232"/>
      <c r="C2" s="233"/>
      <c r="D2" s="72" t="s">
        <v>73</v>
      </c>
      <c r="E2" s="71" t="s">
        <v>74</v>
      </c>
      <c r="F2" s="72" t="s">
        <v>73</v>
      </c>
      <c r="G2" s="71" t="s">
        <v>74</v>
      </c>
    </row>
    <row r="3" spans="1:7" x14ac:dyDescent="0.25">
      <c r="A3" s="226" t="s">
        <v>75</v>
      </c>
      <c r="B3" s="228" t="s">
        <v>76</v>
      </c>
      <c r="C3" s="4" t="s">
        <v>5</v>
      </c>
      <c r="D3" s="142">
        <v>23783</v>
      </c>
      <c r="E3" s="143">
        <v>275563737.52999997</v>
      </c>
      <c r="F3" s="142">
        <v>290899</v>
      </c>
      <c r="G3" s="143">
        <v>4432652107.5600004</v>
      </c>
    </row>
    <row r="4" spans="1:7" x14ac:dyDescent="0.25">
      <c r="A4" s="227"/>
      <c r="B4" s="228"/>
      <c r="C4" s="185" t="s">
        <v>6</v>
      </c>
      <c r="D4" s="144">
        <v>3</v>
      </c>
      <c r="E4" s="145">
        <v>3276871.3</v>
      </c>
      <c r="F4" s="144">
        <v>436</v>
      </c>
      <c r="G4" s="145">
        <v>548710911.01999998</v>
      </c>
    </row>
    <row r="5" spans="1:7" x14ac:dyDescent="0.25">
      <c r="A5" s="219"/>
      <c r="B5" s="229"/>
      <c r="C5" s="186" t="s">
        <v>77</v>
      </c>
      <c r="D5" s="146">
        <f>SUM(D3:D4)</f>
        <v>23786</v>
      </c>
      <c r="E5" s="147">
        <f>SUM(E3:E4)</f>
        <v>278840608.82999998</v>
      </c>
      <c r="F5" s="146">
        <f>SUM(F3:F4)</f>
        <v>291335</v>
      </c>
      <c r="G5" s="147">
        <f>SUM(G3:G4)</f>
        <v>4981363018.5799999</v>
      </c>
    </row>
    <row r="6" spans="1:7" x14ac:dyDescent="0.25">
      <c r="A6" s="219"/>
      <c r="B6" s="230" t="s">
        <v>78</v>
      </c>
      <c r="C6" s="148" t="s">
        <v>6</v>
      </c>
      <c r="D6" s="144">
        <v>59</v>
      </c>
      <c r="E6" s="145">
        <v>61117190.619999997</v>
      </c>
      <c r="F6" s="144">
        <v>6131</v>
      </c>
      <c r="G6" s="145">
        <v>8715231130.2900009</v>
      </c>
    </row>
    <row r="7" spans="1:7" x14ac:dyDescent="0.25">
      <c r="A7" s="219"/>
      <c r="B7" s="231"/>
      <c r="C7" s="187" t="s">
        <v>77</v>
      </c>
      <c r="D7" s="149">
        <f>SUM(D6)</f>
        <v>59</v>
      </c>
      <c r="E7" s="150">
        <f>SUM(E6)</f>
        <v>61117190.619999997</v>
      </c>
      <c r="F7" s="149">
        <f>SUM(F6)</f>
        <v>6131</v>
      </c>
      <c r="G7" s="150">
        <f>SUM(G6)</f>
        <v>8715231130.2900009</v>
      </c>
    </row>
    <row r="8" spans="1:7" x14ac:dyDescent="0.25">
      <c r="A8" s="219"/>
      <c r="B8" s="184"/>
      <c r="C8" s="188" t="s">
        <v>79</v>
      </c>
      <c r="D8" s="151">
        <f>SUM(D4,D6)</f>
        <v>62</v>
      </c>
      <c r="E8" s="152">
        <f>SUM(E4,E6)</f>
        <v>64394061.919999994</v>
      </c>
      <c r="F8" s="151">
        <f>SUM(F4,F6)</f>
        <v>6567</v>
      </c>
      <c r="G8" s="152">
        <f>SUM(G4,G6)</f>
        <v>9263942041.3100014</v>
      </c>
    </row>
    <row r="9" spans="1:7" x14ac:dyDescent="0.25">
      <c r="A9" s="219"/>
      <c r="B9" s="225" t="s">
        <v>77</v>
      </c>
      <c r="C9" s="225"/>
      <c r="D9" s="153">
        <f>SUM(D3,D8)</f>
        <v>23845</v>
      </c>
      <c r="E9" s="154">
        <f>SUM(E3,E8)</f>
        <v>339957799.44999999</v>
      </c>
      <c r="F9" s="153">
        <f>SUM(F3,F8)</f>
        <v>297466</v>
      </c>
      <c r="G9" s="154">
        <f>SUM(G3,G8)</f>
        <v>13696594148.870003</v>
      </c>
    </row>
    <row r="10" spans="1:7" x14ac:dyDescent="0.25">
      <c r="A10" s="219" t="s">
        <v>2</v>
      </c>
      <c r="B10" s="220" t="s">
        <v>80</v>
      </c>
      <c r="C10" s="155" t="s">
        <v>5</v>
      </c>
      <c r="D10" s="156">
        <v>5564</v>
      </c>
      <c r="E10" s="157">
        <v>70799890.709999993</v>
      </c>
      <c r="F10" s="158">
        <v>149160</v>
      </c>
      <c r="G10" s="159">
        <v>2710123052.0700002</v>
      </c>
    </row>
    <row r="11" spans="1:7" x14ac:dyDescent="0.25">
      <c r="A11" s="219"/>
      <c r="B11" s="221"/>
      <c r="C11" s="155" t="s">
        <v>6</v>
      </c>
      <c r="D11" s="156">
        <v>13</v>
      </c>
      <c r="E11" s="157">
        <v>8923618.1600000001</v>
      </c>
      <c r="F11" s="158">
        <v>205</v>
      </c>
      <c r="G11" s="159">
        <v>327121778.94</v>
      </c>
    </row>
    <row r="12" spans="1:7" x14ac:dyDescent="0.25">
      <c r="A12" s="219"/>
      <c r="B12" s="222"/>
      <c r="C12" s="186" t="s">
        <v>77</v>
      </c>
      <c r="D12" s="146">
        <f>SUM(D10:D11)</f>
        <v>5577</v>
      </c>
      <c r="E12" s="147">
        <f>SUM(E10:E11)</f>
        <v>79723508.86999999</v>
      </c>
      <c r="F12" s="146">
        <f>SUM(F10:F11)</f>
        <v>149365</v>
      </c>
      <c r="G12" s="147">
        <f>SUM(G10:G11)</f>
        <v>3037244831.0100002</v>
      </c>
    </row>
    <row r="13" spans="1:7" x14ac:dyDescent="0.25">
      <c r="A13" s="219"/>
      <c r="B13" s="223" t="s">
        <v>78</v>
      </c>
      <c r="C13" s="160" t="s">
        <v>6</v>
      </c>
      <c r="D13" s="158">
        <v>426</v>
      </c>
      <c r="E13" s="159">
        <v>213744996.5</v>
      </c>
      <c r="F13" s="158">
        <v>7089</v>
      </c>
      <c r="G13" s="159">
        <v>4562690750.9799995</v>
      </c>
    </row>
    <row r="14" spans="1:7" x14ac:dyDescent="0.25">
      <c r="A14" s="219"/>
      <c r="B14" s="224"/>
      <c r="C14" s="186" t="s">
        <v>77</v>
      </c>
      <c r="D14" s="146">
        <f>SUM(D13)</f>
        <v>426</v>
      </c>
      <c r="E14" s="147">
        <f>SUM(E13)</f>
        <v>213744996.5</v>
      </c>
      <c r="F14" s="146">
        <f>SUM(F13)</f>
        <v>7089</v>
      </c>
      <c r="G14" s="147">
        <f>SUM(G13)</f>
        <v>4562690750.9799995</v>
      </c>
    </row>
    <row r="15" spans="1:7" x14ac:dyDescent="0.25">
      <c r="A15" s="219"/>
      <c r="B15" s="183"/>
      <c r="C15" s="189" t="s">
        <v>79</v>
      </c>
      <c r="D15" s="161">
        <f>SUM(D11,D13)</f>
        <v>439</v>
      </c>
      <c r="E15" s="162">
        <f>SUM(E11,E13)</f>
        <v>222668614.66</v>
      </c>
      <c r="F15" s="161">
        <f>SUM(F11,F13)</f>
        <v>7294</v>
      </c>
      <c r="G15" s="162">
        <f>SUM(G11,G13)</f>
        <v>4889812529.9199991</v>
      </c>
    </row>
    <row r="16" spans="1:7" x14ac:dyDescent="0.25">
      <c r="A16" s="219"/>
      <c r="B16" s="225" t="s">
        <v>77</v>
      </c>
      <c r="C16" s="225"/>
      <c r="D16" s="153">
        <f>SUM(D10,D15)</f>
        <v>6003</v>
      </c>
      <c r="E16" s="154">
        <f>SUM(E10,E15)</f>
        <v>293468505.37</v>
      </c>
      <c r="F16" s="153">
        <f>SUM(F10,F15)</f>
        <v>156454</v>
      </c>
      <c r="G16" s="154">
        <f>SUM(G10,G15)</f>
        <v>7599935581.9899998</v>
      </c>
    </row>
    <row r="17" spans="1:7" ht="25.15" customHeight="1" x14ac:dyDescent="0.25">
      <c r="A17" s="216" t="s">
        <v>81</v>
      </c>
      <c r="B17" s="216"/>
      <c r="C17" s="216"/>
      <c r="D17" s="163">
        <f>D9+D16</f>
        <v>29848</v>
      </c>
      <c r="E17" s="164">
        <f>E9+E16</f>
        <v>633426304.81999993</v>
      </c>
      <c r="F17" s="163">
        <f>F9+F16</f>
        <v>453920</v>
      </c>
      <c r="G17" s="164">
        <f>G9+G16</f>
        <v>21296529730.860001</v>
      </c>
    </row>
    <row r="18" spans="1:7" x14ac:dyDescent="0.25">
      <c r="A18" s="5" t="s">
        <v>82</v>
      </c>
      <c r="B18" s="6"/>
      <c r="C18" s="7"/>
      <c r="D18" s="8"/>
      <c r="E18" s="9"/>
      <c r="F18" s="8"/>
      <c r="G18" s="9"/>
    </row>
    <row r="19" spans="1:7" ht="19.5" customHeight="1" x14ac:dyDescent="0.25">
      <c r="A19" s="10" t="s">
        <v>101</v>
      </c>
      <c r="B19" s="11"/>
      <c r="C19" s="32" t="s">
        <v>111</v>
      </c>
      <c r="D19" s="33">
        <v>64963934.299999997</v>
      </c>
      <c r="E19" s="13"/>
      <c r="G19" s="14"/>
    </row>
    <row r="20" spans="1:7" ht="15" customHeight="1" x14ac:dyDescent="0.25">
      <c r="A20" s="10" t="s">
        <v>102</v>
      </c>
      <c r="B20" s="11"/>
      <c r="C20" s="10" t="s">
        <v>112</v>
      </c>
      <c r="D20" s="12">
        <v>315704786</v>
      </c>
      <c r="E20" s="13"/>
      <c r="G20" s="14"/>
    </row>
    <row r="23" spans="1:7" ht="15" customHeight="1" x14ac:dyDescent="0.25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February 2014 and Program-To-Date&amp;R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view="pageLayout" topLeftCell="A37" zoomScaleNormal="100" workbookViewId="0">
      <selection activeCell="H63" sqref="H63"/>
    </sheetView>
  </sheetViews>
  <sheetFormatPr defaultRowHeight="15" x14ac:dyDescent="0.25"/>
  <cols>
    <col min="1" max="1" width="36.140625" style="19" customWidth="1"/>
    <col min="2" max="2" width="14.7109375" style="20" customWidth="1"/>
    <col min="3" max="3" width="19.7109375" style="21" customWidth="1"/>
    <col min="4" max="4" width="14.7109375" style="22" customWidth="1"/>
    <col min="5" max="5" width="19.7109375" style="23" customWidth="1"/>
    <col min="6" max="6" width="14.7109375" customWidth="1"/>
    <col min="7" max="7" width="19.7109375" style="13" customWidth="1"/>
    <col min="8" max="8" width="15.42578125" customWidth="1"/>
    <col min="9" max="9" width="12.5703125" customWidth="1"/>
    <col min="10" max="10" width="11.5703125" customWidth="1"/>
    <col min="11" max="11" width="10.140625" customWidth="1"/>
    <col min="12" max="12" width="10.85546875" customWidth="1"/>
    <col min="13" max="13" width="10.28515625" customWidth="1"/>
    <col min="14" max="14" width="9.140625" customWidth="1"/>
    <col min="15" max="15" width="13.140625" customWidth="1"/>
    <col min="16" max="16" width="12.140625" customWidth="1"/>
    <col min="17" max="17" width="12.42578125" customWidth="1"/>
    <col min="18" max="18" width="13.140625" customWidth="1"/>
    <col min="19" max="19" width="14" customWidth="1"/>
    <col min="20" max="20" width="12.85546875" customWidth="1"/>
  </cols>
  <sheetData>
    <row r="1" spans="1:7" ht="25.15" customHeight="1" x14ac:dyDescent="0.25">
      <c r="A1" s="234" t="s">
        <v>0</v>
      </c>
      <c r="B1" s="236" t="s">
        <v>75</v>
      </c>
      <c r="C1" s="236"/>
      <c r="D1" s="236" t="s">
        <v>2</v>
      </c>
      <c r="E1" s="236"/>
      <c r="F1" s="236" t="s">
        <v>4</v>
      </c>
      <c r="G1" s="237"/>
    </row>
    <row r="2" spans="1:7" ht="28.15" customHeight="1" x14ac:dyDescent="0.25">
      <c r="A2" s="235"/>
      <c r="B2" s="15" t="s">
        <v>83</v>
      </c>
      <c r="C2" s="16" t="s">
        <v>84</v>
      </c>
      <c r="D2" s="15" t="s">
        <v>83</v>
      </c>
      <c r="E2" s="16" t="s">
        <v>84</v>
      </c>
      <c r="F2" s="15" t="s">
        <v>83</v>
      </c>
      <c r="G2" s="17" t="s">
        <v>84</v>
      </c>
    </row>
    <row r="3" spans="1:7" ht="15.75" x14ac:dyDescent="0.25">
      <c r="A3" s="132" t="s">
        <v>10</v>
      </c>
      <c r="B3" s="134">
        <v>4347</v>
      </c>
      <c r="C3" s="190">
        <v>281194093.10000002</v>
      </c>
      <c r="D3" s="195">
        <v>1902</v>
      </c>
      <c r="E3" s="196">
        <v>123769864</v>
      </c>
      <c r="F3" s="137">
        <v>6249</v>
      </c>
      <c r="G3" s="138">
        <v>404963957.10000002</v>
      </c>
    </row>
    <row r="4" spans="1:7" ht="15.75" x14ac:dyDescent="0.25">
      <c r="A4" s="108" t="s">
        <v>11</v>
      </c>
      <c r="B4" s="135">
        <v>268</v>
      </c>
      <c r="C4" s="191">
        <v>14532516.359999999</v>
      </c>
      <c r="D4" s="136">
        <v>685</v>
      </c>
      <c r="E4" s="197">
        <v>29779497</v>
      </c>
      <c r="F4" s="139">
        <v>953</v>
      </c>
      <c r="G4" s="140">
        <v>44312013.359999999</v>
      </c>
    </row>
    <row r="5" spans="1:7" ht="15.75" x14ac:dyDescent="0.25">
      <c r="A5" s="108" t="s">
        <v>12</v>
      </c>
      <c r="B5" s="135">
        <v>4728</v>
      </c>
      <c r="C5" s="191">
        <v>204294896.22999999</v>
      </c>
      <c r="D5" s="136">
        <v>3016</v>
      </c>
      <c r="E5" s="197">
        <v>168045393.03</v>
      </c>
      <c r="F5" s="139">
        <v>7744</v>
      </c>
      <c r="G5" s="140">
        <v>372340289.25999999</v>
      </c>
    </row>
    <row r="6" spans="1:7" ht="15.75" x14ac:dyDescent="0.25">
      <c r="A6" s="108" t="s">
        <v>13</v>
      </c>
      <c r="B6" s="135">
        <v>2285</v>
      </c>
      <c r="C6" s="191">
        <v>167632494.80000001</v>
      </c>
      <c r="D6" s="136">
        <v>1801</v>
      </c>
      <c r="E6" s="197">
        <v>65027771.990000002</v>
      </c>
      <c r="F6" s="139">
        <v>4086</v>
      </c>
      <c r="G6" s="140">
        <v>232660266.79000002</v>
      </c>
    </row>
    <row r="7" spans="1:7" ht="15.75" x14ac:dyDescent="0.25">
      <c r="A7" s="108" t="s">
        <v>14</v>
      </c>
      <c r="B7" s="135">
        <v>22200</v>
      </c>
      <c r="C7" s="191">
        <v>993419829.75999999</v>
      </c>
      <c r="D7" s="136">
        <v>15203</v>
      </c>
      <c r="E7" s="197">
        <v>806951771.88999999</v>
      </c>
      <c r="F7" s="139">
        <v>37403</v>
      </c>
      <c r="G7" s="140">
        <v>1800371601.6500001</v>
      </c>
    </row>
    <row r="8" spans="1:7" ht="15.75" x14ac:dyDescent="0.25">
      <c r="A8" s="108" t="s">
        <v>15</v>
      </c>
      <c r="B8" s="135">
        <v>4658</v>
      </c>
      <c r="C8" s="191">
        <v>190682216.96000001</v>
      </c>
      <c r="D8" s="136">
        <v>1913</v>
      </c>
      <c r="E8" s="197">
        <v>93831413</v>
      </c>
      <c r="F8" s="139">
        <v>6571</v>
      </c>
      <c r="G8" s="140">
        <v>284513629.96000004</v>
      </c>
    </row>
    <row r="9" spans="1:7" ht="15.75" x14ac:dyDescent="0.25">
      <c r="A9" s="108" t="s">
        <v>16</v>
      </c>
      <c r="B9" s="135">
        <v>3885</v>
      </c>
      <c r="C9" s="191">
        <v>157356095.15000001</v>
      </c>
      <c r="D9" s="136">
        <v>1812</v>
      </c>
      <c r="E9" s="197">
        <v>63995539.75</v>
      </c>
      <c r="F9" s="139">
        <v>5697</v>
      </c>
      <c r="G9" s="140">
        <v>221351634.90000001</v>
      </c>
    </row>
    <row r="10" spans="1:7" ht="15.75" x14ac:dyDescent="0.25">
      <c r="A10" s="108" t="s">
        <v>17</v>
      </c>
      <c r="B10" s="135">
        <v>1224</v>
      </c>
      <c r="C10" s="191">
        <v>29319420.710000001</v>
      </c>
      <c r="D10" s="136">
        <v>860</v>
      </c>
      <c r="E10" s="197">
        <v>27053126.329999998</v>
      </c>
      <c r="F10" s="139">
        <v>2084</v>
      </c>
      <c r="G10" s="140">
        <v>56372547.039999999</v>
      </c>
    </row>
    <row r="11" spans="1:7" ht="15.75" x14ac:dyDescent="0.25">
      <c r="A11" s="108" t="s">
        <v>18</v>
      </c>
      <c r="B11" s="135">
        <v>987</v>
      </c>
      <c r="C11" s="191">
        <v>25105298.859999999</v>
      </c>
      <c r="D11" s="136">
        <v>12</v>
      </c>
      <c r="E11" s="197">
        <v>12882905</v>
      </c>
      <c r="F11" s="139">
        <v>999</v>
      </c>
      <c r="G11" s="140">
        <v>37988203.859999999</v>
      </c>
    </row>
    <row r="12" spans="1:7" ht="15.75" x14ac:dyDescent="0.25">
      <c r="A12" s="133" t="s">
        <v>20</v>
      </c>
      <c r="B12" s="135">
        <v>7</v>
      </c>
      <c r="C12" s="191">
        <v>117000</v>
      </c>
      <c r="D12" s="136">
        <v>0</v>
      </c>
      <c r="E12" s="197">
        <v>0</v>
      </c>
      <c r="F12" s="139">
        <v>7</v>
      </c>
      <c r="G12" s="140">
        <v>117000</v>
      </c>
    </row>
    <row r="13" spans="1:7" ht="15.75" x14ac:dyDescent="0.25">
      <c r="A13" s="108" t="s">
        <v>21</v>
      </c>
      <c r="B13" s="135">
        <v>18387</v>
      </c>
      <c r="C13" s="191">
        <v>939562462.20000005</v>
      </c>
      <c r="D13" s="136">
        <v>7933</v>
      </c>
      <c r="E13" s="197">
        <v>420456912.38999999</v>
      </c>
      <c r="F13" s="139">
        <v>26320</v>
      </c>
      <c r="G13" s="140">
        <v>1360019374.5900002</v>
      </c>
    </row>
    <row r="14" spans="1:7" ht="15.75" x14ac:dyDescent="0.25">
      <c r="A14" s="108" t="s">
        <v>22</v>
      </c>
      <c r="B14" s="135">
        <v>7199</v>
      </c>
      <c r="C14" s="191">
        <v>387363899.05000001</v>
      </c>
      <c r="D14" s="136">
        <v>3712</v>
      </c>
      <c r="E14" s="197">
        <v>209521110.94999999</v>
      </c>
      <c r="F14" s="139">
        <v>10911</v>
      </c>
      <c r="G14" s="140">
        <v>596885010</v>
      </c>
    </row>
    <row r="15" spans="1:7" ht="15.75" x14ac:dyDescent="0.25">
      <c r="A15" s="108" t="s">
        <v>23</v>
      </c>
      <c r="B15" s="135">
        <v>35</v>
      </c>
      <c r="C15" s="191">
        <v>531551.67000000004</v>
      </c>
      <c r="D15" s="136">
        <v>0</v>
      </c>
      <c r="E15" s="197">
        <v>0</v>
      </c>
      <c r="F15" s="139">
        <v>35</v>
      </c>
      <c r="G15" s="140">
        <v>531551.67000000004</v>
      </c>
    </row>
    <row r="16" spans="1:7" ht="15.75" x14ac:dyDescent="0.25">
      <c r="A16" s="108" t="s">
        <v>24</v>
      </c>
      <c r="B16" s="135">
        <v>1092</v>
      </c>
      <c r="C16" s="191">
        <v>48104526.140000001</v>
      </c>
      <c r="D16" s="136">
        <v>17</v>
      </c>
      <c r="E16" s="197">
        <v>2453314</v>
      </c>
      <c r="F16" s="139">
        <v>1109</v>
      </c>
      <c r="G16" s="140">
        <v>50557840.140000001</v>
      </c>
    </row>
    <row r="17" spans="1:7" ht="15.75" x14ac:dyDescent="0.25">
      <c r="A17" s="108" t="s">
        <v>25</v>
      </c>
      <c r="B17" s="135">
        <v>1136</v>
      </c>
      <c r="C17" s="191">
        <v>50606402.710000001</v>
      </c>
      <c r="D17" s="136">
        <v>662</v>
      </c>
      <c r="E17" s="197">
        <v>31288399</v>
      </c>
      <c r="F17" s="139">
        <v>1798</v>
      </c>
      <c r="G17" s="140">
        <v>81894801.710000008</v>
      </c>
    </row>
    <row r="18" spans="1:7" ht="15.75" x14ac:dyDescent="0.25">
      <c r="A18" s="108" t="s">
        <v>26</v>
      </c>
      <c r="B18" s="135">
        <v>15173</v>
      </c>
      <c r="C18" s="191">
        <v>636121000.76999998</v>
      </c>
      <c r="D18" s="136">
        <v>5529</v>
      </c>
      <c r="E18" s="197">
        <v>365502578.84999996</v>
      </c>
      <c r="F18" s="139">
        <v>20702</v>
      </c>
      <c r="G18" s="140">
        <v>1001623579.6199999</v>
      </c>
    </row>
    <row r="19" spans="1:7" ht="15.75" x14ac:dyDescent="0.25">
      <c r="A19" s="108" t="s">
        <v>27</v>
      </c>
      <c r="B19" s="135">
        <v>6189</v>
      </c>
      <c r="C19" s="191">
        <v>346971520.64999998</v>
      </c>
      <c r="D19" s="136">
        <v>3101</v>
      </c>
      <c r="E19" s="197">
        <v>161656873.90000001</v>
      </c>
      <c r="F19" s="139">
        <v>9290</v>
      </c>
      <c r="G19" s="140">
        <v>508628394.54999995</v>
      </c>
    </row>
    <row r="20" spans="1:7" ht="15.75" x14ac:dyDescent="0.25">
      <c r="A20" s="108" t="s">
        <v>28</v>
      </c>
      <c r="B20" s="135">
        <v>3999</v>
      </c>
      <c r="C20" s="191">
        <v>183775827.32999998</v>
      </c>
      <c r="D20" s="136">
        <v>2126</v>
      </c>
      <c r="E20" s="197">
        <v>95642656</v>
      </c>
      <c r="F20" s="139">
        <v>6125</v>
      </c>
      <c r="G20" s="140">
        <v>279418483.32999998</v>
      </c>
    </row>
    <row r="21" spans="1:7" ht="15.75" x14ac:dyDescent="0.25">
      <c r="A21" s="108" t="s">
        <v>29</v>
      </c>
      <c r="B21" s="135">
        <v>3195</v>
      </c>
      <c r="C21" s="191">
        <v>193683873.55000001</v>
      </c>
      <c r="D21" s="136">
        <v>838</v>
      </c>
      <c r="E21" s="197">
        <v>44099857.160000004</v>
      </c>
      <c r="F21" s="139">
        <v>4033</v>
      </c>
      <c r="G21" s="140">
        <v>237783730.71000001</v>
      </c>
    </row>
    <row r="22" spans="1:7" ht="15.75" x14ac:dyDescent="0.25">
      <c r="A22" s="108" t="s">
        <v>30</v>
      </c>
      <c r="B22" s="135">
        <v>3516</v>
      </c>
      <c r="C22" s="191">
        <v>229738240.18000001</v>
      </c>
      <c r="D22" s="136">
        <v>2878</v>
      </c>
      <c r="E22" s="197">
        <v>162915627.44</v>
      </c>
      <c r="F22" s="139">
        <v>6394</v>
      </c>
      <c r="G22" s="140">
        <v>392653867.62</v>
      </c>
    </row>
    <row r="23" spans="1:7" ht="15.75" x14ac:dyDescent="0.25">
      <c r="A23" s="108" t="s">
        <v>31</v>
      </c>
      <c r="B23" s="135">
        <v>3452</v>
      </c>
      <c r="C23" s="191">
        <v>246728826.05000001</v>
      </c>
      <c r="D23" s="136">
        <v>2909</v>
      </c>
      <c r="E23" s="197">
        <v>200849122.71000001</v>
      </c>
      <c r="F23" s="139">
        <v>6361</v>
      </c>
      <c r="G23" s="140">
        <v>447577948.75999999</v>
      </c>
    </row>
    <row r="24" spans="1:7" ht="15.75" x14ac:dyDescent="0.25">
      <c r="A24" s="108" t="s">
        <v>32</v>
      </c>
      <c r="B24" s="135">
        <v>1170</v>
      </c>
      <c r="C24" s="191">
        <v>70502610.689999998</v>
      </c>
      <c r="D24" s="136">
        <v>3412</v>
      </c>
      <c r="E24" s="197">
        <v>89776325</v>
      </c>
      <c r="F24" s="139">
        <v>4582</v>
      </c>
      <c r="G24" s="140">
        <v>160278935.69</v>
      </c>
    </row>
    <row r="25" spans="1:7" ht="15.75" x14ac:dyDescent="0.25">
      <c r="A25" s="108" t="s">
        <v>33</v>
      </c>
      <c r="B25" s="135">
        <v>2</v>
      </c>
      <c r="C25" s="191">
        <v>30000</v>
      </c>
      <c r="D25" s="136">
        <v>0</v>
      </c>
      <c r="E25" s="197">
        <v>0</v>
      </c>
      <c r="F25" s="139">
        <v>2</v>
      </c>
      <c r="G25" s="140">
        <v>30000</v>
      </c>
    </row>
    <row r="26" spans="1:7" ht="15.75" x14ac:dyDescent="0.25">
      <c r="A26" s="108" t="s">
        <v>34</v>
      </c>
      <c r="B26" s="135">
        <v>5126</v>
      </c>
      <c r="C26" s="191">
        <v>222693301.88</v>
      </c>
      <c r="D26" s="136">
        <v>1904</v>
      </c>
      <c r="E26" s="197">
        <v>103621272</v>
      </c>
      <c r="F26" s="139">
        <v>7030</v>
      </c>
      <c r="G26" s="140">
        <v>326314573.88</v>
      </c>
    </row>
    <row r="27" spans="1:7" ht="15.75" x14ac:dyDescent="0.25">
      <c r="A27" s="108" t="s">
        <v>35</v>
      </c>
      <c r="B27" s="135">
        <v>11464</v>
      </c>
      <c r="C27" s="191">
        <v>364436743.47000003</v>
      </c>
      <c r="D27" s="136">
        <v>6409</v>
      </c>
      <c r="E27" s="197">
        <v>196956009.63</v>
      </c>
      <c r="F27" s="139">
        <v>17873</v>
      </c>
      <c r="G27" s="140">
        <v>561392753.10000002</v>
      </c>
    </row>
    <row r="28" spans="1:7" ht="15.75" x14ac:dyDescent="0.25">
      <c r="A28" s="108" t="s">
        <v>36</v>
      </c>
      <c r="B28" s="135">
        <v>10927</v>
      </c>
      <c r="C28" s="191">
        <v>497396099.88999999</v>
      </c>
      <c r="D28" s="136">
        <v>4000</v>
      </c>
      <c r="E28" s="197">
        <v>199184404</v>
      </c>
      <c r="F28" s="139">
        <v>14927</v>
      </c>
      <c r="G28" s="140">
        <v>696580503.88999999</v>
      </c>
    </row>
    <row r="29" spans="1:7" ht="15.75" x14ac:dyDescent="0.25">
      <c r="A29" s="108" t="s">
        <v>37</v>
      </c>
      <c r="B29" s="135">
        <v>8749</v>
      </c>
      <c r="C29" s="191">
        <v>293875565.83000004</v>
      </c>
      <c r="D29" s="136">
        <v>1988</v>
      </c>
      <c r="E29" s="197">
        <v>105717330.81999999</v>
      </c>
      <c r="F29" s="139">
        <v>10737</v>
      </c>
      <c r="G29" s="140">
        <v>399592896.65000004</v>
      </c>
    </row>
    <row r="30" spans="1:7" ht="15.75" x14ac:dyDescent="0.25">
      <c r="A30" s="108" t="s">
        <v>38</v>
      </c>
      <c r="B30" s="135">
        <v>1925</v>
      </c>
      <c r="C30" s="191">
        <v>183239278.34</v>
      </c>
      <c r="D30" s="136">
        <v>2688</v>
      </c>
      <c r="E30" s="197">
        <v>143247036</v>
      </c>
      <c r="F30" s="139">
        <v>4613</v>
      </c>
      <c r="G30" s="140">
        <v>326486314.34000003</v>
      </c>
    </row>
    <row r="31" spans="1:7" ht="15.75" x14ac:dyDescent="0.25">
      <c r="A31" s="108" t="s">
        <v>39</v>
      </c>
      <c r="B31" s="135">
        <v>6739</v>
      </c>
      <c r="C31" s="191">
        <v>355014193.04000002</v>
      </c>
      <c r="D31" s="136">
        <v>3459</v>
      </c>
      <c r="E31" s="197">
        <v>169937631</v>
      </c>
      <c r="F31" s="139">
        <v>10198</v>
      </c>
      <c r="G31" s="140">
        <v>524951824.04000002</v>
      </c>
    </row>
    <row r="32" spans="1:7" ht="15.75" x14ac:dyDescent="0.25">
      <c r="A32" s="108" t="s">
        <v>40</v>
      </c>
      <c r="B32" s="135">
        <v>888</v>
      </c>
      <c r="C32" s="191">
        <v>53019147.649999999</v>
      </c>
      <c r="D32" s="136">
        <v>378</v>
      </c>
      <c r="E32" s="197">
        <v>19825831</v>
      </c>
      <c r="F32" s="139">
        <v>1266</v>
      </c>
      <c r="G32" s="140">
        <v>72844978.650000006</v>
      </c>
    </row>
    <row r="33" spans="1:7" ht="15.75" x14ac:dyDescent="0.25">
      <c r="A33" s="108" t="s">
        <v>41</v>
      </c>
      <c r="B33" s="135">
        <v>2283</v>
      </c>
      <c r="C33" s="191">
        <v>95153929.599999994</v>
      </c>
      <c r="D33" s="136">
        <v>727</v>
      </c>
      <c r="E33" s="197">
        <v>48833448.209999993</v>
      </c>
      <c r="F33" s="139">
        <v>3010</v>
      </c>
      <c r="G33" s="140">
        <v>143987377.81</v>
      </c>
    </row>
    <row r="34" spans="1:7" ht="15.75" x14ac:dyDescent="0.25">
      <c r="A34" s="108" t="s">
        <v>42</v>
      </c>
      <c r="B34" s="135">
        <v>1433</v>
      </c>
      <c r="C34" s="191">
        <v>73026136.129999995</v>
      </c>
      <c r="D34" s="136">
        <v>353</v>
      </c>
      <c r="E34" s="197">
        <v>28541557.469999999</v>
      </c>
      <c r="F34" s="139">
        <v>1786</v>
      </c>
      <c r="G34" s="140">
        <v>101567693.59999999</v>
      </c>
    </row>
    <row r="35" spans="1:7" ht="15.75" x14ac:dyDescent="0.25">
      <c r="A35" s="108" t="s">
        <v>43</v>
      </c>
      <c r="B35" s="135">
        <v>2506</v>
      </c>
      <c r="C35" s="191">
        <v>88931688.129999995</v>
      </c>
      <c r="D35" s="136">
        <v>136</v>
      </c>
      <c r="E35" s="197">
        <v>7421493.7400000002</v>
      </c>
      <c r="F35" s="139">
        <v>2642</v>
      </c>
      <c r="G35" s="140">
        <v>96353181.86999999</v>
      </c>
    </row>
    <row r="36" spans="1:7" ht="15.75" x14ac:dyDescent="0.25">
      <c r="A36" s="108" t="s">
        <v>44</v>
      </c>
      <c r="B36" s="135">
        <v>9893</v>
      </c>
      <c r="C36" s="191">
        <v>389398925.59000003</v>
      </c>
      <c r="D36" s="136">
        <v>2547</v>
      </c>
      <c r="E36" s="197">
        <v>140660853.81</v>
      </c>
      <c r="F36" s="139">
        <v>12440</v>
      </c>
      <c r="G36" s="140">
        <v>530059779.40000004</v>
      </c>
    </row>
    <row r="37" spans="1:7" ht="15.75" x14ac:dyDescent="0.25">
      <c r="A37" s="108" t="s">
        <v>45</v>
      </c>
      <c r="B37" s="135">
        <v>1092</v>
      </c>
      <c r="C37" s="191">
        <v>61399881.609999999</v>
      </c>
      <c r="D37" s="136">
        <v>1875</v>
      </c>
      <c r="E37" s="197">
        <v>75739307</v>
      </c>
      <c r="F37" s="139">
        <v>2967</v>
      </c>
      <c r="G37" s="140">
        <v>137139188.61000001</v>
      </c>
    </row>
    <row r="38" spans="1:7" ht="15.75" x14ac:dyDescent="0.25">
      <c r="A38" s="108" t="s">
        <v>46</v>
      </c>
      <c r="B38" s="135">
        <v>16685</v>
      </c>
      <c r="C38" s="191">
        <v>725497960.28999996</v>
      </c>
      <c r="D38" s="136">
        <v>11489</v>
      </c>
      <c r="E38" s="197">
        <v>543448545.66999996</v>
      </c>
      <c r="F38" s="139">
        <v>28174</v>
      </c>
      <c r="G38" s="140">
        <v>1268946505.96</v>
      </c>
    </row>
    <row r="39" spans="1:7" ht="15.75" x14ac:dyDescent="0.25">
      <c r="A39" s="108" t="s">
        <v>47</v>
      </c>
      <c r="B39" s="135">
        <v>10237</v>
      </c>
      <c r="C39" s="191">
        <v>367266828.99000001</v>
      </c>
      <c r="D39" s="136">
        <v>5086</v>
      </c>
      <c r="E39" s="197">
        <v>176436805.78</v>
      </c>
      <c r="F39" s="139">
        <v>15323</v>
      </c>
      <c r="G39" s="140">
        <v>543703634.76999998</v>
      </c>
    </row>
    <row r="40" spans="1:7" ht="15.75" x14ac:dyDescent="0.25">
      <c r="A40" s="108" t="s">
        <v>48</v>
      </c>
      <c r="B40" s="135">
        <v>1002</v>
      </c>
      <c r="C40" s="191">
        <v>35845143.280000001</v>
      </c>
      <c r="D40" s="136">
        <v>142</v>
      </c>
      <c r="E40" s="197">
        <v>15865528.57</v>
      </c>
      <c r="F40" s="139">
        <v>1144</v>
      </c>
      <c r="G40" s="140">
        <v>51710671.850000001</v>
      </c>
    </row>
    <row r="41" spans="1:7" ht="15.75" x14ac:dyDescent="0.25">
      <c r="A41" s="133" t="s">
        <v>49</v>
      </c>
      <c r="B41" s="135">
        <v>0</v>
      </c>
      <c r="C41" s="191">
        <v>0</v>
      </c>
      <c r="D41" s="136">
        <v>18</v>
      </c>
      <c r="E41" s="197">
        <v>1764297.7</v>
      </c>
      <c r="F41" s="139">
        <v>18</v>
      </c>
      <c r="G41" s="140">
        <v>1764297.7</v>
      </c>
    </row>
    <row r="42" spans="1:7" ht="15.75" x14ac:dyDescent="0.25">
      <c r="A42" s="108" t="s">
        <v>50</v>
      </c>
      <c r="B42" s="135">
        <v>13412</v>
      </c>
      <c r="C42" s="191">
        <v>622515308.52999997</v>
      </c>
      <c r="D42" s="136">
        <v>7837</v>
      </c>
      <c r="E42" s="197">
        <v>301651766.25999999</v>
      </c>
      <c r="F42" s="139">
        <v>21249</v>
      </c>
      <c r="G42" s="140">
        <v>924167074.78999996</v>
      </c>
    </row>
    <row r="43" spans="1:7" ht="15.75" x14ac:dyDescent="0.25">
      <c r="A43" s="108" t="s">
        <v>51</v>
      </c>
      <c r="B43" s="135">
        <v>2872</v>
      </c>
      <c r="C43" s="191">
        <v>194659126.68000001</v>
      </c>
      <c r="D43" s="136">
        <v>2694</v>
      </c>
      <c r="E43" s="197">
        <v>130272048.68000001</v>
      </c>
      <c r="F43" s="139">
        <v>5566</v>
      </c>
      <c r="G43" s="140">
        <v>324931175.36000001</v>
      </c>
    </row>
    <row r="44" spans="1:7" ht="15.75" x14ac:dyDescent="0.25">
      <c r="A44" s="108" t="s">
        <v>52</v>
      </c>
      <c r="B44" s="135">
        <v>4826</v>
      </c>
      <c r="C44" s="191">
        <v>151302899.84999999</v>
      </c>
      <c r="D44" s="136">
        <v>2520</v>
      </c>
      <c r="E44" s="197">
        <v>93497312.700000003</v>
      </c>
      <c r="F44" s="139">
        <v>7346</v>
      </c>
      <c r="G44" s="140">
        <v>244800212.55000001</v>
      </c>
    </row>
    <row r="45" spans="1:7" ht="15.75" x14ac:dyDescent="0.25">
      <c r="A45" s="108" t="s">
        <v>53</v>
      </c>
      <c r="B45" s="135">
        <v>5</v>
      </c>
      <c r="C45" s="191">
        <v>74201.19</v>
      </c>
      <c r="D45" s="136">
        <v>0</v>
      </c>
      <c r="E45" s="197">
        <v>0</v>
      </c>
      <c r="F45" s="139">
        <v>5</v>
      </c>
      <c r="G45" s="140">
        <v>74201.19</v>
      </c>
    </row>
    <row r="46" spans="1:7" ht="15.75" x14ac:dyDescent="0.25">
      <c r="A46" s="108" t="s">
        <v>54</v>
      </c>
      <c r="B46" s="135">
        <v>16788</v>
      </c>
      <c r="C46" s="191">
        <v>723170381.30999994</v>
      </c>
      <c r="D46" s="136">
        <v>6935</v>
      </c>
      <c r="E46" s="197">
        <v>257504704.12</v>
      </c>
      <c r="F46" s="139">
        <v>23723</v>
      </c>
      <c r="G46" s="140">
        <v>980675085.42999995</v>
      </c>
    </row>
    <row r="47" spans="1:7" ht="15.75" x14ac:dyDescent="0.25">
      <c r="A47" s="108" t="s">
        <v>55</v>
      </c>
      <c r="B47" s="135">
        <v>327</v>
      </c>
      <c r="C47" s="191">
        <v>4752202.8</v>
      </c>
      <c r="D47" s="136">
        <v>940</v>
      </c>
      <c r="E47" s="197">
        <v>46448586</v>
      </c>
      <c r="F47" s="139">
        <v>1267</v>
      </c>
      <c r="G47" s="140">
        <v>51200788.799999997</v>
      </c>
    </row>
    <row r="48" spans="1:7" ht="15.75" x14ac:dyDescent="0.25">
      <c r="A48" s="108" t="s">
        <v>56</v>
      </c>
      <c r="B48" s="135">
        <v>902</v>
      </c>
      <c r="C48" s="191">
        <v>51248568.609999999</v>
      </c>
      <c r="D48" s="136">
        <v>536</v>
      </c>
      <c r="E48" s="197">
        <v>22815962.84</v>
      </c>
      <c r="F48" s="139">
        <v>1438</v>
      </c>
      <c r="G48" s="140">
        <v>74064531.450000003</v>
      </c>
    </row>
    <row r="49" spans="1:7" ht="15.75" x14ac:dyDescent="0.25">
      <c r="A49" s="108" t="s">
        <v>57</v>
      </c>
      <c r="B49" s="135">
        <v>3756</v>
      </c>
      <c r="C49" s="191">
        <v>206735857.06</v>
      </c>
      <c r="D49" s="136">
        <v>2472</v>
      </c>
      <c r="E49" s="197">
        <v>99861149.219999999</v>
      </c>
      <c r="F49" s="139">
        <v>6228</v>
      </c>
      <c r="G49" s="140">
        <v>306597006.27999997</v>
      </c>
    </row>
    <row r="50" spans="1:7" ht="15.75" x14ac:dyDescent="0.25">
      <c r="A50" s="108" t="s">
        <v>58</v>
      </c>
      <c r="B50" s="135">
        <v>1315</v>
      </c>
      <c r="C50" s="191">
        <v>64458487.390000001</v>
      </c>
      <c r="D50" s="136">
        <v>371</v>
      </c>
      <c r="E50" s="197">
        <v>32421025.84</v>
      </c>
      <c r="F50" s="139">
        <v>1686</v>
      </c>
      <c r="G50" s="140">
        <v>96879513.230000004</v>
      </c>
    </row>
    <row r="51" spans="1:7" ht="15.75" x14ac:dyDescent="0.25">
      <c r="A51" s="108" t="s">
        <v>59</v>
      </c>
      <c r="B51" s="135">
        <v>5893</v>
      </c>
      <c r="C51" s="191">
        <v>333628192.06</v>
      </c>
      <c r="D51" s="136">
        <v>4085</v>
      </c>
      <c r="E51" s="197">
        <v>169336714.97</v>
      </c>
      <c r="F51" s="139">
        <v>9978</v>
      </c>
      <c r="G51" s="140">
        <v>502964907.02999997</v>
      </c>
    </row>
    <row r="52" spans="1:7" ht="15.75" x14ac:dyDescent="0.25">
      <c r="A52" s="108" t="s">
        <v>60</v>
      </c>
      <c r="B52" s="135">
        <v>17976</v>
      </c>
      <c r="C52" s="191">
        <v>963919989.22000003</v>
      </c>
      <c r="D52" s="136">
        <v>9314</v>
      </c>
      <c r="E52" s="197">
        <v>637473644.96000004</v>
      </c>
      <c r="F52" s="139">
        <v>27290</v>
      </c>
      <c r="G52" s="140">
        <v>1601393634.1800001</v>
      </c>
    </row>
    <row r="53" spans="1:7" ht="15.75" x14ac:dyDescent="0.25">
      <c r="A53" s="108" t="s">
        <v>61</v>
      </c>
      <c r="B53" s="135">
        <v>2550</v>
      </c>
      <c r="C53" s="191">
        <v>82899002.729999989</v>
      </c>
      <c r="D53" s="136">
        <v>811</v>
      </c>
      <c r="E53" s="197">
        <v>35518882</v>
      </c>
      <c r="F53" s="139">
        <v>3361</v>
      </c>
      <c r="G53" s="140">
        <v>118417884.72999999</v>
      </c>
    </row>
    <row r="54" spans="1:7" ht="15.75" x14ac:dyDescent="0.25">
      <c r="A54" s="108" t="s">
        <v>62</v>
      </c>
      <c r="B54" s="135">
        <v>548</v>
      </c>
      <c r="C54" s="191">
        <v>29741313.710000001</v>
      </c>
      <c r="D54" s="136">
        <v>1002</v>
      </c>
      <c r="E54" s="197">
        <v>29432891.190000001</v>
      </c>
      <c r="F54" s="139">
        <v>1550</v>
      </c>
      <c r="G54" s="140">
        <v>59174204.900000006</v>
      </c>
    </row>
    <row r="55" spans="1:7" ht="15.75" x14ac:dyDescent="0.25">
      <c r="A55" s="108" t="s">
        <v>63</v>
      </c>
      <c r="B55" s="135">
        <v>28</v>
      </c>
      <c r="C55" s="191">
        <v>469800</v>
      </c>
      <c r="D55" s="136">
        <v>0</v>
      </c>
      <c r="E55" s="197">
        <v>0</v>
      </c>
      <c r="F55" s="139">
        <v>28</v>
      </c>
      <c r="G55" s="140">
        <v>469800</v>
      </c>
    </row>
    <row r="56" spans="1:7" ht="15.75" x14ac:dyDescent="0.25">
      <c r="A56" s="108" t="s">
        <v>64</v>
      </c>
      <c r="B56" s="135">
        <v>9005</v>
      </c>
      <c r="C56" s="191">
        <v>389117033.43000001</v>
      </c>
      <c r="D56" s="136">
        <v>2203</v>
      </c>
      <c r="E56" s="197">
        <v>115657526.23999999</v>
      </c>
      <c r="F56" s="139">
        <v>11208</v>
      </c>
      <c r="G56" s="140">
        <v>504774559.67000002</v>
      </c>
    </row>
    <row r="57" spans="1:7" ht="15.75" x14ac:dyDescent="0.25">
      <c r="A57" s="108" t="s">
        <v>65</v>
      </c>
      <c r="B57" s="135">
        <v>6324</v>
      </c>
      <c r="C57" s="191">
        <v>224130881.74000001</v>
      </c>
      <c r="D57" s="136">
        <v>5868</v>
      </c>
      <c r="E57" s="197">
        <v>205960657</v>
      </c>
      <c r="F57" s="139">
        <v>12192</v>
      </c>
      <c r="G57" s="140">
        <v>430091538.74000001</v>
      </c>
    </row>
    <row r="58" spans="1:7" ht="15.75" x14ac:dyDescent="0.25">
      <c r="A58" s="108" t="s">
        <v>66</v>
      </c>
      <c r="B58" s="135">
        <v>1767</v>
      </c>
      <c r="C58" s="191">
        <v>108790542.03</v>
      </c>
      <c r="D58" s="136">
        <v>1369</v>
      </c>
      <c r="E58" s="197">
        <v>73934243.730000004</v>
      </c>
      <c r="F58" s="139">
        <v>3136</v>
      </c>
      <c r="G58" s="140">
        <v>182724785.75999999</v>
      </c>
    </row>
    <row r="59" spans="1:7" ht="15.75" x14ac:dyDescent="0.25">
      <c r="A59" s="108" t="s">
        <v>67</v>
      </c>
      <c r="B59" s="135">
        <v>8660</v>
      </c>
      <c r="C59" s="191">
        <v>321375956.50999999</v>
      </c>
      <c r="D59" s="136">
        <v>3819</v>
      </c>
      <c r="E59" s="197">
        <v>180635612.95999998</v>
      </c>
      <c r="F59" s="139">
        <v>12479</v>
      </c>
      <c r="G59" s="140">
        <v>502011569.46999997</v>
      </c>
    </row>
    <row r="60" spans="1:7" ht="15.75" x14ac:dyDescent="0.25">
      <c r="A60" s="109" t="s">
        <v>68</v>
      </c>
      <c r="B60" s="192">
        <v>429</v>
      </c>
      <c r="C60" s="193">
        <v>20034977.379999999</v>
      </c>
      <c r="D60" s="198">
        <v>158</v>
      </c>
      <c r="E60" s="199">
        <v>14811441.489999998</v>
      </c>
      <c r="F60" s="194">
        <v>587</v>
      </c>
      <c r="G60" s="141">
        <v>34846418.869999997</v>
      </c>
    </row>
    <row r="61" spans="1:7" s="18" customFormat="1" ht="15.75" x14ac:dyDescent="0.25">
      <c r="A61" s="84" t="s">
        <v>85</v>
      </c>
      <c r="B61" s="105">
        <f>SUM(B3:B60)</f>
        <v>297466</v>
      </c>
      <c r="C61" s="106">
        <f t="shared" ref="C61:G61" si="0">SUM(C3:C60)</f>
        <v>13696594148.869999</v>
      </c>
      <c r="D61" s="105">
        <f t="shared" si="0"/>
        <v>156454</v>
      </c>
      <c r="E61" s="106">
        <f t="shared" si="0"/>
        <v>7599935581.9899988</v>
      </c>
      <c r="F61" s="107">
        <f t="shared" si="0"/>
        <v>453920</v>
      </c>
      <c r="G61" s="106">
        <f t="shared" si="0"/>
        <v>21296529730.860001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February 2014&amp;R
&amp;G
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="77" zoomScaleNormal="60" zoomScalePageLayoutView="77" workbookViewId="0">
      <selection sqref="A1:A2"/>
    </sheetView>
  </sheetViews>
  <sheetFormatPr defaultRowHeight="15" x14ac:dyDescent="0.25"/>
  <cols>
    <col min="1" max="1" width="13.28515625" customWidth="1"/>
    <col min="2" max="2" width="18.140625" customWidth="1"/>
    <col min="3" max="3" width="21.7109375" customWidth="1"/>
    <col min="4" max="4" width="15.85546875" style="22" customWidth="1"/>
    <col min="5" max="5" width="12.85546875" customWidth="1"/>
    <col min="6" max="6" width="16.7109375" style="24" customWidth="1"/>
    <col min="7" max="7" width="20.5703125" style="24" customWidth="1"/>
    <col min="8" max="8" width="12.140625" style="22" customWidth="1"/>
    <col min="9" max="9" width="12" style="22" customWidth="1"/>
    <col min="10" max="10" width="13.5703125" customWidth="1"/>
    <col min="11" max="11" width="12.85546875" customWidth="1"/>
    <col min="12" max="12" width="15.42578125" customWidth="1"/>
    <col min="13" max="13" width="12.5703125" customWidth="1"/>
    <col min="14" max="14" width="11.5703125" customWidth="1"/>
    <col min="15" max="15" width="10.140625" customWidth="1"/>
    <col min="16" max="16" width="10.85546875" customWidth="1"/>
    <col min="17" max="17" width="10.28515625" customWidth="1"/>
    <col min="18" max="18" width="9.140625" customWidth="1"/>
    <col min="19" max="19" width="13.140625" customWidth="1"/>
    <col min="20" max="20" width="12.140625" customWidth="1"/>
    <col min="21" max="21" width="12.42578125" customWidth="1"/>
    <col min="22" max="22" width="13.140625" customWidth="1"/>
    <col min="23" max="23" width="14" customWidth="1"/>
    <col min="24" max="24" width="12.85546875" customWidth="1"/>
  </cols>
  <sheetData/>
  <printOptions horizontalCentered="1"/>
  <pageMargins left="0.45" right="0.45" top="1.75" bottom="0.75" header="0.3" footer="0.3"/>
  <pageSetup scale="65" fitToHeight="100" orientation="landscape" r:id="rId1"/>
  <headerFooter>
    <oddHeader xml:space="preserve">&amp;L
&amp;G
&amp;C&amp;"-,Bold"&amp;14&amp;U
Combined Medicare and Medicaid Payments by State Graph
&amp;"-,Regular"&amp;12&amp;UMedicare and Medicaid Provider Payments
January 2011 to February 2014&amp;R
&amp;G
</oddHeader>
    <oddFooter xml:space="preserve">&amp;R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7"/>
  <sheetViews>
    <sheetView tabSelected="1" showRuler="0" view="pageLayout" topLeftCell="A211" zoomScaleNormal="100" workbookViewId="0">
      <selection activeCell="H63" sqref="H63"/>
    </sheetView>
  </sheetViews>
  <sheetFormatPr defaultColWidth="9.140625" defaultRowHeight="15" x14ac:dyDescent="0.25"/>
  <cols>
    <col min="1" max="1" width="21.5703125" style="25" customWidth="1"/>
    <col min="2" max="2" width="14.42578125" style="19" customWidth="1"/>
    <col min="3" max="3" width="12.7109375" style="20" customWidth="1"/>
    <col min="4" max="4" width="9.7109375" style="97" customWidth="1"/>
    <col min="5" max="5" width="18.85546875" style="182" customWidth="1"/>
    <col min="6" max="6" width="14.42578125" style="24" customWidth="1"/>
    <col min="7" max="7" width="13.28515625" style="22" customWidth="1"/>
    <col min="8" max="8" width="10" style="101" customWidth="1"/>
    <col min="9" max="9" width="18" style="102" customWidth="1"/>
    <col min="10" max="10" width="9.5703125" style="101" customWidth="1"/>
    <col min="11" max="11" width="17.7109375" style="102" customWidth="1"/>
    <col min="12" max="12" width="10.5703125" style="22" customWidth="1"/>
    <col min="13" max="13" width="17.5703125" style="13" customWidth="1"/>
    <col min="14" max="14" width="11.140625" customWidth="1"/>
    <col min="15" max="15" width="18.85546875" style="13" customWidth="1"/>
    <col min="16" max="16" width="12.5703125" customWidth="1"/>
    <col min="17" max="17" width="11.5703125" customWidth="1"/>
    <col min="18" max="18" width="10.140625" customWidth="1"/>
    <col min="19" max="19" width="10.85546875" customWidth="1"/>
    <col min="20" max="20" width="10.28515625" customWidth="1"/>
    <col min="21" max="21" width="9.140625" customWidth="1"/>
    <col min="22" max="22" width="13.140625" customWidth="1"/>
    <col min="23" max="23" width="12.140625" customWidth="1"/>
    <col min="24" max="24" width="12.42578125" customWidth="1"/>
    <col min="25" max="25" width="13.140625" customWidth="1"/>
    <col min="26" max="26" width="14" customWidth="1"/>
    <col min="27" max="27" width="12.85546875" customWidth="1"/>
  </cols>
  <sheetData>
    <row r="1" spans="1:15" ht="15.75" customHeight="1" x14ac:dyDescent="0.25">
      <c r="A1" s="238" t="s">
        <v>0</v>
      </c>
      <c r="B1" s="239" t="s">
        <v>75</v>
      </c>
      <c r="C1" s="239"/>
      <c r="D1" s="239"/>
      <c r="E1" s="239"/>
      <c r="F1" s="239" t="s">
        <v>2</v>
      </c>
      <c r="G1" s="239"/>
      <c r="H1" s="239"/>
      <c r="I1" s="239"/>
      <c r="J1" s="239"/>
      <c r="K1" s="239"/>
      <c r="L1" s="239"/>
      <c r="M1" s="239"/>
      <c r="N1" s="239" t="s">
        <v>4</v>
      </c>
      <c r="O1" s="239"/>
    </row>
    <row r="2" spans="1:15" ht="15" customHeight="1" x14ac:dyDescent="0.25">
      <c r="A2" s="238"/>
      <c r="B2" s="44" t="s">
        <v>86</v>
      </c>
      <c r="C2" s="44" t="s">
        <v>87</v>
      </c>
      <c r="D2" s="104" t="s">
        <v>88</v>
      </c>
      <c r="E2" s="177" t="s">
        <v>89</v>
      </c>
      <c r="F2" s="131" t="s">
        <v>86</v>
      </c>
      <c r="G2" s="44" t="s">
        <v>87</v>
      </c>
      <c r="H2" s="98" t="s">
        <v>90</v>
      </c>
      <c r="I2" s="119" t="s">
        <v>91</v>
      </c>
      <c r="J2" s="98" t="s">
        <v>92</v>
      </c>
      <c r="K2" s="99" t="s">
        <v>93</v>
      </c>
      <c r="L2" s="44" t="s">
        <v>94</v>
      </c>
      <c r="M2" s="45" t="s">
        <v>95</v>
      </c>
      <c r="N2" s="44" t="s">
        <v>88</v>
      </c>
      <c r="O2" s="45" t="s">
        <v>89</v>
      </c>
    </row>
    <row r="3" spans="1:15" x14ac:dyDescent="0.25">
      <c r="A3" s="55" t="s">
        <v>10</v>
      </c>
      <c r="B3" s="46" t="s">
        <v>76</v>
      </c>
      <c r="C3" s="42" t="s">
        <v>5</v>
      </c>
      <c r="D3" s="130">
        <v>4192</v>
      </c>
      <c r="E3" s="180">
        <v>66127417.810000002</v>
      </c>
      <c r="F3" s="46" t="s">
        <v>80</v>
      </c>
      <c r="G3" s="42" t="s">
        <v>5</v>
      </c>
      <c r="H3" s="43">
        <v>1440</v>
      </c>
      <c r="I3" s="124">
        <v>30316680</v>
      </c>
      <c r="J3" s="100">
        <v>305</v>
      </c>
      <c r="K3" s="117">
        <v>2569839</v>
      </c>
      <c r="L3" s="63">
        <f t="shared" ref="L3:M5" si="0">+H3+J3</f>
        <v>1745</v>
      </c>
      <c r="M3" s="120">
        <f t="shared" si="0"/>
        <v>32886519</v>
      </c>
      <c r="N3" s="51">
        <f t="shared" ref="N3:O66" si="1">+L3+D3</f>
        <v>5937</v>
      </c>
      <c r="O3" s="114">
        <f t="shared" si="1"/>
        <v>99013936.810000002</v>
      </c>
    </row>
    <row r="4" spans="1:15" x14ac:dyDescent="0.25">
      <c r="A4" s="56"/>
      <c r="B4" s="47" t="s">
        <v>76</v>
      </c>
      <c r="C4" s="34" t="s">
        <v>6</v>
      </c>
      <c r="D4" s="130">
        <v>4</v>
      </c>
      <c r="E4" s="180">
        <v>7738884.4100000001</v>
      </c>
      <c r="F4" s="47" t="s">
        <v>80</v>
      </c>
      <c r="G4" s="34" t="s">
        <v>6</v>
      </c>
      <c r="H4" s="35">
        <v>2</v>
      </c>
      <c r="I4" s="125">
        <v>6719312</v>
      </c>
      <c r="J4" s="35">
        <v>0</v>
      </c>
      <c r="K4" s="111">
        <v>0</v>
      </c>
      <c r="L4" s="64">
        <f t="shared" si="0"/>
        <v>2</v>
      </c>
      <c r="M4" s="121">
        <f t="shared" si="0"/>
        <v>6719312</v>
      </c>
      <c r="N4" s="52">
        <f t="shared" si="1"/>
        <v>6</v>
      </c>
      <c r="O4" s="115">
        <f t="shared" si="1"/>
        <v>14458196.41</v>
      </c>
    </row>
    <row r="5" spans="1:15" x14ac:dyDescent="0.25">
      <c r="A5" s="56"/>
      <c r="B5" s="47" t="s">
        <v>78</v>
      </c>
      <c r="C5" s="34" t="s">
        <v>6</v>
      </c>
      <c r="D5" s="130">
        <v>151</v>
      </c>
      <c r="E5" s="180">
        <v>207327790.88</v>
      </c>
      <c r="F5" s="47" t="s">
        <v>78</v>
      </c>
      <c r="G5" s="34" t="s">
        <v>6</v>
      </c>
      <c r="H5" s="35">
        <v>86</v>
      </c>
      <c r="I5" s="125">
        <v>56196935</v>
      </c>
      <c r="J5" s="100">
        <v>69</v>
      </c>
      <c r="K5" s="111">
        <v>27967098</v>
      </c>
      <c r="L5" s="64">
        <f t="shared" si="0"/>
        <v>155</v>
      </c>
      <c r="M5" s="121">
        <f t="shared" si="0"/>
        <v>84164033</v>
      </c>
      <c r="N5" s="52">
        <f t="shared" si="1"/>
        <v>306</v>
      </c>
      <c r="O5" s="115">
        <f t="shared" si="1"/>
        <v>291491823.88</v>
      </c>
    </row>
    <row r="6" spans="1:15" x14ac:dyDescent="0.25">
      <c r="A6" s="57" t="s">
        <v>10</v>
      </c>
      <c r="B6" s="48"/>
      <c r="C6" s="36"/>
      <c r="D6" s="37">
        <f>SUM(D3:D5)</f>
        <v>4347</v>
      </c>
      <c r="E6" s="178">
        <f>SUM(E3:E5)</f>
        <v>281194093.10000002</v>
      </c>
      <c r="F6" s="48"/>
      <c r="G6" s="36"/>
      <c r="H6" s="37">
        <f t="shared" ref="H6:M6" si="2">SUM(H3:H5)</f>
        <v>1528</v>
      </c>
      <c r="I6" s="126">
        <f t="shared" si="2"/>
        <v>93232927</v>
      </c>
      <c r="J6" s="37">
        <f t="shared" si="2"/>
        <v>374</v>
      </c>
      <c r="K6" s="112">
        <f t="shared" si="2"/>
        <v>30536937</v>
      </c>
      <c r="L6" s="65">
        <f t="shared" si="2"/>
        <v>1902</v>
      </c>
      <c r="M6" s="122">
        <f t="shared" si="2"/>
        <v>123769864</v>
      </c>
      <c r="N6" s="53">
        <f t="shared" si="1"/>
        <v>6249</v>
      </c>
      <c r="O6" s="116">
        <f t="shared" si="1"/>
        <v>404963957.10000002</v>
      </c>
    </row>
    <row r="7" spans="1:15" x14ac:dyDescent="0.25">
      <c r="A7" s="56" t="s">
        <v>11</v>
      </c>
      <c r="B7" s="47" t="s">
        <v>76</v>
      </c>
      <c r="C7" s="34" t="s">
        <v>5</v>
      </c>
      <c r="D7" s="130">
        <v>255</v>
      </c>
      <c r="E7" s="180">
        <v>4000964.83</v>
      </c>
      <c r="F7" s="47" t="s">
        <v>80</v>
      </c>
      <c r="G7" s="34" t="s">
        <v>5</v>
      </c>
      <c r="H7" s="100">
        <v>552</v>
      </c>
      <c r="I7" s="127">
        <v>11687502</v>
      </c>
      <c r="J7" s="100">
        <v>105</v>
      </c>
      <c r="K7" s="118">
        <v>889667</v>
      </c>
      <c r="L7" s="64">
        <f t="shared" ref="L7:M9" si="3">+H7+J7</f>
        <v>657</v>
      </c>
      <c r="M7" s="121">
        <f t="shared" si="3"/>
        <v>12577169</v>
      </c>
      <c r="N7" s="52">
        <f t="shared" si="1"/>
        <v>912</v>
      </c>
      <c r="O7" s="115">
        <f t="shared" si="1"/>
        <v>16578133.83</v>
      </c>
    </row>
    <row r="8" spans="1:15" x14ac:dyDescent="0.25">
      <c r="A8" s="56"/>
      <c r="B8" s="47" t="s">
        <v>76</v>
      </c>
      <c r="C8" s="34" t="s">
        <v>6</v>
      </c>
      <c r="D8" s="35">
        <v>0</v>
      </c>
      <c r="E8" s="179">
        <v>0</v>
      </c>
      <c r="F8" s="47" t="s">
        <v>80</v>
      </c>
      <c r="G8" s="34" t="s">
        <v>6</v>
      </c>
      <c r="H8" s="35">
        <v>0</v>
      </c>
      <c r="I8" s="125">
        <v>0</v>
      </c>
      <c r="J8" s="35">
        <v>0</v>
      </c>
      <c r="K8" s="111">
        <v>0</v>
      </c>
      <c r="L8" s="64">
        <f t="shared" si="3"/>
        <v>0</v>
      </c>
      <c r="M8" s="121">
        <f t="shared" si="3"/>
        <v>0</v>
      </c>
      <c r="N8" s="52">
        <f t="shared" si="1"/>
        <v>0</v>
      </c>
      <c r="O8" s="115">
        <f t="shared" si="1"/>
        <v>0</v>
      </c>
    </row>
    <row r="9" spans="1:15" x14ac:dyDescent="0.25">
      <c r="A9" s="56"/>
      <c r="B9" s="47" t="s">
        <v>78</v>
      </c>
      <c r="C9" s="34" t="s">
        <v>6</v>
      </c>
      <c r="D9" s="130">
        <v>13</v>
      </c>
      <c r="E9" s="180">
        <v>10531551.529999999</v>
      </c>
      <c r="F9" s="47" t="s">
        <v>78</v>
      </c>
      <c r="G9" s="34" t="s">
        <v>6</v>
      </c>
      <c r="H9" s="35">
        <v>20</v>
      </c>
      <c r="I9" s="125">
        <v>12884251</v>
      </c>
      <c r="J9" s="35">
        <v>8</v>
      </c>
      <c r="K9" s="111">
        <v>4318077</v>
      </c>
      <c r="L9" s="64">
        <f t="shared" si="3"/>
        <v>28</v>
      </c>
      <c r="M9" s="121">
        <f t="shared" si="3"/>
        <v>17202328</v>
      </c>
      <c r="N9" s="52">
        <f t="shared" si="1"/>
        <v>41</v>
      </c>
      <c r="O9" s="115">
        <f t="shared" si="1"/>
        <v>27733879.530000001</v>
      </c>
    </row>
    <row r="10" spans="1:15" x14ac:dyDescent="0.25">
      <c r="A10" s="57" t="s">
        <v>11</v>
      </c>
      <c r="B10" s="48"/>
      <c r="C10" s="36"/>
      <c r="D10" s="37">
        <f>SUM(D7:D9)</f>
        <v>268</v>
      </c>
      <c r="E10" s="178">
        <f>SUM(E7:E9)</f>
        <v>14532516.359999999</v>
      </c>
      <c r="F10" s="48"/>
      <c r="G10" s="36"/>
      <c r="H10" s="37">
        <f t="shared" ref="H10:M10" si="4">SUM(H7:H9)</f>
        <v>572</v>
      </c>
      <c r="I10" s="126">
        <f t="shared" si="4"/>
        <v>24571753</v>
      </c>
      <c r="J10" s="37">
        <f t="shared" si="4"/>
        <v>113</v>
      </c>
      <c r="K10" s="112">
        <f t="shared" si="4"/>
        <v>5207744</v>
      </c>
      <c r="L10" s="65">
        <f t="shared" si="4"/>
        <v>685</v>
      </c>
      <c r="M10" s="122">
        <f t="shared" si="4"/>
        <v>29779497</v>
      </c>
      <c r="N10" s="53">
        <f t="shared" si="1"/>
        <v>953</v>
      </c>
      <c r="O10" s="116">
        <f t="shared" si="1"/>
        <v>44312013.359999999</v>
      </c>
    </row>
    <row r="11" spans="1:15" x14ac:dyDescent="0.25">
      <c r="A11" s="56" t="s">
        <v>12</v>
      </c>
      <c r="B11" s="47" t="s">
        <v>76</v>
      </c>
      <c r="C11" s="34" t="s">
        <v>5</v>
      </c>
      <c r="D11" s="130">
        <v>4636</v>
      </c>
      <c r="E11" s="180">
        <v>72774642.159999996</v>
      </c>
      <c r="F11" s="47" t="s">
        <v>80</v>
      </c>
      <c r="G11" s="34" t="s">
        <v>5</v>
      </c>
      <c r="H11" s="100">
        <v>2506</v>
      </c>
      <c r="I11" s="127">
        <v>53025844</v>
      </c>
      <c r="J11" s="100">
        <v>409</v>
      </c>
      <c r="K11" s="118">
        <v>3494919</v>
      </c>
      <c r="L11" s="64">
        <f t="shared" ref="L11:M13" si="5">+H11+J11</f>
        <v>2915</v>
      </c>
      <c r="M11" s="121">
        <f t="shared" si="5"/>
        <v>56520763</v>
      </c>
      <c r="N11" s="52">
        <f t="shared" si="1"/>
        <v>7551</v>
      </c>
      <c r="O11" s="115">
        <f t="shared" si="1"/>
        <v>129295405.16</v>
      </c>
    </row>
    <row r="12" spans="1:15" x14ac:dyDescent="0.25">
      <c r="A12" s="56"/>
      <c r="B12" s="47" t="s">
        <v>76</v>
      </c>
      <c r="C12" s="34" t="s">
        <v>6</v>
      </c>
      <c r="D12" s="35">
        <v>0</v>
      </c>
      <c r="E12" s="179">
        <v>0</v>
      </c>
      <c r="F12" s="47" t="s">
        <v>80</v>
      </c>
      <c r="G12" s="34" t="s">
        <v>6</v>
      </c>
      <c r="H12" s="35">
        <v>2</v>
      </c>
      <c r="I12" s="125">
        <v>4580960.7699999996</v>
      </c>
      <c r="J12" s="35">
        <v>1</v>
      </c>
      <c r="K12" s="111">
        <v>1409960.42</v>
      </c>
      <c r="L12" s="64">
        <f t="shared" si="5"/>
        <v>3</v>
      </c>
      <c r="M12" s="121">
        <f t="shared" si="5"/>
        <v>5990921.1899999995</v>
      </c>
      <c r="N12" s="52">
        <f t="shared" si="1"/>
        <v>3</v>
      </c>
      <c r="O12" s="115">
        <f t="shared" si="1"/>
        <v>5990921.1899999995</v>
      </c>
    </row>
    <row r="13" spans="1:15" x14ac:dyDescent="0.25">
      <c r="A13" s="56"/>
      <c r="B13" s="47" t="s">
        <v>78</v>
      </c>
      <c r="C13" s="34" t="s">
        <v>6</v>
      </c>
      <c r="D13" s="130">
        <v>92</v>
      </c>
      <c r="E13" s="180">
        <v>131520254.06999999</v>
      </c>
      <c r="F13" s="47" t="s">
        <v>78</v>
      </c>
      <c r="G13" s="34" t="s">
        <v>6</v>
      </c>
      <c r="H13" s="100">
        <v>65</v>
      </c>
      <c r="I13" s="127">
        <v>72446761.170000002</v>
      </c>
      <c r="J13" s="100">
        <v>33</v>
      </c>
      <c r="K13" s="118">
        <v>33086947.670000002</v>
      </c>
      <c r="L13" s="64">
        <f t="shared" si="5"/>
        <v>98</v>
      </c>
      <c r="M13" s="121">
        <f t="shared" si="5"/>
        <v>105533708.84</v>
      </c>
      <c r="N13" s="52">
        <f t="shared" si="1"/>
        <v>190</v>
      </c>
      <c r="O13" s="115">
        <f t="shared" si="1"/>
        <v>237053962.91</v>
      </c>
    </row>
    <row r="14" spans="1:15" x14ac:dyDescent="0.25">
      <c r="A14" s="57" t="s">
        <v>12</v>
      </c>
      <c r="B14" s="48"/>
      <c r="C14" s="36"/>
      <c r="D14" s="37">
        <f>SUM(D11:D13)</f>
        <v>4728</v>
      </c>
      <c r="E14" s="178">
        <f>SUM(E11:E13)</f>
        <v>204294896.22999999</v>
      </c>
      <c r="F14" s="48"/>
      <c r="G14" s="36"/>
      <c r="H14" s="37">
        <f t="shared" ref="H14:M14" si="6">SUM(H11:H13)</f>
        <v>2573</v>
      </c>
      <c r="I14" s="126">
        <f t="shared" si="6"/>
        <v>130053565.94</v>
      </c>
      <c r="J14" s="37">
        <f t="shared" si="6"/>
        <v>443</v>
      </c>
      <c r="K14" s="112">
        <f t="shared" si="6"/>
        <v>37991827.090000004</v>
      </c>
      <c r="L14" s="65">
        <f t="shared" si="6"/>
        <v>3016</v>
      </c>
      <c r="M14" s="122">
        <f t="shared" si="6"/>
        <v>168045393.03</v>
      </c>
      <c r="N14" s="53">
        <f t="shared" si="1"/>
        <v>7744</v>
      </c>
      <c r="O14" s="116">
        <f t="shared" si="1"/>
        <v>372340289.25999999</v>
      </c>
    </row>
    <row r="15" spans="1:15" x14ac:dyDescent="0.25">
      <c r="A15" s="56" t="s">
        <v>13</v>
      </c>
      <c r="B15" s="47" t="s">
        <v>76</v>
      </c>
      <c r="C15" s="34" t="s">
        <v>5</v>
      </c>
      <c r="D15" s="130">
        <v>2184</v>
      </c>
      <c r="E15" s="180">
        <v>34245309.140000001</v>
      </c>
      <c r="F15" s="47" t="s">
        <v>80</v>
      </c>
      <c r="G15" s="34" t="s">
        <v>5</v>
      </c>
      <c r="H15" s="100">
        <v>1141</v>
      </c>
      <c r="I15" s="127">
        <v>24118756</v>
      </c>
      <c r="J15" s="100">
        <v>546</v>
      </c>
      <c r="K15" s="118">
        <v>4604170</v>
      </c>
      <c r="L15" s="64">
        <f t="shared" ref="L15:M17" si="7">+H15+J15</f>
        <v>1687</v>
      </c>
      <c r="M15" s="121">
        <f t="shared" si="7"/>
        <v>28722926</v>
      </c>
      <c r="N15" s="52">
        <f t="shared" si="1"/>
        <v>3871</v>
      </c>
      <c r="O15" s="115">
        <f t="shared" si="1"/>
        <v>62968235.140000001</v>
      </c>
    </row>
    <row r="16" spans="1:15" x14ac:dyDescent="0.25">
      <c r="A16" s="56"/>
      <c r="B16" s="47" t="s">
        <v>76</v>
      </c>
      <c r="C16" s="34" t="s">
        <v>6</v>
      </c>
      <c r="D16" s="130">
        <v>9</v>
      </c>
      <c r="E16" s="180">
        <v>14230486.789999999</v>
      </c>
      <c r="F16" s="47" t="s">
        <v>80</v>
      </c>
      <c r="G16" s="34" t="s">
        <v>6</v>
      </c>
      <c r="H16" s="35">
        <v>2</v>
      </c>
      <c r="I16" s="125">
        <v>2886695.67</v>
      </c>
      <c r="J16" s="35">
        <v>0</v>
      </c>
      <c r="K16" s="111">
        <v>0</v>
      </c>
      <c r="L16" s="64">
        <f t="shared" si="7"/>
        <v>2</v>
      </c>
      <c r="M16" s="121">
        <f t="shared" si="7"/>
        <v>2886695.67</v>
      </c>
      <c r="N16" s="52">
        <f t="shared" si="1"/>
        <v>11</v>
      </c>
      <c r="O16" s="115">
        <f t="shared" si="1"/>
        <v>17117182.460000001</v>
      </c>
    </row>
    <row r="17" spans="1:15" x14ac:dyDescent="0.25">
      <c r="A17" s="56"/>
      <c r="B17" s="47" t="s">
        <v>78</v>
      </c>
      <c r="C17" s="34" t="s">
        <v>6</v>
      </c>
      <c r="D17" s="130">
        <v>92</v>
      </c>
      <c r="E17" s="180">
        <v>119156698.87</v>
      </c>
      <c r="F17" s="47" t="s">
        <v>78</v>
      </c>
      <c r="G17" s="34" t="s">
        <v>6</v>
      </c>
      <c r="H17" s="35">
        <v>45</v>
      </c>
      <c r="I17" s="125">
        <v>14751161.23</v>
      </c>
      <c r="J17" s="35">
        <v>67</v>
      </c>
      <c r="K17" s="111">
        <v>18666989.09</v>
      </c>
      <c r="L17" s="64">
        <f t="shared" si="7"/>
        <v>112</v>
      </c>
      <c r="M17" s="121">
        <f t="shared" si="7"/>
        <v>33418150.32</v>
      </c>
      <c r="N17" s="52">
        <f t="shared" si="1"/>
        <v>204</v>
      </c>
      <c r="O17" s="115">
        <f t="shared" si="1"/>
        <v>152574849.19</v>
      </c>
    </row>
    <row r="18" spans="1:15" x14ac:dyDescent="0.25">
      <c r="A18" s="57" t="s">
        <v>13</v>
      </c>
      <c r="B18" s="48"/>
      <c r="C18" s="36"/>
      <c r="D18" s="37">
        <f>SUM(D15:D17)</f>
        <v>2285</v>
      </c>
      <c r="E18" s="178">
        <f>SUM(E15:E17)</f>
        <v>167632494.80000001</v>
      </c>
      <c r="F18" s="48"/>
      <c r="G18" s="36"/>
      <c r="H18" s="37">
        <f t="shared" ref="H18:M18" si="8">SUM(H15:H17)</f>
        <v>1188</v>
      </c>
      <c r="I18" s="126">
        <f t="shared" si="8"/>
        <v>41756612.900000006</v>
      </c>
      <c r="J18" s="37">
        <f t="shared" si="8"/>
        <v>613</v>
      </c>
      <c r="K18" s="112">
        <f t="shared" si="8"/>
        <v>23271159.09</v>
      </c>
      <c r="L18" s="65">
        <f t="shared" si="8"/>
        <v>1801</v>
      </c>
      <c r="M18" s="122">
        <f t="shared" si="8"/>
        <v>65027771.990000002</v>
      </c>
      <c r="N18" s="53">
        <f t="shared" si="1"/>
        <v>4086</v>
      </c>
      <c r="O18" s="116">
        <f t="shared" si="1"/>
        <v>232660266.79000002</v>
      </c>
    </row>
    <row r="19" spans="1:15" x14ac:dyDescent="0.25">
      <c r="A19" s="56" t="s">
        <v>14</v>
      </c>
      <c r="B19" s="47" t="s">
        <v>76</v>
      </c>
      <c r="C19" s="34" t="s">
        <v>5</v>
      </c>
      <c r="D19" s="130">
        <v>21721</v>
      </c>
      <c r="E19" s="180">
        <v>331067798.63</v>
      </c>
      <c r="F19" s="47" t="s">
        <v>80</v>
      </c>
      <c r="G19" s="34" t="s">
        <v>5</v>
      </c>
      <c r="H19" s="100">
        <v>11993</v>
      </c>
      <c r="I19" s="127">
        <v>253457296.19</v>
      </c>
      <c r="J19" s="100">
        <v>2753</v>
      </c>
      <c r="K19" s="118">
        <v>24682583.469999999</v>
      </c>
      <c r="L19" s="64">
        <f t="shared" ref="L19:M21" si="9">+H19+J19</f>
        <v>14746</v>
      </c>
      <c r="M19" s="121">
        <f t="shared" si="9"/>
        <v>278139879.65999997</v>
      </c>
      <c r="N19" s="52">
        <f t="shared" si="1"/>
        <v>36467</v>
      </c>
      <c r="O19" s="115">
        <f t="shared" si="1"/>
        <v>609207678.28999996</v>
      </c>
    </row>
    <row r="20" spans="1:15" x14ac:dyDescent="0.25">
      <c r="A20" s="56"/>
      <c r="B20" s="47" t="s">
        <v>76</v>
      </c>
      <c r="C20" s="34" t="s">
        <v>6</v>
      </c>
      <c r="D20" s="130">
        <v>106</v>
      </c>
      <c r="E20" s="180">
        <v>143782549.99000001</v>
      </c>
      <c r="F20" s="47" t="s">
        <v>80</v>
      </c>
      <c r="G20" s="34" t="s">
        <v>6</v>
      </c>
      <c r="H20" s="38">
        <v>11</v>
      </c>
      <c r="I20" s="125">
        <v>28164682.719999999</v>
      </c>
      <c r="J20" s="35">
        <v>8</v>
      </c>
      <c r="K20" s="111">
        <v>15162338.779999999</v>
      </c>
      <c r="L20" s="64">
        <f t="shared" si="9"/>
        <v>19</v>
      </c>
      <c r="M20" s="121">
        <f t="shared" si="9"/>
        <v>43327021.5</v>
      </c>
      <c r="N20" s="52">
        <f t="shared" si="1"/>
        <v>125</v>
      </c>
      <c r="O20" s="115">
        <f t="shared" si="1"/>
        <v>187109571.49000001</v>
      </c>
    </row>
    <row r="21" spans="1:15" x14ac:dyDescent="0.25">
      <c r="A21" s="56"/>
      <c r="B21" s="47" t="s">
        <v>78</v>
      </c>
      <c r="C21" s="34" t="s">
        <v>6</v>
      </c>
      <c r="D21" s="130">
        <v>373</v>
      </c>
      <c r="E21" s="180">
        <v>518569481.13999999</v>
      </c>
      <c r="F21" s="47" t="s">
        <v>78</v>
      </c>
      <c r="G21" s="34" t="s">
        <v>6</v>
      </c>
      <c r="H21" s="100">
        <v>235</v>
      </c>
      <c r="I21" s="127">
        <v>338126014.23000002</v>
      </c>
      <c r="J21" s="100">
        <v>203</v>
      </c>
      <c r="K21" s="118">
        <v>147358856.5</v>
      </c>
      <c r="L21" s="64">
        <f t="shared" si="9"/>
        <v>438</v>
      </c>
      <c r="M21" s="121">
        <f t="shared" si="9"/>
        <v>485484870.73000002</v>
      </c>
      <c r="N21" s="52">
        <f t="shared" si="1"/>
        <v>811</v>
      </c>
      <c r="O21" s="115">
        <f t="shared" si="1"/>
        <v>1004054351.87</v>
      </c>
    </row>
    <row r="22" spans="1:15" x14ac:dyDescent="0.25">
      <c r="A22" s="57" t="s">
        <v>14</v>
      </c>
      <c r="B22" s="48"/>
      <c r="C22" s="36"/>
      <c r="D22" s="37">
        <f>SUM(D19:D21)</f>
        <v>22200</v>
      </c>
      <c r="E22" s="178">
        <f>SUM(E19:E21)</f>
        <v>993419829.75999999</v>
      </c>
      <c r="F22" s="48"/>
      <c r="G22" s="36"/>
      <c r="H22" s="37">
        <f t="shared" ref="H22:M22" si="10">SUM(H19:H21)</f>
        <v>12239</v>
      </c>
      <c r="I22" s="126">
        <f t="shared" si="10"/>
        <v>619747993.13999999</v>
      </c>
      <c r="J22" s="37">
        <f t="shared" si="10"/>
        <v>2964</v>
      </c>
      <c r="K22" s="112">
        <f t="shared" si="10"/>
        <v>187203778.75</v>
      </c>
      <c r="L22" s="65">
        <f t="shared" si="10"/>
        <v>15203</v>
      </c>
      <c r="M22" s="122">
        <f t="shared" si="10"/>
        <v>806951771.88999999</v>
      </c>
      <c r="N22" s="53">
        <f t="shared" si="1"/>
        <v>37403</v>
      </c>
      <c r="O22" s="116">
        <f t="shared" si="1"/>
        <v>1800371601.6500001</v>
      </c>
    </row>
    <row r="23" spans="1:15" x14ac:dyDescent="0.25">
      <c r="A23" s="56" t="s">
        <v>15</v>
      </c>
      <c r="B23" s="47" t="s">
        <v>76</v>
      </c>
      <c r="C23" s="34" t="s">
        <v>5</v>
      </c>
      <c r="D23" s="130">
        <v>4553</v>
      </c>
      <c r="E23" s="180">
        <v>68179701.150000006</v>
      </c>
      <c r="F23" s="47" t="s">
        <v>80</v>
      </c>
      <c r="G23" s="34" t="s">
        <v>5</v>
      </c>
      <c r="H23" s="100">
        <v>1660</v>
      </c>
      <c r="I23" s="127">
        <v>35076676</v>
      </c>
      <c r="J23" s="100">
        <v>160</v>
      </c>
      <c r="K23" s="118">
        <v>1371335</v>
      </c>
      <c r="L23" s="64">
        <f t="shared" ref="L23:M25" si="11">+H23+J23</f>
        <v>1820</v>
      </c>
      <c r="M23" s="121">
        <f t="shared" si="11"/>
        <v>36448011</v>
      </c>
      <c r="N23" s="52">
        <f t="shared" si="1"/>
        <v>6373</v>
      </c>
      <c r="O23" s="115">
        <f t="shared" si="1"/>
        <v>104627712.15000001</v>
      </c>
    </row>
    <row r="24" spans="1:15" x14ac:dyDescent="0.25">
      <c r="A24" s="56"/>
      <c r="B24" s="47" t="s">
        <v>76</v>
      </c>
      <c r="C24" s="34" t="s">
        <v>6</v>
      </c>
      <c r="D24" s="130">
        <v>8</v>
      </c>
      <c r="E24" s="180">
        <v>8848236.0500000007</v>
      </c>
      <c r="F24" s="47" t="s">
        <v>80</v>
      </c>
      <c r="G24" s="34" t="s">
        <v>6</v>
      </c>
      <c r="H24" s="35">
        <v>1</v>
      </c>
      <c r="I24" s="127">
        <v>2616739</v>
      </c>
      <c r="J24" s="35">
        <v>1</v>
      </c>
      <c r="K24" s="111">
        <v>2093391</v>
      </c>
      <c r="L24" s="64">
        <f t="shared" si="11"/>
        <v>2</v>
      </c>
      <c r="M24" s="121">
        <f t="shared" si="11"/>
        <v>4710130</v>
      </c>
      <c r="N24" s="52">
        <f t="shared" si="1"/>
        <v>10</v>
      </c>
      <c r="O24" s="115">
        <f t="shared" si="1"/>
        <v>13558366.050000001</v>
      </c>
    </row>
    <row r="25" spans="1:15" x14ac:dyDescent="0.25">
      <c r="A25" s="56"/>
      <c r="B25" s="47" t="s">
        <v>78</v>
      </c>
      <c r="C25" s="34" t="s">
        <v>6</v>
      </c>
      <c r="D25" s="130">
        <v>97</v>
      </c>
      <c r="E25" s="180">
        <v>113654279.76000001</v>
      </c>
      <c r="F25" s="47" t="s">
        <v>78</v>
      </c>
      <c r="G25" s="34" t="s">
        <v>6</v>
      </c>
      <c r="H25" s="100">
        <v>41</v>
      </c>
      <c r="I25" s="127">
        <v>22076800</v>
      </c>
      <c r="J25" s="35">
        <v>50</v>
      </c>
      <c r="K25" s="111">
        <v>30596472</v>
      </c>
      <c r="L25" s="64">
        <f t="shared" si="11"/>
        <v>91</v>
      </c>
      <c r="M25" s="121">
        <f t="shared" si="11"/>
        <v>52673272</v>
      </c>
      <c r="N25" s="52">
        <f t="shared" si="1"/>
        <v>188</v>
      </c>
      <c r="O25" s="115">
        <f t="shared" si="1"/>
        <v>166327551.75999999</v>
      </c>
    </row>
    <row r="26" spans="1:15" x14ac:dyDescent="0.25">
      <c r="A26" s="57" t="s">
        <v>15</v>
      </c>
      <c r="B26" s="48"/>
      <c r="C26" s="36"/>
      <c r="D26" s="37">
        <f>SUM(D23:D25)</f>
        <v>4658</v>
      </c>
      <c r="E26" s="178">
        <f>SUM(E23:E25)</f>
        <v>190682216.96000001</v>
      </c>
      <c r="F26" s="48"/>
      <c r="G26" s="36"/>
      <c r="H26" s="37">
        <f t="shared" ref="H26:M26" si="12">SUM(H23:H25)</f>
        <v>1702</v>
      </c>
      <c r="I26" s="126">
        <f t="shared" si="12"/>
        <v>59770215</v>
      </c>
      <c r="J26" s="37">
        <f t="shared" si="12"/>
        <v>211</v>
      </c>
      <c r="K26" s="112">
        <f t="shared" si="12"/>
        <v>34061198</v>
      </c>
      <c r="L26" s="65">
        <f t="shared" si="12"/>
        <v>1913</v>
      </c>
      <c r="M26" s="122">
        <f t="shared" si="12"/>
        <v>93831413</v>
      </c>
      <c r="N26" s="53">
        <f t="shared" si="1"/>
        <v>6571</v>
      </c>
      <c r="O26" s="116">
        <f t="shared" si="1"/>
        <v>284513629.96000004</v>
      </c>
    </row>
    <row r="27" spans="1:15" x14ac:dyDescent="0.25">
      <c r="A27" s="56" t="s">
        <v>16</v>
      </c>
      <c r="B27" s="47" t="s">
        <v>76</v>
      </c>
      <c r="C27" s="34" t="s">
        <v>5</v>
      </c>
      <c r="D27" s="130">
        <v>3834</v>
      </c>
      <c r="E27" s="180">
        <v>59789616.600000001</v>
      </c>
      <c r="F27" s="47" t="s">
        <v>80</v>
      </c>
      <c r="G27" s="34" t="s">
        <v>5</v>
      </c>
      <c r="H27" s="100">
        <v>1554</v>
      </c>
      <c r="I27" s="127">
        <v>32555020</v>
      </c>
      <c r="J27" s="100">
        <v>213</v>
      </c>
      <c r="K27" s="118">
        <v>1782176</v>
      </c>
      <c r="L27" s="64">
        <f t="shared" ref="L27:M29" si="13">+H27+J27</f>
        <v>1767</v>
      </c>
      <c r="M27" s="121">
        <f t="shared" si="13"/>
        <v>34337196</v>
      </c>
      <c r="N27" s="52">
        <f t="shared" si="1"/>
        <v>5601</v>
      </c>
      <c r="O27" s="115">
        <f t="shared" si="1"/>
        <v>94126812.599999994</v>
      </c>
    </row>
    <row r="28" spans="1:15" x14ac:dyDescent="0.25">
      <c r="A28" s="56"/>
      <c r="B28" s="47" t="s">
        <v>76</v>
      </c>
      <c r="C28" s="34" t="s">
        <v>6</v>
      </c>
      <c r="D28" s="130">
        <v>2</v>
      </c>
      <c r="E28" s="180">
        <v>1834381</v>
      </c>
      <c r="F28" s="47" t="s">
        <v>80</v>
      </c>
      <c r="G28" s="34" t="s">
        <v>6</v>
      </c>
      <c r="H28" s="35">
        <v>1</v>
      </c>
      <c r="I28" s="125">
        <v>2129616.96</v>
      </c>
      <c r="J28" s="35">
        <v>0</v>
      </c>
      <c r="K28" s="111">
        <v>0</v>
      </c>
      <c r="L28" s="64">
        <f t="shared" si="13"/>
        <v>1</v>
      </c>
      <c r="M28" s="121">
        <f t="shared" si="13"/>
        <v>2129616.96</v>
      </c>
      <c r="N28" s="52">
        <f t="shared" si="1"/>
        <v>3</v>
      </c>
      <c r="O28" s="115">
        <f t="shared" si="1"/>
        <v>3963997.96</v>
      </c>
    </row>
    <row r="29" spans="1:15" x14ac:dyDescent="0.25">
      <c r="A29" s="56"/>
      <c r="B29" s="47" t="s">
        <v>78</v>
      </c>
      <c r="C29" s="34" t="s">
        <v>6</v>
      </c>
      <c r="D29" s="130">
        <v>49</v>
      </c>
      <c r="E29" s="180">
        <v>95732097.549999997</v>
      </c>
      <c r="F29" s="47" t="s">
        <v>78</v>
      </c>
      <c r="G29" s="34" t="s">
        <v>6</v>
      </c>
      <c r="H29" s="35">
        <v>18</v>
      </c>
      <c r="I29" s="125">
        <v>15184969.77</v>
      </c>
      <c r="J29" s="100">
        <v>26</v>
      </c>
      <c r="K29" s="118">
        <v>12343757.02</v>
      </c>
      <c r="L29" s="64">
        <f t="shared" si="13"/>
        <v>44</v>
      </c>
      <c r="M29" s="121">
        <f t="shared" si="13"/>
        <v>27528726.789999999</v>
      </c>
      <c r="N29" s="52">
        <f t="shared" si="1"/>
        <v>93</v>
      </c>
      <c r="O29" s="115">
        <f t="shared" si="1"/>
        <v>123260824.34</v>
      </c>
    </row>
    <row r="30" spans="1:15" x14ac:dyDescent="0.25">
      <c r="A30" s="57" t="s">
        <v>16</v>
      </c>
      <c r="B30" s="48"/>
      <c r="C30" s="36"/>
      <c r="D30" s="37">
        <f>SUM(D27:D29)</f>
        <v>3885</v>
      </c>
      <c r="E30" s="178">
        <f>SUM(E27:E29)</f>
        <v>157356095.15000001</v>
      </c>
      <c r="F30" s="48"/>
      <c r="G30" s="36"/>
      <c r="H30" s="37">
        <f t="shared" ref="H30:M30" si="14">SUM(H27:H29)</f>
        <v>1573</v>
      </c>
      <c r="I30" s="126">
        <f t="shared" si="14"/>
        <v>49869606.730000004</v>
      </c>
      <c r="J30" s="37">
        <f t="shared" si="14"/>
        <v>239</v>
      </c>
      <c r="K30" s="112">
        <f t="shared" si="14"/>
        <v>14125933.02</v>
      </c>
      <c r="L30" s="65">
        <f t="shared" si="14"/>
        <v>1812</v>
      </c>
      <c r="M30" s="122">
        <f t="shared" si="14"/>
        <v>63995539.75</v>
      </c>
      <c r="N30" s="53">
        <f t="shared" si="1"/>
        <v>5697</v>
      </c>
      <c r="O30" s="116">
        <f t="shared" si="1"/>
        <v>221351634.90000001</v>
      </c>
    </row>
    <row r="31" spans="1:15" x14ac:dyDescent="0.25">
      <c r="A31" s="56" t="s">
        <v>17</v>
      </c>
      <c r="B31" s="47" t="s">
        <v>76</v>
      </c>
      <c r="C31" s="34" t="s">
        <v>5</v>
      </c>
      <c r="D31" s="130">
        <v>1218</v>
      </c>
      <c r="E31" s="180">
        <v>18521248.789999999</v>
      </c>
      <c r="F31" s="47" t="s">
        <v>80</v>
      </c>
      <c r="G31" s="34" t="s">
        <v>5</v>
      </c>
      <c r="H31" s="100">
        <v>505</v>
      </c>
      <c r="I31" s="127">
        <v>10710001</v>
      </c>
      <c r="J31" s="100">
        <v>341</v>
      </c>
      <c r="K31" s="118">
        <v>3112417</v>
      </c>
      <c r="L31" s="64">
        <f t="shared" ref="L31:M33" si="15">+H31+J31</f>
        <v>846</v>
      </c>
      <c r="M31" s="121">
        <f t="shared" si="15"/>
        <v>13822418</v>
      </c>
      <c r="N31" s="52">
        <f t="shared" si="1"/>
        <v>2064</v>
      </c>
      <c r="O31" s="115">
        <f t="shared" si="1"/>
        <v>32343666.789999999</v>
      </c>
    </row>
    <row r="32" spans="1:15" x14ac:dyDescent="0.25">
      <c r="A32" s="56"/>
      <c r="B32" s="47" t="s">
        <v>76</v>
      </c>
      <c r="C32" s="34" t="s">
        <v>6</v>
      </c>
      <c r="D32" s="35">
        <v>0</v>
      </c>
      <c r="E32" s="179">
        <v>0</v>
      </c>
      <c r="F32" s="47" t="s">
        <v>80</v>
      </c>
      <c r="G32" s="34" t="s">
        <v>6</v>
      </c>
      <c r="H32" s="35">
        <v>1</v>
      </c>
      <c r="I32" s="125">
        <v>2135844.5699999998</v>
      </c>
      <c r="J32" s="100">
        <v>2</v>
      </c>
      <c r="K32" s="118">
        <v>2124858.84</v>
      </c>
      <c r="L32" s="64">
        <f t="shared" si="15"/>
        <v>3</v>
      </c>
      <c r="M32" s="121">
        <f t="shared" si="15"/>
        <v>4260703.41</v>
      </c>
      <c r="N32" s="52">
        <f t="shared" si="1"/>
        <v>3</v>
      </c>
      <c r="O32" s="115">
        <f t="shared" si="1"/>
        <v>4260703.41</v>
      </c>
    </row>
    <row r="33" spans="1:15" x14ac:dyDescent="0.25">
      <c r="A33" s="56"/>
      <c r="B33" s="47" t="s">
        <v>78</v>
      </c>
      <c r="C33" s="34" t="s">
        <v>6</v>
      </c>
      <c r="D33" s="130">
        <v>6</v>
      </c>
      <c r="E33" s="180">
        <v>10798171.92</v>
      </c>
      <c r="F33" s="47" t="s">
        <v>78</v>
      </c>
      <c r="G33" s="34" t="s">
        <v>6</v>
      </c>
      <c r="H33" s="35">
        <v>6</v>
      </c>
      <c r="I33" s="125">
        <v>5555693.8600000003</v>
      </c>
      <c r="J33" s="35">
        <v>5</v>
      </c>
      <c r="K33" s="111">
        <v>3414311.06</v>
      </c>
      <c r="L33" s="64">
        <f t="shared" si="15"/>
        <v>11</v>
      </c>
      <c r="M33" s="121">
        <f t="shared" si="15"/>
        <v>8970004.9199999999</v>
      </c>
      <c r="N33" s="52">
        <f t="shared" si="1"/>
        <v>17</v>
      </c>
      <c r="O33" s="115">
        <f t="shared" si="1"/>
        <v>19768176.84</v>
      </c>
    </row>
    <row r="34" spans="1:15" ht="15" customHeight="1" x14ac:dyDescent="0.25">
      <c r="A34" s="57" t="s">
        <v>17</v>
      </c>
      <c r="B34" s="48"/>
      <c r="C34" s="36"/>
      <c r="D34" s="37">
        <f>SUM(D31:D33)</f>
        <v>1224</v>
      </c>
      <c r="E34" s="178">
        <f>SUM(E31:E33)</f>
        <v>29319420.710000001</v>
      </c>
      <c r="F34" s="48"/>
      <c r="G34" s="36"/>
      <c r="H34" s="37">
        <f t="shared" ref="H34:M34" si="16">SUM(H31:H33)</f>
        <v>512</v>
      </c>
      <c r="I34" s="126">
        <f t="shared" si="16"/>
        <v>18401539.43</v>
      </c>
      <c r="J34" s="37">
        <f t="shared" si="16"/>
        <v>348</v>
      </c>
      <c r="K34" s="112">
        <f t="shared" si="16"/>
        <v>8651586.9000000004</v>
      </c>
      <c r="L34" s="65">
        <f t="shared" si="16"/>
        <v>860</v>
      </c>
      <c r="M34" s="122">
        <f t="shared" si="16"/>
        <v>27053126.329999998</v>
      </c>
      <c r="N34" s="53">
        <f t="shared" si="1"/>
        <v>2084</v>
      </c>
      <c r="O34" s="116">
        <f t="shared" si="1"/>
        <v>56372547.039999999</v>
      </c>
    </row>
    <row r="35" spans="1:15" x14ac:dyDescent="0.25">
      <c r="A35" s="56" t="s">
        <v>18</v>
      </c>
      <c r="B35" s="47" t="s">
        <v>76</v>
      </c>
      <c r="C35" s="34" t="s">
        <v>5</v>
      </c>
      <c r="D35" s="130">
        <v>981</v>
      </c>
      <c r="E35" s="180">
        <v>14341768.699999999</v>
      </c>
      <c r="F35" s="47" t="s">
        <v>80</v>
      </c>
      <c r="G35" s="34" t="s">
        <v>5</v>
      </c>
      <c r="H35" s="100">
        <v>7</v>
      </c>
      <c r="I35" s="127">
        <v>148750</v>
      </c>
      <c r="J35" s="35">
        <v>0</v>
      </c>
      <c r="K35" s="111">
        <v>0</v>
      </c>
      <c r="L35" s="64">
        <f t="shared" ref="L35:M37" si="17">+H35+J35</f>
        <v>7</v>
      </c>
      <c r="M35" s="121">
        <f t="shared" si="17"/>
        <v>148750</v>
      </c>
      <c r="N35" s="52">
        <f t="shared" si="1"/>
        <v>988</v>
      </c>
      <c r="O35" s="115">
        <f t="shared" si="1"/>
        <v>14490518.699999999</v>
      </c>
    </row>
    <row r="36" spans="1:15" x14ac:dyDescent="0.25">
      <c r="A36" s="56"/>
      <c r="B36" s="47" t="s">
        <v>76</v>
      </c>
      <c r="C36" s="34" t="s">
        <v>6</v>
      </c>
      <c r="D36" s="35">
        <v>0</v>
      </c>
      <c r="E36" s="179">
        <v>0</v>
      </c>
      <c r="F36" s="47" t="s">
        <v>80</v>
      </c>
      <c r="G36" s="34" t="s">
        <v>6</v>
      </c>
      <c r="H36" s="35">
        <v>1</v>
      </c>
      <c r="I36" s="125">
        <v>6161843</v>
      </c>
      <c r="J36" s="35">
        <v>0</v>
      </c>
      <c r="K36" s="111">
        <v>0</v>
      </c>
      <c r="L36" s="64">
        <f t="shared" si="17"/>
        <v>1</v>
      </c>
      <c r="M36" s="121">
        <f t="shared" si="17"/>
        <v>6161843</v>
      </c>
      <c r="N36" s="52">
        <f t="shared" si="1"/>
        <v>1</v>
      </c>
      <c r="O36" s="115">
        <f t="shared" si="1"/>
        <v>6161843</v>
      </c>
    </row>
    <row r="37" spans="1:15" x14ac:dyDescent="0.25">
      <c r="A37" s="56"/>
      <c r="B37" s="47" t="s">
        <v>78</v>
      </c>
      <c r="C37" s="34" t="s">
        <v>6</v>
      </c>
      <c r="D37" s="130">
        <v>6</v>
      </c>
      <c r="E37" s="180">
        <v>10763530.16</v>
      </c>
      <c r="F37" s="47" t="s">
        <v>78</v>
      </c>
      <c r="G37" s="34" t="s">
        <v>6</v>
      </c>
      <c r="H37" s="35">
        <v>4</v>
      </c>
      <c r="I37" s="125">
        <v>6572312</v>
      </c>
      <c r="J37" s="35">
        <v>0</v>
      </c>
      <c r="K37" s="111">
        <v>0</v>
      </c>
      <c r="L37" s="64">
        <f t="shared" si="17"/>
        <v>4</v>
      </c>
      <c r="M37" s="121">
        <f t="shared" si="17"/>
        <v>6572312</v>
      </c>
      <c r="N37" s="52">
        <f t="shared" si="1"/>
        <v>10</v>
      </c>
      <c r="O37" s="115">
        <f t="shared" si="1"/>
        <v>17335842.16</v>
      </c>
    </row>
    <row r="38" spans="1:15" ht="15" customHeight="1" x14ac:dyDescent="0.25">
      <c r="A38" s="57" t="s">
        <v>18</v>
      </c>
      <c r="B38" s="48"/>
      <c r="C38" s="36"/>
      <c r="D38" s="37">
        <f>SUM(D35:D37)</f>
        <v>987</v>
      </c>
      <c r="E38" s="178">
        <f>SUM(E35:E37)</f>
        <v>25105298.859999999</v>
      </c>
      <c r="F38" s="48"/>
      <c r="G38" s="36"/>
      <c r="H38" s="37">
        <f t="shared" ref="H38:M38" si="18">SUM(H35:H37)</f>
        <v>12</v>
      </c>
      <c r="I38" s="126">
        <f t="shared" si="18"/>
        <v>12882905</v>
      </c>
      <c r="J38" s="37">
        <f t="shared" si="18"/>
        <v>0</v>
      </c>
      <c r="K38" s="112">
        <f t="shared" si="18"/>
        <v>0</v>
      </c>
      <c r="L38" s="65">
        <f t="shared" si="18"/>
        <v>12</v>
      </c>
      <c r="M38" s="122">
        <f t="shared" si="18"/>
        <v>12882905</v>
      </c>
      <c r="N38" s="53">
        <f t="shared" si="1"/>
        <v>999</v>
      </c>
      <c r="O38" s="116">
        <f t="shared" si="1"/>
        <v>37988203.859999999</v>
      </c>
    </row>
    <row r="39" spans="1:15" ht="15" customHeight="1" x14ac:dyDescent="0.25">
      <c r="A39" s="56" t="s">
        <v>20</v>
      </c>
      <c r="B39" s="47" t="s">
        <v>76</v>
      </c>
      <c r="C39" s="34" t="s">
        <v>5</v>
      </c>
      <c r="D39" s="130">
        <v>7</v>
      </c>
      <c r="E39" s="180">
        <v>117000</v>
      </c>
      <c r="F39" s="47" t="s">
        <v>80</v>
      </c>
      <c r="G39" s="34" t="s">
        <v>5</v>
      </c>
      <c r="H39" s="35">
        <v>0</v>
      </c>
      <c r="I39" s="125">
        <v>0</v>
      </c>
      <c r="J39" s="35">
        <v>0</v>
      </c>
      <c r="K39" s="111">
        <v>0</v>
      </c>
      <c r="L39" s="64">
        <f t="shared" ref="L39:M41" si="19">+H39+J39</f>
        <v>0</v>
      </c>
      <c r="M39" s="121">
        <f t="shared" si="19"/>
        <v>0</v>
      </c>
      <c r="N39" s="52">
        <f t="shared" si="1"/>
        <v>7</v>
      </c>
      <c r="O39" s="115">
        <f t="shared" si="1"/>
        <v>117000</v>
      </c>
    </row>
    <row r="40" spans="1:15" ht="15" customHeight="1" x14ac:dyDescent="0.25">
      <c r="A40" s="56"/>
      <c r="B40" s="47" t="s">
        <v>76</v>
      </c>
      <c r="C40" s="34" t="s">
        <v>6</v>
      </c>
      <c r="D40" s="35">
        <v>0</v>
      </c>
      <c r="E40" s="179">
        <v>0</v>
      </c>
      <c r="F40" s="47" t="s">
        <v>80</v>
      </c>
      <c r="G40" s="34" t="s">
        <v>6</v>
      </c>
      <c r="H40" s="35">
        <v>0</v>
      </c>
      <c r="I40" s="125">
        <v>0</v>
      </c>
      <c r="J40" s="35">
        <v>0</v>
      </c>
      <c r="K40" s="111">
        <v>0</v>
      </c>
      <c r="L40" s="64">
        <f t="shared" si="19"/>
        <v>0</v>
      </c>
      <c r="M40" s="121">
        <f t="shared" si="19"/>
        <v>0</v>
      </c>
      <c r="N40" s="52">
        <f t="shared" si="1"/>
        <v>0</v>
      </c>
      <c r="O40" s="115">
        <f t="shared" si="1"/>
        <v>0</v>
      </c>
    </row>
    <row r="41" spans="1:15" x14ac:dyDescent="0.25">
      <c r="A41" s="56"/>
      <c r="B41" s="47" t="s">
        <v>78</v>
      </c>
      <c r="C41" s="34" t="s">
        <v>6</v>
      </c>
      <c r="D41" s="35">
        <v>0</v>
      </c>
      <c r="E41" s="179">
        <v>0</v>
      </c>
      <c r="F41" s="47" t="s">
        <v>78</v>
      </c>
      <c r="G41" s="34" t="s">
        <v>6</v>
      </c>
      <c r="H41" s="35">
        <v>0</v>
      </c>
      <c r="I41" s="125">
        <v>0</v>
      </c>
      <c r="J41" s="35">
        <v>0</v>
      </c>
      <c r="K41" s="111">
        <v>0</v>
      </c>
      <c r="L41" s="64">
        <f t="shared" si="19"/>
        <v>0</v>
      </c>
      <c r="M41" s="121">
        <f t="shared" si="19"/>
        <v>0</v>
      </c>
      <c r="N41" s="52">
        <f t="shared" si="1"/>
        <v>0</v>
      </c>
      <c r="O41" s="115">
        <f t="shared" si="1"/>
        <v>0</v>
      </c>
    </row>
    <row r="42" spans="1:15" ht="15" customHeight="1" x14ac:dyDescent="0.25">
      <c r="A42" s="57" t="s">
        <v>20</v>
      </c>
      <c r="B42" s="48"/>
      <c r="C42" s="36"/>
      <c r="D42" s="37">
        <f>SUM(D39:D41)</f>
        <v>7</v>
      </c>
      <c r="E42" s="178">
        <f>SUM(E39:E41)</f>
        <v>117000</v>
      </c>
      <c r="F42" s="48"/>
      <c r="G42" s="36"/>
      <c r="H42" s="37">
        <f t="shared" ref="H42:M42" si="20">SUM(H39:H41)</f>
        <v>0</v>
      </c>
      <c r="I42" s="126">
        <f t="shared" si="20"/>
        <v>0</v>
      </c>
      <c r="J42" s="37">
        <f t="shared" si="20"/>
        <v>0</v>
      </c>
      <c r="K42" s="112">
        <f t="shared" si="20"/>
        <v>0</v>
      </c>
      <c r="L42" s="65">
        <f t="shared" si="20"/>
        <v>0</v>
      </c>
      <c r="M42" s="122">
        <f t="shared" si="20"/>
        <v>0</v>
      </c>
      <c r="N42" s="53">
        <f t="shared" si="1"/>
        <v>7</v>
      </c>
      <c r="O42" s="116">
        <f t="shared" si="1"/>
        <v>117000</v>
      </c>
    </row>
    <row r="43" spans="1:15" x14ac:dyDescent="0.25">
      <c r="A43" s="56" t="s">
        <v>21</v>
      </c>
      <c r="B43" s="47" t="s">
        <v>76</v>
      </c>
      <c r="C43" s="34" t="s">
        <v>5</v>
      </c>
      <c r="D43" s="130">
        <v>18043</v>
      </c>
      <c r="E43" s="180">
        <v>282389327.50999999</v>
      </c>
      <c r="F43" s="47" t="s">
        <v>80</v>
      </c>
      <c r="G43" s="34" t="s">
        <v>5</v>
      </c>
      <c r="H43" s="100">
        <v>5836</v>
      </c>
      <c r="I43" s="127">
        <v>123320862</v>
      </c>
      <c r="J43" s="100">
        <v>1682</v>
      </c>
      <c r="K43" s="118">
        <v>14563344</v>
      </c>
      <c r="L43" s="64">
        <f t="shared" ref="L43:M45" si="21">+H43+J43</f>
        <v>7518</v>
      </c>
      <c r="M43" s="121">
        <f t="shared" si="21"/>
        <v>137884206</v>
      </c>
      <c r="N43" s="52">
        <f t="shared" si="1"/>
        <v>25561</v>
      </c>
      <c r="O43" s="115">
        <f t="shared" si="1"/>
        <v>420273533.50999999</v>
      </c>
    </row>
    <row r="44" spans="1:15" x14ac:dyDescent="0.25">
      <c r="A44" s="56"/>
      <c r="B44" s="47" t="s">
        <v>76</v>
      </c>
      <c r="C44" s="34" t="s">
        <v>6</v>
      </c>
      <c r="D44" s="130">
        <v>4</v>
      </c>
      <c r="E44" s="180">
        <v>8140874.3399999999</v>
      </c>
      <c r="F44" s="47" t="s">
        <v>80</v>
      </c>
      <c r="G44" s="34" t="s">
        <v>6</v>
      </c>
      <c r="H44" s="35">
        <v>3</v>
      </c>
      <c r="I44" s="125">
        <v>7129120.75</v>
      </c>
      <c r="J44" s="100">
        <v>3</v>
      </c>
      <c r="K44" s="118">
        <v>5948855.1699999999</v>
      </c>
      <c r="L44" s="64">
        <f t="shared" si="21"/>
        <v>6</v>
      </c>
      <c r="M44" s="121">
        <f t="shared" si="21"/>
        <v>13077975.92</v>
      </c>
      <c r="N44" s="52">
        <f t="shared" si="1"/>
        <v>10</v>
      </c>
      <c r="O44" s="115">
        <f t="shared" si="1"/>
        <v>21218850.259999998</v>
      </c>
    </row>
    <row r="45" spans="1:15" x14ac:dyDescent="0.25">
      <c r="A45" s="56"/>
      <c r="B45" s="47" t="s">
        <v>78</v>
      </c>
      <c r="C45" s="34" t="s">
        <v>6</v>
      </c>
      <c r="D45" s="130">
        <v>340</v>
      </c>
      <c r="E45" s="180">
        <v>649032260.35000002</v>
      </c>
      <c r="F45" s="47" t="s">
        <v>78</v>
      </c>
      <c r="G45" s="34" t="s">
        <v>6</v>
      </c>
      <c r="H45" s="100">
        <v>141</v>
      </c>
      <c r="I45" s="127">
        <v>126516570.19</v>
      </c>
      <c r="J45" s="100">
        <v>268</v>
      </c>
      <c r="K45" s="118">
        <v>142978160.28</v>
      </c>
      <c r="L45" s="64">
        <f t="shared" si="21"/>
        <v>409</v>
      </c>
      <c r="M45" s="121">
        <f t="shared" si="21"/>
        <v>269494730.47000003</v>
      </c>
      <c r="N45" s="52">
        <f t="shared" si="1"/>
        <v>749</v>
      </c>
      <c r="O45" s="115">
        <f t="shared" si="1"/>
        <v>918526990.82000005</v>
      </c>
    </row>
    <row r="46" spans="1:15" x14ac:dyDescent="0.25">
      <c r="A46" s="57" t="s">
        <v>21</v>
      </c>
      <c r="B46" s="48"/>
      <c r="C46" s="36"/>
      <c r="D46" s="37">
        <f>SUM(D43:D45)</f>
        <v>18387</v>
      </c>
      <c r="E46" s="178">
        <f>SUM(E43:E45)</f>
        <v>939562462.20000005</v>
      </c>
      <c r="F46" s="48"/>
      <c r="G46" s="36"/>
      <c r="H46" s="37">
        <f t="shared" ref="H46:M46" si="22">SUM(H43:H45)</f>
        <v>5980</v>
      </c>
      <c r="I46" s="126">
        <f t="shared" si="22"/>
        <v>256966552.94</v>
      </c>
      <c r="J46" s="37">
        <f t="shared" si="22"/>
        <v>1953</v>
      </c>
      <c r="K46" s="112">
        <f t="shared" si="22"/>
        <v>163490359.44999999</v>
      </c>
      <c r="L46" s="65">
        <f t="shared" si="22"/>
        <v>7933</v>
      </c>
      <c r="M46" s="122">
        <f t="shared" si="22"/>
        <v>420456912.38999999</v>
      </c>
      <c r="N46" s="53">
        <f t="shared" si="1"/>
        <v>26320</v>
      </c>
      <c r="O46" s="116">
        <f t="shared" si="1"/>
        <v>1360019374.5900002</v>
      </c>
    </row>
    <row r="47" spans="1:15" x14ac:dyDescent="0.25">
      <c r="A47" s="56" t="s">
        <v>22</v>
      </c>
      <c r="B47" s="47" t="s">
        <v>76</v>
      </c>
      <c r="C47" s="34" t="s">
        <v>5</v>
      </c>
      <c r="D47" s="130">
        <v>6990</v>
      </c>
      <c r="E47" s="180">
        <v>108817858.91</v>
      </c>
      <c r="F47" s="47" t="s">
        <v>80</v>
      </c>
      <c r="G47" s="34" t="s">
        <v>5</v>
      </c>
      <c r="H47" s="100">
        <v>2680</v>
      </c>
      <c r="I47" s="127">
        <v>56539186</v>
      </c>
      <c r="J47" s="100">
        <v>763</v>
      </c>
      <c r="K47" s="118">
        <v>6430258</v>
      </c>
      <c r="L47" s="64">
        <f t="shared" ref="L47:M49" si="23">+H47+J47</f>
        <v>3443</v>
      </c>
      <c r="M47" s="121">
        <f t="shared" si="23"/>
        <v>62969444</v>
      </c>
      <c r="N47" s="52">
        <f t="shared" si="1"/>
        <v>10433</v>
      </c>
      <c r="O47" s="115">
        <f t="shared" si="1"/>
        <v>171787302.91</v>
      </c>
    </row>
    <row r="48" spans="1:15" x14ac:dyDescent="0.25">
      <c r="A48" s="56"/>
      <c r="B48" s="47" t="s">
        <v>76</v>
      </c>
      <c r="C48" s="34" t="s">
        <v>6</v>
      </c>
      <c r="D48" s="130">
        <v>6</v>
      </c>
      <c r="E48" s="180">
        <v>13920102.15</v>
      </c>
      <c r="F48" s="47" t="s">
        <v>80</v>
      </c>
      <c r="G48" s="34" t="s">
        <v>6</v>
      </c>
      <c r="H48" s="35">
        <v>2</v>
      </c>
      <c r="I48" s="125">
        <v>4473769.4800000004</v>
      </c>
      <c r="J48" s="35">
        <v>4</v>
      </c>
      <c r="K48" s="118">
        <v>6710654.2199999997</v>
      </c>
      <c r="L48" s="64">
        <f t="shared" si="23"/>
        <v>6</v>
      </c>
      <c r="M48" s="121">
        <f t="shared" si="23"/>
        <v>11184423.699999999</v>
      </c>
      <c r="N48" s="52">
        <f t="shared" si="1"/>
        <v>12</v>
      </c>
      <c r="O48" s="115">
        <f t="shared" si="1"/>
        <v>25104525.850000001</v>
      </c>
    </row>
    <row r="49" spans="1:15" x14ac:dyDescent="0.25">
      <c r="A49" s="56"/>
      <c r="B49" s="47" t="s">
        <v>78</v>
      </c>
      <c r="C49" s="34" t="s">
        <v>6</v>
      </c>
      <c r="D49" s="130">
        <v>203</v>
      </c>
      <c r="E49" s="180">
        <v>264625937.99000001</v>
      </c>
      <c r="F49" s="47" t="s">
        <v>78</v>
      </c>
      <c r="G49" s="34" t="s">
        <v>6</v>
      </c>
      <c r="H49" s="35">
        <v>94</v>
      </c>
      <c r="I49" s="125">
        <v>56161064.780000001</v>
      </c>
      <c r="J49" s="100">
        <v>169</v>
      </c>
      <c r="K49" s="118">
        <v>79206178.469999999</v>
      </c>
      <c r="L49" s="64">
        <f t="shared" si="23"/>
        <v>263</v>
      </c>
      <c r="M49" s="121">
        <f t="shared" si="23"/>
        <v>135367243.25</v>
      </c>
      <c r="N49" s="52">
        <f t="shared" si="1"/>
        <v>466</v>
      </c>
      <c r="O49" s="115">
        <f t="shared" si="1"/>
        <v>399993181.24000001</v>
      </c>
    </row>
    <row r="50" spans="1:15" x14ac:dyDescent="0.25">
      <c r="A50" s="57" t="s">
        <v>22</v>
      </c>
      <c r="B50" s="48"/>
      <c r="C50" s="36"/>
      <c r="D50" s="37">
        <f>SUM(D47:D49)</f>
        <v>7199</v>
      </c>
      <c r="E50" s="178">
        <f>SUM(E47:E49)</f>
        <v>387363899.05000001</v>
      </c>
      <c r="F50" s="48"/>
      <c r="G50" s="36"/>
      <c r="H50" s="37">
        <f t="shared" ref="H50:M50" si="24">SUM(H47:H49)</f>
        <v>2776</v>
      </c>
      <c r="I50" s="126">
        <f t="shared" si="24"/>
        <v>117174020.26000001</v>
      </c>
      <c r="J50" s="37">
        <f t="shared" si="24"/>
        <v>936</v>
      </c>
      <c r="K50" s="112">
        <f t="shared" si="24"/>
        <v>92347090.689999998</v>
      </c>
      <c r="L50" s="65">
        <f t="shared" si="24"/>
        <v>3712</v>
      </c>
      <c r="M50" s="122">
        <f t="shared" si="24"/>
        <v>209521110.94999999</v>
      </c>
      <c r="N50" s="53">
        <f t="shared" si="1"/>
        <v>10911</v>
      </c>
      <c r="O50" s="116">
        <f t="shared" si="1"/>
        <v>596885010</v>
      </c>
    </row>
    <row r="51" spans="1:15" x14ac:dyDescent="0.25">
      <c r="A51" s="56" t="s">
        <v>23</v>
      </c>
      <c r="B51" s="47" t="s">
        <v>76</v>
      </c>
      <c r="C51" s="34" t="s">
        <v>5</v>
      </c>
      <c r="D51" s="130">
        <v>35</v>
      </c>
      <c r="E51" s="180">
        <v>531551.67000000004</v>
      </c>
      <c r="F51" s="47" t="s">
        <v>80</v>
      </c>
      <c r="G51" s="34" t="s">
        <v>5</v>
      </c>
      <c r="H51" s="35">
        <v>0</v>
      </c>
      <c r="I51" s="125">
        <v>0</v>
      </c>
      <c r="J51" s="35">
        <v>0</v>
      </c>
      <c r="K51" s="111">
        <v>0</v>
      </c>
      <c r="L51" s="64">
        <f t="shared" ref="L51:M53" si="25">+H51+J51</f>
        <v>0</v>
      </c>
      <c r="M51" s="121">
        <f t="shared" si="25"/>
        <v>0</v>
      </c>
      <c r="N51" s="52">
        <f t="shared" si="1"/>
        <v>35</v>
      </c>
      <c r="O51" s="115">
        <f t="shared" si="1"/>
        <v>531551.67000000004</v>
      </c>
    </row>
    <row r="52" spans="1:15" x14ac:dyDescent="0.25">
      <c r="A52" s="56"/>
      <c r="B52" s="47" t="s">
        <v>76</v>
      </c>
      <c r="C52" s="34" t="s">
        <v>6</v>
      </c>
      <c r="D52" s="35">
        <v>0</v>
      </c>
      <c r="E52" s="179">
        <v>0</v>
      </c>
      <c r="F52" s="47" t="s">
        <v>80</v>
      </c>
      <c r="G52" s="34" t="s">
        <v>6</v>
      </c>
      <c r="H52" s="35">
        <v>0</v>
      </c>
      <c r="I52" s="125">
        <v>0</v>
      </c>
      <c r="J52" s="35">
        <v>0</v>
      </c>
      <c r="K52" s="111">
        <v>0</v>
      </c>
      <c r="L52" s="64">
        <f t="shared" si="25"/>
        <v>0</v>
      </c>
      <c r="M52" s="121">
        <f t="shared" si="25"/>
        <v>0</v>
      </c>
      <c r="N52" s="52">
        <f t="shared" si="1"/>
        <v>0</v>
      </c>
      <c r="O52" s="115">
        <f t="shared" si="1"/>
        <v>0</v>
      </c>
    </row>
    <row r="53" spans="1:15" x14ac:dyDescent="0.25">
      <c r="A53" s="56"/>
      <c r="B53" s="47" t="s">
        <v>78</v>
      </c>
      <c r="C53" s="34" t="s">
        <v>6</v>
      </c>
      <c r="D53" s="35">
        <v>0</v>
      </c>
      <c r="E53" s="179">
        <v>0</v>
      </c>
      <c r="F53" s="47" t="s">
        <v>78</v>
      </c>
      <c r="G53" s="34" t="s">
        <v>6</v>
      </c>
      <c r="H53" s="35">
        <v>0</v>
      </c>
      <c r="I53" s="125">
        <v>0</v>
      </c>
      <c r="J53" s="35">
        <v>0</v>
      </c>
      <c r="K53" s="111">
        <v>0</v>
      </c>
      <c r="L53" s="64">
        <f t="shared" si="25"/>
        <v>0</v>
      </c>
      <c r="M53" s="121">
        <f t="shared" si="25"/>
        <v>0</v>
      </c>
      <c r="N53" s="52">
        <f t="shared" si="1"/>
        <v>0</v>
      </c>
      <c r="O53" s="115">
        <f t="shared" si="1"/>
        <v>0</v>
      </c>
    </row>
    <row r="54" spans="1:15" x14ac:dyDescent="0.25">
      <c r="A54" s="57" t="s">
        <v>23</v>
      </c>
      <c r="B54" s="48"/>
      <c r="C54" s="36"/>
      <c r="D54" s="37">
        <f>SUM(D51:D53)</f>
        <v>35</v>
      </c>
      <c r="E54" s="178">
        <f>SUM(E51:E53)</f>
        <v>531551.67000000004</v>
      </c>
      <c r="F54" s="48"/>
      <c r="G54" s="36"/>
      <c r="H54" s="37">
        <f t="shared" ref="H54:M54" si="26">SUM(H51:H53)</f>
        <v>0</v>
      </c>
      <c r="I54" s="126">
        <f t="shared" si="26"/>
        <v>0</v>
      </c>
      <c r="J54" s="37">
        <f t="shared" si="26"/>
        <v>0</v>
      </c>
      <c r="K54" s="112">
        <f t="shared" si="26"/>
        <v>0</v>
      </c>
      <c r="L54" s="65">
        <f t="shared" si="26"/>
        <v>0</v>
      </c>
      <c r="M54" s="122">
        <f t="shared" si="26"/>
        <v>0</v>
      </c>
      <c r="N54" s="53">
        <f t="shared" si="1"/>
        <v>35</v>
      </c>
      <c r="O54" s="116">
        <f t="shared" si="1"/>
        <v>531551.67000000004</v>
      </c>
    </row>
    <row r="55" spans="1:15" x14ac:dyDescent="0.25">
      <c r="A55" s="56" t="s">
        <v>24</v>
      </c>
      <c r="B55" s="47" t="s">
        <v>76</v>
      </c>
      <c r="C55" s="34" t="s">
        <v>5</v>
      </c>
      <c r="D55" s="130">
        <v>1064</v>
      </c>
      <c r="E55" s="180">
        <v>15700762.289999999</v>
      </c>
      <c r="F55" s="47" t="s">
        <v>80</v>
      </c>
      <c r="G55" s="34" t="s">
        <v>5</v>
      </c>
      <c r="H55" s="100">
        <v>15</v>
      </c>
      <c r="I55" s="127">
        <v>318750</v>
      </c>
      <c r="J55" s="35">
        <v>1</v>
      </c>
      <c r="K55" s="111">
        <v>21250</v>
      </c>
      <c r="L55" s="64">
        <f t="shared" ref="L55:M57" si="27">+H55+J55</f>
        <v>16</v>
      </c>
      <c r="M55" s="121">
        <f t="shared" si="27"/>
        <v>340000</v>
      </c>
      <c r="N55" s="52">
        <f t="shared" si="1"/>
        <v>1080</v>
      </c>
      <c r="O55" s="115">
        <f t="shared" si="1"/>
        <v>16040762.289999999</v>
      </c>
    </row>
    <row r="56" spans="1:15" x14ac:dyDescent="0.25">
      <c r="A56" s="56"/>
      <c r="B56" s="47" t="s">
        <v>76</v>
      </c>
      <c r="C56" s="34" t="s">
        <v>6</v>
      </c>
      <c r="D56" s="130">
        <v>6</v>
      </c>
      <c r="E56" s="180">
        <v>8075930.6100000003</v>
      </c>
      <c r="F56" s="47" t="s">
        <v>80</v>
      </c>
      <c r="G56" s="34" t="s">
        <v>6</v>
      </c>
      <c r="H56" s="35">
        <v>0</v>
      </c>
      <c r="I56" s="125">
        <v>0</v>
      </c>
      <c r="J56" s="35">
        <v>0</v>
      </c>
      <c r="K56" s="111">
        <v>0</v>
      </c>
      <c r="L56" s="64">
        <f t="shared" si="27"/>
        <v>0</v>
      </c>
      <c r="M56" s="121">
        <f t="shared" si="27"/>
        <v>0</v>
      </c>
      <c r="N56" s="52">
        <f t="shared" si="1"/>
        <v>6</v>
      </c>
      <c r="O56" s="115">
        <f t="shared" si="1"/>
        <v>8075930.6100000003</v>
      </c>
    </row>
    <row r="57" spans="1:15" x14ac:dyDescent="0.25">
      <c r="A57" s="56"/>
      <c r="B57" s="47" t="s">
        <v>78</v>
      </c>
      <c r="C57" s="34" t="s">
        <v>6</v>
      </c>
      <c r="D57" s="130">
        <v>22</v>
      </c>
      <c r="E57" s="180">
        <v>24327833.239999998</v>
      </c>
      <c r="F57" s="47" t="s">
        <v>78</v>
      </c>
      <c r="G57" s="34" t="s">
        <v>6</v>
      </c>
      <c r="H57" s="35">
        <v>0</v>
      </c>
      <c r="I57" s="125">
        <v>0</v>
      </c>
      <c r="J57" s="35">
        <v>1</v>
      </c>
      <c r="K57" s="111">
        <v>2113314</v>
      </c>
      <c r="L57" s="64">
        <f t="shared" si="27"/>
        <v>1</v>
      </c>
      <c r="M57" s="121">
        <f t="shared" si="27"/>
        <v>2113314</v>
      </c>
      <c r="N57" s="52">
        <f t="shared" si="1"/>
        <v>23</v>
      </c>
      <c r="O57" s="115">
        <f t="shared" si="1"/>
        <v>26441147.239999998</v>
      </c>
    </row>
    <row r="58" spans="1:15" x14ac:dyDescent="0.25">
      <c r="A58" s="57" t="s">
        <v>24</v>
      </c>
      <c r="B58" s="48"/>
      <c r="C58" s="36"/>
      <c r="D58" s="37">
        <f>SUM(D55:D57)</f>
        <v>1092</v>
      </c>
      <c r="E58" s="178">
        <f>SUM(E55:E57)</f>
        <v>48104526.140000001</v>
      </c>
      <c r="F58" s="48"/>
      <c r="G58" s="36"/>
      <c r="H58" s="37">
        <f>SUM(H55:H57)</f>
        <v>15</v>
      </c>
      <c r="I58" s="126">
        <f>SUM(I55:I57)</f>
        <v>318750</v>
      </c>
      <c r="J58" s="37">
        <f>SUM(J55:J57)</f>
        <v>2</v>
      </c>
      <c r="K58" s="112">
        <f>SUM(K55:K57)</f>
        <v>2134564</v>
      </c>
      <c r="L58" s="65">
        <f t="shared" ref="L58:M58" si="28">SUM(L55:L57)</f>
        <v>17</v>
      </c>
      <c r="M58" s="122">
        <f t="shared" si="28"/>
        <v>2453314</v>
      </c>
      <c r="N58" s="53">
        <f t="shared" si="1"/>
        <v>1109</v>
      </c>
      <c r="O58" s="116">
        <f t="shared" si="1"/>
        <v>50557840.140000001</v>
      </c>
    </row>
    <row r="59" spans="1:15" x14ac:dyDescent="0.25">
      <c r="A59" s="56" t="s">
        <v>25</v>
      </c>
      <c r="B59" s="47" t="s">
        <v>76</v>
      </c>
      <c r="C59" s="34" t="s">
        <v>5</v>
      </c>
      <c r="D59" s="130">
        <v>1101</v>
      </c>
      <c r="E59" s="180">
        <v>16900382.77</v>
      </c>
      <c r="F59" s="47" t="s">
        <v>80</v>
      </c>
      <c r="G59" s="34" t="s">
        <v>5</v>
      </c>
      <c r="H59" s="100">
        <v>542</v>
      </c>
      <c r="I59" s="127">
        <v>11517500</v>
      </c>
      <c r="J59" s="100">
        <v>87</v>
      </c>
      <c r="K59" s="118">
        <v>739500</v>
      </c>
      <c r="L59" s="64">
        <f t="shared" ref="L59:M61" si="29">+H59+J59</f>
        <v>629</v>
      </c>
      <c r="M59" s="121">
        <f t="shared" si="29"/>
        <v>12257000</v>
      </c>
      <c r="N59" s="52">
        <f t="shared" si="1"/>
        <v>1730</v>
      </c>
      <c r="O59" s="115">
        <f t="shared" si="1"/>
        <v>29157382.77</v>
      </c>
    </row>
    <row r="60" spans="1:15" x14ac:dyDescent="0.25">
      <c r="A60" s="56"/>
      <c r="B60" s="47" t="s">
        <v>76</v>
      </c>
      <c r="C60" s="34" t="s">
        <v>6</v>
      </c>
      <c r="D60" s="130">
        <v>2</v>
      </c>
      <c r="E60" s="180">
        <v>939408</v>
      </c>
      <c r="F60" s="47" t="s">
        <v>80</v>
      </c>
      <c r="G60" s="34" t="s">
        <v>6</v>
      </c>
      <c r="H60" s="35">
        <v>0</v>
      </c>
      <c r="I60" s="125">
        <v>0</v>
      </c>
      <c r="J60" s="35">
        <v>0</v>
      </c>
      <c r="K60" s="111">
        <v>0</v>
      </c>
      <c r="L60" s="64">
        <f t="shared" si="29"/>
        <v>0</v>
      </c>
      <c r="M60" s="121">
        <f t="shared" si="29"/>
        <v>0</v>
      </c>
      <c r="N60" s="52">
        <f t="shared" si="1"/>
        <v>2</v>
      </c>
      <c r="O60" s="115">
        <f t="shared" si="1"/>
        <v>939408</v>
      </c>
    </row>
    <row r="61" spans="1:15" x14ac:dyDescent="0.25">
      <c r="A61" s="56"/>
      <c r="B61" s="47" t="s">
        <v>78</v>
      </c>
      <c r="C61" s="34" t="s">
        <v>6</v>
      </c>
      <c r="D61" s="130">
        <v>33</v>
      </c>
      <c r="E61" s="180">
        <v>32766611.940000001</v>
      </c>
      <c r="F61" s="47" t="s">
        <v>78</v>
      </c>
      <c r="G61" s="34" t="s">
        <v>6</v>
      </c>
      <c r="H61" s="35">
        <v>23</v>
      </c>
      <c r="I61" s="125">
        <v>13282575</v>
      </c>
      <c r="J61" s="35">
        <v>10</v>
      </c>
      <c r="K61" s="111">
        <v>5748824</v>
      </c>
      <c r="L61" s="64">
        <f t="shared" si="29"/>
        <v>33</v>
      </c>
      <c r="M61" s="121">
        <f t="shared" si="29"/>
        <v>19031399</v>
      </c>
      <c r="N61" s="52">
        <f t="shared" si="1"/>
        <v>66</v>
      </c>
      <c r="O61" s="115">
        <f t="shared" si="1"/>
        <v>51798010.939999998</v>
      </c>
    </row>
    <row r="62" spans="1:15" x14ac:dyDescent="0.25">
      <c r="A62" s="57" t="s">
        <v>25</v>
      </c>
      <c r="B62" s="48"/>
      <c r="C62" s="36"/>
      <c r="D62" s="37">
        <f>SUM(D59:D61)</f>
        <v>1136</v>
      </c>
      <c r="E62" s="178">
        <f>SUM(E59:E61)</f>
        <v>50606402.710000001</v>
      </c>
      <c r="F62" s="48"/>
      <c r="G62" s="36"/>
      <c r="H62" s="37">
        <f t="shared" ref="H62:M62" si="30">SUM(H59:H61)</f>
        <v>565</v>
      </c>
      <c r="I62" s="126">
        <f t="shared" si="30"/>
        <v>24800075</v>
      </c>
      <c r="J62" s="37">
        <f t="shared" si="30"/>
        <v>97</v>
      </c>
      <c r="K62" s="112">
        <f t="shared" si="30"/>
        <v>6488324</v>
      </c>
      <c r="L62" s="65">
        <f t="shared" si="30"/>
        <v>662</v>
      </c>
      <c r="M62" s="122">
        <f t="shared" si="30"/>
        <v>31288399</v>
      </c>
      <c r="N62" s="53">
        <f t="shared" si="1"/>
        <v>1798</v>
      </c>
      <c r="O62" s="116">
        <f t="shared" si="1"/>
        <v>81894801.710000008</v>
      </c>
    </row>
    <row r="63" spans="1:15" x14ac:dyDescent="0.25">
      <c r="A63" s="56" t="s">
        <v>26</v>
      </c>
      <c r="B63" s="47" t="s">
        <v>76</v>
      </c>
      <c r="C63" s="34" t="s">
        <v>5</v>
      </c>
      <c r="D63" s="130">
        <v>14901</v>
      </c>
      <c r="E63" s="180">
        <v>226369642.38999999</v>
      </c>
      <c r="F63" s="47" t="s">
        <v>80</v>
      </c>
      <c r="G63" s="34" t="s">
        <v>5</v>
      </c>
      <c r="H63" s="100">
        <v>4095</v>
      </c>
      <c r="I63" s="127">
        <v>86225451.359999999</v>
      </c>
      <c r="J63" s="100">
        <v>1060</v>
      </c>
      <c r="K63" s="118">
        <v>9442092.7200000007</v>
      </c>
      <c r="L63" s="64">
        <f t="shared" ref="L63:M65" si="31">+H63+J63</f>
        <v>5155</v>
      </c>
      <c r="M63" s="121">
        <f t="shared" si="31"/>
        <v>95667544.079999998</v>
      </c>
      <c r="N63" s="52">
        <f t="shared" si="1"/>
        <v>20056</v>
      </c>
      <c r="O63" s="115">
        <f t="shared" si="1"/>
        <v>322037186.46999997</v>
      </c>
    </row>
    <row r="64" spans="1:15" x14ac:dyDescent="0.25">
      <c r="A64" s="56"/>
      <c r="B64" s="47" t="s">
        <v>76</v>
      </c>
      <c r="C64" s="34" t="s">
        <v>6</v>
      </c>
      <c r="D64" s="130">
        <v>8</v>
      </c>
      <c r="E64" s="180">
        <v>10656333.449999999</v>
      </c>
      <c r="F64" s="47" t="s">
        <v>80</v>
      </c>
      <c r="G64" s="34" t="s">
        <v>6</v>
      </c>
      <c r="H64" s="35">
        <v>3</v>
      </c>
      <c r="I64" s="125">
        <v>8231786</v>
      </c>
      <c r="J64" s="35">
        <v>7</v>
      </c>
      <c r="K64" s="111">
        <v>6604085.5</v>
      </c>
      <c r="L64" s="64">
        <f t="shared" si="31"/>
        <v>10</v>
      </c>
      <c r="M64" s="121">
        <f t="shared" si="31"/>
        <v>14835871.5</v>
      </c>
      <c r="N64" s="52">
        <f t="shared" si="1"/>
        <v>18</v>
      </c>
      <c r="O64" s="115">
        <f t="shared" si="1"/>
        <v>25492204.949999999</v>
      </c>
    </row>
    <row r="65" spans="1:15" x14ac:dyDescent="0.25">
      <c r="A65" s="56"/>
      <c r="B65" s="47" t="s">
        <v>78</v>
      </c>
      <c r="C65" s="34" t="s">
        <v>6</v>
      </c>
      <c r="D65" s="130">
        <v>264</v>
      </c>
      <c r="E65" s="180">
        <v>399095024.93000001</v>
      </c>
      <c r="F65" s="47" t="s">
        <v>78</v>
      </c>
      <c r="G65" s="34" t="s">
        <v>6</v>
      </c>
      <c r="H65" s="35">
        <v>137</v>
      </c>
      <c r="I65" s="125">
        <v>123525528</v>
      </c>
      <c r="J65" s="35">
        <v>227</v>
      </c>
      <c r="K65" s="111">
        <v>131473635.27</v>
      </c>
      <c r="L65" s="64">
        <f t="shared" si="31"/>
        <v>364</v>
      </c>
      <c r="M65" s="121">
        <f t="shared" si="31"/>
        <v>254999163.26999998</v>
      </c>
      <c r="N65" s="52">
        <f t="shared" si="1"/>
        <v>628</v>
      </c>
      <c r="O65" s="115">
        <f t="shared" si="1"/>
        <v>654094188.20000005</v>
      </c>
    </row>
    <row r="66" spans="1:15" x14ac:dyDescent="0.25">
      <c r="A66" s="57" t="s">
        <v>26</v>
      </c>
      <c r="B66" s="48"/>
      <c r="C66" s="36"/>
      <c r="D66" s="37">
        <f>SUM(D63:D65)</f>
        <v>15173</v>
      </c>
      <c r="E66" s="178">
        <f>SUM(E63:E65)</f>
        <v>636121000.76999998</v>
      </c>
      <c r="F66" s="48"/>
      <c r="G66" s="36"/>
      <c r="H66" s="37">
        <f t="shared" ref="H66:M66" si="32">SUM(H63:H65)</f>
        <v>4235</v>
      </c>
      <c r="I66" s="126">
        <f t="shared" si="32"/>
        <v>217982765.36000001</v>
      </c>
      <c r="J66" s="37">
        <f t="shared" si="32"/>
        <v>1294</v>
      </c>
      <c r="K66" s="112">
        <f t="shared" si="32"/>
        <v>147519813.49000001</v>
      </c>
      <c r="L66" s="65">
        <f t="shared" si="32"/>
        <v>5529</v>
      </c>
      <c r="M66" s="122">
        <f t="shared" si="32"/>
        <v>365502578.84999996</v>
      </c>
      <c r="N66" s="53">
        <f t="shared" si="1"/>
        <v>20702</v>
      </c>
      <c r="O66" s="116">
        <f t="shared" si="1"/>
        <v>1001623579.6199999</v>
      </c>
    </row>
    <row r="67" spans="1:15" x14ac:dyDescent="0.25">
      <c r="A67" s="56" t="s">
        <v>27</v>
      </c>
      <c r="B67" s="47" t="s">
        <v>76</v>
      </c>
      <c r="C67" s="34" t="s">
        <v>5</v>
      </c>
      <c r="D67" s="130">
        <v>6009</v>
      </c>
      <c r="E67" s="180">
        <v>93555115.609999999</v>
      </c>
      <c r="F67" s="47" t="s">
        <v>80</v>
      </c>
      <c r="G67" s="34" t="s">
        <v>5</v>
      </c>
      <c r="H67" s="100">
        <v>1982</v>
      </c>
      <c r="I67" s="127">
        <v>41763350</v>
      </c>
      <c r="J67" s="100">
        <v>883</v>
      </c>
      <c r="K67" s="118">
        <v>7719426</v>
      </c>
      <c r="L67" s="64">
        <f t="shared" ref="L67:M69" si="33">+H67+J67</f>
        <v>2865</v>
      </c>
      <c r="M67" s="121">
        <f t="shared" si="33"/>
        <v>49482776</v>
      </c>
      <c r="N67" s="52">
        <f t="shared" ref="N67:O130" si="34">+L67+D67</f>
        <v>8874</v>
      </c>
      <c r="O67" s="115">
        <f t="shared" si="34"/>
        <v>143037891.61000001</v>
      </c>
    </row>
    <row r="68" spans="1:15" x14ac:dyDescent="0.25">
      <c r="A68" s="56"/>
      <c r="B68" s="47" t="s">
        <v>76</v>
      </c>
      <c r="C68" s="34" t="s">
        <v>6</v>
      </c>
      <c r="D68" s="130">
        <v>4</v>
      </c>
      <c r="E68" s="180">
        <v>4260812.7</v>
      </c>
      <c r="F68" s="47" t="s">
        <v>80</v>
      </c>
      <c r="G68" s="34" t="s">
        <v>6</v>
      </c>
      <c r="H68" s="35">
        <v>0</v>
      </c>
      <c r="I68" s="125">
        <v>0</v>
      </c>
      <c r="J68" s="35">
        <v>0</v>
      </c>
      <c r="K68" s="111">
        <v>0</v>
      </c>
      <c r="L68" s="64">
        <f t="shared" si="33"/>
        <v>0</v>
      </c>
      <c r="M68" s="121">
        <f t="shared" si="33"/>
        <v>0</v>
      </c>
      <c r="N68" s="52">
        <f t="shared" si="34"/>
        <v>4</v>
      </c>
      <c r="O68" s="115">
        <f t="shared" si="34"/>
        <v>4260812.7</v>
      </c>
    </row>
    <row r="69" spans="1:15" x14ac:dyDescent="0.25">
      <c r="A69" s="56"/>
      <c r="B69" s="47" t="s">
        <v>78</v>
      </c>
      <c r="C69" s="34" t="s">
        <v>6</v>
      </c>
      <c r="D69" s="130">
        <v>176</v>
      </c>
      <c r="E69" s="180">
        <v>249155592.34</v>
      </c>
      <c r="F69" s="47" t="s">
        <v>78</v>
      </c>
      <c r="G69" s="34" t="s">
        <v>6</v>
      </c>
      <c r="H69" s="35">
        <v>98</v>
      </c>
      <c r="I69" s="125">
        <v>56322486.520000003</v>
      </c>
      <c r="J69" s="100">
        <v>138</v>
      </c>
      <c r="K69" s="118">
        <v>55851611.380000003</v>
      </c>
      <c r="L69" s="64">
        <f t="shared" si="33"/>
        <v>236</v>
      </c>
      <c r="M69" s="121">
        <f t="shared" si="33"/>
        <v>112174097.90000001</v>
      </c>
      <c r="N69" s="52">
        <f t="shared" si="34"/>
        <v>412</v>
      </c>
      <c r="O69" s="115">
        <f t="shared" si="34"/>
        <v>361329690.24000001</v>
      </c>
    </row>
    <row r="70" spans="1:15" x14ac:dyDescent="0.25">
      <c r="A70" s="57" t="s">
        <v>27</v>
      </c>
      <c r="B70" s="48"/>
      <c r="C70" s="36"/>
      <c r="D70" s="37">
        <f>SUM(D67:D69)</f>
        <v>6189</v>
      </c>
      <c r="E70" s="178">
        <f>SUM(E67:E69)</f>
        <v>346971520.64999998</v>
      </c>
      <c r="F70" s="48"/>
      <c r="G70" s="36"/>
      <c r="H70" s="37">
        <f t="shared" ref="H70:M70" si="35">SUM(H67:H69)</f>
        <v>2080</v>
      </c>
      <c r="I70" s="126">
        <f t="shared" si="35"/>
        <v>98085836.520000011</v>
      </c>
      <c r="J70" s="37">
        <f t="shared" si="35"/>
        <v>1021</v>
      </c>
      <c r="K70" s="112">
        <f t="shared" si="35"/>
        <v>63571037.380000003</v>
      </c>
      <c r="L70" s="65">
        <f t="shared" si="35"/>
        <v>3101</v>
      </c>
      <c r="M70" s="122">
        <f t="shared" si="35"/>
        <v>161656873.90000001</v>
      </c>
      <c r="N70" s="53">
        <f t="shared" si="34"/>
        <v>9290</v>
      </c>
      <c r="O70" s="116">
        <f t="shared" si="34"/>
        <v>508628394.54999995</v>
      </c>
    </row>
    <row r="71" spans="1:15" x14ac:dyDescent="0.25">
      <c r="A71" s="56" t="s">
        <v>28</v>
      </c>
      <c r="B71" s="47" t="s">
        <v>76</v>
      </c>
      <c r="C71" s="34" t="s">
        <v>5</v>
      </c>
      <c r="D71" s="130">
        <v>3850</v>
      </c>
      <c r="E71" s="180">
        <v>57958881.609999999</v>
      </c>
      <c r="F71" s="47" t="s">
        <v>80</v>
      </c>
      <c r="G71" s="34" t="s">
        <v>5</v>
      </c>
      <c r="H71" s="100">
        <v>1357</v>
      </c>
      <c r="I71" s="127">
        <v>28397102</v>
      </c>
      <c r="J71" s="100">
        <v>565</v>
      </c>
      <c r="K71" s="118">
        <v>4728842</v>
      </c>
      <c r="L71" s="64">
        <f t="shared" ref="L71:M73" si="36">+H71+J71</f>
        <v>1922</v>
      </c>
      <c r="M71" s="121">
        <f t="shared" si="36"/>
        <v>33125944</v>
      </c>
      <c r="N71" s="52">
        <f t="shared" si="34"/>
        <v>5772</v>
      </c>
      <c r="O71" s="115">
        <f t="shared" si="34"/>
        <v>91084825.609999999</v>
      </c>
    </row>
    <row r="72" spans="1:15" x14ac:dyDescent="0.25">
      <c r="A72" s="56"/>
      <c r="B72" s="47" t="s">
        <v>76</v>
      </c>
      <c r="C72" s="34" t="s">
        <v>6</v>
      </c>
      <c r="D72" s="130">
        <v>9</v>
      </c>
      <c r="E72" s="180">
        <v>5420491.3600000003</v>
      </c>
      <c r="F72" s="47" t="s">
        <v>80</v>
      </c>
      <c r="G72" s="34" t="s">
        <v>6</v>
      </c>
      <c r="H72" s="35">
        <v>1</v>
      </c>
      <c r="I72" s="125">
        <v>366734</v>
      </c>
      <c r="J72" s="35">
        <v>0</v>
      </c>
      <c r="K72" s="111">
        <v>0</v>
      </c>
      <c r="L72" s="64">
        <f t="shared" si="36"/>
        <v>1</v>
      </c>
      <c r="M72" s="121">
        <f t="shared" si="36"/>
        <v>366734</v>
      </c>
      <c r="N72" s="52">
        <f t="shared" si="34"/>
        <v>10</v>
      </c>
      <c r="O72" s="115">
        <f t="shared" si="34"/>
        <v>5787225.3600000003</v>
      </c>
    </row>
    <row r="73" spans="1:15" x14ac:dyDescent="0.25">
      <c r="A73" s="56"/>
      <c r="B73" s="47" t="s">
        <v>78</v>
      </c>
      <c r="C73" s="34" t="s">
        <v>6</v>
      </c>
      <c r="D73" s="130">
        <v>140</v>
      </c>
      <c r="E73" s="180">
        <v>120396454.36</v>
      </c>
      <c r="F73" s="47" t="s">
        <v>78</v>
      </c>
      <c r="G73" s="34" t="s">
        <v>6</v>
      </c>
      <c r="H73" s="35">
        <v>89</v>
      </c>
      <c r="I73" s="125">
        <v>29776353</v>
      </c>
      <c r="J73" s="100">
        <v>114</v>
      </c>
      <c r="K73" s="118">
        <v>32373625</v>
      </c>
      <c r="L73" s="64">
        <f t="shared" si="36"/>
        <v>203</v>
      </c>
      <c r="M73" s="121">
        <f t="shared" si="36"/>
        <v>62149978</v>
      </c>
      <c r="N73" s="52">
        <f t="shared" si="34"/>
        <v>343</v>
      </c>
      <c r="O73" s="115">
        <f t="shared" si="34"/>
        <v>182546432.36000001</v>
      </c>
    </row>
    <row r="74" spans="1:15" x14ac:dyDescent="0.25">
      <c r="A74" s="57" t="s">
        <v>28</v>
      </c>
      <c r="B74" s="48"/>
      <c r="C74" s="36"/>
      <c r="D74" s="37">
        <f>SUM(D71:D73)</f>
        <v>3999</v>
      </c>
      <c r="E74" s="178">
        <f>SUM(E71:E73)</f>
        <v>183775827.32999998</v>
      </c>
      <c r="F74" s="48"/>
      <c r="G74" s="36"/>
      <c r="H74" s="37">
        <f t="shared" ref="H74:M74" si="37">SUM(H71:H73)</f>
        <v>1447</v>
      </c>
      <c r="I74" s="126">
        <f t="shared" si="37"/>
        <v>58540189</v>
      </c>
      <c r="J74" s="37">
        <f t="shared" si="37"/>
        <v>679</v>
      </c>
      <c r="K74" s="112">
        <f t="shared" si="37"/>
        <v>37102467</v>
      </c>
      <c r="L74" s="65">
        <f t="shared" si="37"/>
        <v>2126</v>
      </c>
      <c r="M74" s="122">
        <f t="shared" si="37"/>
        <v>95642656</v>
      </c>
      <c r="N74" s="53">
        <f t="shared" si="34"/>
        <v>6125</v>
      </c>
      <c r="O74" s="116">
        <f t="shared" si="34"/>
        <v>279418483.32999998</v>
      </c>
    </row>
    <row r="75" spans="1:15" x14ac:dyDescent="0.25">
      <c r="A75" s="56" t="s">
        <v>29</v>
      </c>
      <c r="B75" s="47" t="s">
        <v>76</v>
      </c>
      <c r="C75" s="34" t="s">
        <v>5</v>
      </c>
      <c r="D75" s="130">
        <v>3050</v>
      </c>
      <c r="E75" s="180">
        <v>46840838.909999996</v>
      </c>
      <c r="F75" s="47" t="s">
        <v>80</v>
      </c>
      <c r="G75" s="34" t="s">
        <v>5</v>
      </c>
      <c r="H75" s="35">
        <v>599</v>
      </c>
      <c r="I75" s="127">
        <v>12629586</v>
      </c>
      <c r="J75" s="100">
        <v>166</v>
      </c>
      <c r="K75" s="111">
        <v>1487502</v>
      </c>
      <c r="L75" s="64">
        <f t="shared" ref="L75:M77" si="38">+H75+J75</f>
        <v>765</v>
      </c>
      <c r="M75" s="121">
        <f t="shared" si="38"/>
        <v>14117088</v>
      </c>
      <c r="N75" s="52">
        <f t="shared" si="34"/>
        <v>3815</v>
      </c>
      <c r="O75" s="115">
        <f t="shared" si="34"/>
        <v>60957926.909999996</v>
      </c>
    </row>
    <row r="76" spans="1:15" x14ac:dyDescent="0.25">
      <c r="A76" s="56"/>
      <c r="B76" s="47" t="s">
        <v>76</v>
      </c>
      <c r="C76" s="34" t="s">
        <v>6</v>
      </c>
      <c r="D76" s="130">
        <v>26</v>
      </c>
      <c r="E76" s="180">
        <v>23533251.449999999</v>
      </c>
      <c r="F76" s="47" t="s">
        <v>80</v>
      </c>
      <c r="G76" s="34" t="s">
        <v>6</v>
      </c>
      <c r="H76" s="35">
        <v>1</v>
      </c>
      <c r="I76" s="125">
        <v>1292997.82</v>
      </c>
      <c r="J76" s="35">
        <v>0</v>
      </c>
      <c r="K76" s="111">
        <v>0</v>
      </c>
      <c r="L76" s="64">
        <f t="shared" si="38"/>
        <v>1</v>
      </c>
      <c r="M76" s="121">
        <f t="shared" si="38"/>
        <v>1292997.82</v>
      </c>
      <c r="N76" s="52">
        <f t="shared" si="34"/>
        <v>27</v>
      </c>
      <c r="O76" s="115">
        <f t="shared" si="34"/>
        <v>24826249.27</v>
      </c>
    </row>
    <row r="77" spans="1:15" x14ac:dyDescent="0.25">
      <c r="A77" s="56"/>
      <c r="B77" s="47" t="s">
        <v>78</v>
      </c>
      <c r="C77" s="34" t="s">
        <v>6</v>
      </c>
      <c r="D77" s="130">
        <v>119</v>
      </c>
      <c r="E77" s="180">
        <v>123309783.19</v>
      </c>
      <c r="F77" s="47" t="s">
        <v>78</v>
      </c>
      <c r="G77" s="34" t="s">
        <v>6</v>
      </c>
      <c r="H77" s="35">
        <v>23</v>
      </c>
      <c r="I77" s="125">
        <v>8635946.1699999999</v>
      </c>
      <c r="J77" s="35">
        <v>49</v>
      </c>
      <c r="K77" s="111">
        <v>20053825.170000002</v>
      </c>
      <c r="L77" s="64">
        <f t="shared" si="38"/>
        <v>72</v>
      </c>
      <c r="M77" s="121">
        <f t="shared" si="38"/>
        <v>28689771.340000004</v>
      </c>
      <c r="N77" s="52">
        <f t="shared" si="34"/>
        <v>191</v>
      </c>
      <c r="O77" s="115">
        <f t="shared" si="34"/>
        <v>151999554.53</v>
      </c>
    </row>
    <row r="78" spans="1:15" x14ac:dyDescent="0.25">
      <c r="A78" s="57" t="s">
        <v>29</v>
      </c>
      <c r="B78" s="48"/>
      <c r="C78" s="36"/>
      <c r="D78" s="37">
        <f>SUM(D75:D77)</f>
        <v>3195</v>
      </c>
      <c r="E78" s="178">
        <f>SUM(E75:E77)</f>
        <v>193683873.55000001</v>
      </c>
      <c r="F78" s="48"/>
      <c r="G78" s="36"/>
      <c r="H78" s="37">
        <f t="shared" ref="H78:M78" si="39">SUM(H75:H77)</f>
        <v>623</v>
      </c>
      <c r="I78" s="126">
        <f t="shared" si="39"/>
        <v>22558529.990000002</v>
      </c>
      <c r="J78" s="37">
        <f t="shared" si="39"/>
        <v>215</v>
      </c>
      <c r="K78" s="112">
        <f t="shared" si="39"/>
        <v>21541327.170000002</v>
      </c>
      <c r="L78" s="65">
        <f t="shared" si="39"/>
        <v>838</v>
      </c>
      <c r="M78" s="122">
        <f t="shared" si="39"/>
        <v>44099857.160000004</v>
      </c>
      <c r="N78" s="53">
        <f t="shared" si="34"/>
        <v>4033</v>
      </c>
      <c r="O78" s="116">
        <f t="shared" si="34"/>
        <v>237783730.71000001</v>
      </c>
    </row>
    <row r="79" spans="1:15" x14ac:dyDescent="0.25">
      <c r="A79" s="56" t="s">
        <v>30</v>
      </c>
      <c r="B79" s="47" t="s">
        <v>76</v>
      </c>
      <c r="C79" s="34" t="s">
        <v>5</v>
      </c>
      <c r="D79" s="130">
        <v>3380</v>
      </c>
      <c r="E79" s="180">
        <v>52394863.850000001</v>
      </c>
      <c r="F79" s="47" t="s">
        <v>80</v>
      </c>
      <c r="G79" s="34" t="s">
        <v>5</v>
      </c>
      <c r="H79" s="100">
        <v>2061</v>
      </c>
      <c r="I79" s="127">
        <v>43619166.740000002</v>
      </c>
      <c r="J79" s="100">
        <v>622</v>
      </c>
      <c r="K79" s="118">
        <v>5475416.7000000002</v>
      </c>
      <c r="L79" s="64">
        <f t="shared" ref="L79:M81" si="40">+H79+J79</f>
        <v>2683</v>
      </c>
      <c r="M79" s="121">
        <f t="shared" si="40"/>
        <v>49094583.440000005</v>
      </c>
      <c r="N79" s="52">
        <f t="shared" si="34"/>
        <v>6063</v>
      </c>
      <c r="O79" s="115">
        <f t="shared" si="34"/>
        <v>101489447.29000001</v>
      </c>
    </row>
    <row r="80" spans="1:15" x14ac:dyDescent="0.25">
      <c r="A80" s="56"/>
      <c r="B80" s="47" t="s">
        <v>76</v>
      </c>
      <c r="C80" s="34" t="s">
        <v>6</v>
      </c>
      <c r="D80" s="35">
        <v>0</v>
      </c>
      <c r="E80" s="179">
        <v>0</v>
      </c>
      <c r="F80" s="47" t="s">
        <v>80</v>
      </c>
      <c r="G80" s="34" t="s">
        <v>6</v>
      </c>
      <c r="H80" s="35">
        <v>2</v>
      </c>
      <c r="I80" s="128">
        <v>967521.24</v>
      </c>
      <c r="J80" s="35">
        <v>0</v>
      </c>
      <c r="K80" s="111">
        <v>0</v>
      </c>
      <c r="L80" s="64">
        <f t="shared" si="40"/>
        <v>2</v>
      </c>
      <c r="M80" s="121">
        <f t="shared" si="40"/>
        <v>967521.24</v>
      </c>
      <c r="N80" s="52">
        <f t="shared" si="34"/>
        <v>2</v>
      </c>
      <c r="O80" s="115">
        <f t="shared" si="34"/>
        <v>967521.24</v>
      </c>
    </row>
    <row r="81" spans="1:15" x14ac:dyDescent="0.25">
      <c r="A81" s="56"/>
      <c r="B81" s="47" t="s">
        <v>78</v>
      </c>
      <c r="C81" s="34" t="s">
        <v>6</v>
      </c>
      <c r="D81" s="130">
        <v>136</v>
      </c>
      <c r="E81" s="180">
        <v>177343376.33000001</v>
      </c>
      <c r="F81" s="47" t="s">
        <v>78</v>
      </c>
      <c r="G81" s="34" t="s">
        <v>6</v>
      </c>
      <c r="H81" s="35">
        <v>87</v>
      </c>
      <c r="I81" s="128">
        <v>63566826.420000002</v>
      </c>
      <c r="J81" s="100">
        <v>106</v>
      </c>
      <c r="K81" s="118">
        <v>49286696.340000004</v>
      </c>
      <c r="L81" s="64">
        <f t="shared" si="40"/>
        <v>193</v>
      </c>
      <c r="M81" s="121">
        <f t="shared" si="40"/>
        <v>112853522.76000001</v>
      </c>
      <c r="N81" s="52">
        <f t="shared" si="34"/>
        <v>329</v>
      </c>
      <c r="O81" s="115">
        <f t="shared" si="34"/>
        <v>290196899.09000003</v>
      </c>
    </row>
    <row r="82" spans="1:15" x14ac:dyDescent="0.25">
      <c r="A82" s="57" t="s">
        <v>30</v>
      </c>
      <c r="B82" s="48"/>
      <c r="C82" s="36"/>
      <c r="D82" s="37">
        <f>SUM(D79:D81)</f>
        <v>3516</v>
      </c>
      <c r="E82" s="178">
        <f>SUM(E79:E81)</f>
        <v>229738240.18000001</v>
      </c>
      <c r="F82" s="48"/>
      <c r="G82" s="36"/>
      <c r="H82" s="37">
        <f t="shared" ref="H82:M82" si="41">SUM(H79:H81)</f>
        <v>2150</v>
      </c>
      <c r="I82" s="126">
        <f t="shared" si="41"/>
        <v>108153514.40000001</v>
      </c>
      <c r="J82" s="37">
        <f t="shared" si="41"/>
        <v>728</v>
      </c>
      <c r="K82" s="112">
        <f t="shared" si="41"/>
        <v>54762113.040000007</v>
      </c>
      <c r="L82" s="65">
        <f t="shared" si="41"/>
        <v>2878</v>
      </c>
      <c r="M82" s="122">
        <f t="shared" si="41"/>
        <v>162915627.44</v>
      </c>
      <c r="N82" s="53">
        <f t="shared" si="34"/>
        <v>6394</v>
      </c>
      <c r="O82" s="116">
        <f t="shared" si="34"/>
        <v>392653867.62</v>
      </c>
    </row>
    <row r="83" spans="1:15" x14ac:dyDescent="0.25">
      <c r="A83" s="56" t="s">
        <v>31</v>
      </c>
      <c r="B83" s="47" t="s">
        <v>76</v>
      </c>
      <c r="C83" s="34" t="s">
        <v>5</v>
      </c>
      <c r="D83" s="130">
        <v>3277</v>
      </c>
      <c r="E83" s="180">
        <v>50873973.630000003</v>
      </c>
      <c r="F83" s="47" t="s">
        <v>80</v>
      </c>
      <c r="G83" s="34" t="s">
        <v>5</v>
      </c>
      <c r="H83" s="100">
        <v>1989</v>
      </c>
      <c r="I83" s="127">
        <v>42100924</v>
      </c>
      <c r="J83" s="100">
        <v>739</v>
      </c>
      <c r="K83" s="118">
        <v>6314088</v>
      </c>
      <c r="L83" s="64">
        <f t="shared" ref="L83:M85" si="42">+H83+J83</f>
        <v>2728</v>
      </c>
      <c r="M83" s="121">
        <f t="shared" si="42"/>
        <v>48415012</v>
      </c>
      <c r="N83" s="52">
        <f t="shared" si="34"/>
        <v>6005</v>
      </c>
      <c r="O83" s="115">
        <f t="shared" si="34"/>
        <v>99288985.629999995</v>
      </c>
    </row>
    <row r="84" spans="1:15" x14ac:dyDescent="0.25">
      <c r="A84" s="56"/>
      <c r="B84" s="47" t="s">
        <v>76</v>
      </c>
      <c r="C84" s="34" t="s">
        <v>6</v>
      </c>
      <c r="D84" s="130">
        <v>15</v>
      </c>
      <c r="E84" s="180">
        <v>11019800.52</v>
      </c>
      <c r="F84" s="47" t="s">
        <v>80</v>
      </c>
      <c r="G84" s="34" t="s">
        <v>6</v>
      </c>
      <c r="H84" s="35">
        <v>1</v>
      </c>
      <c r="I84" s="125">
        <v>3492496</v>
      </c>
      <c r="J84" s="100">
        <v>1</v>
      </c>
      <c r="K84" s="118">
        <v>2092483.25</v>
      </c>
      <c r="L84" s="64">
        <f t="shared" si="42"/>
        <v>2</v>
      </c>
      <c r="M84" s="121">
        <f t="shared" si="42"/>
        <v>5584979.25</v>
      </c>
      <c r="N84" s="52">
        <f t="shared" si="34"/>
        <v>17</v>
      </c>
      <c r="O84" s="115">
        <f t="shared" si="34"/>
        <v>16604779.77</v>
      </c>
    </row>
    <row r="85" spans="1:15" x14ac:dyDescent="0.25">
      <c r="A85" s="56"/>
      <c r="B85" s="47" t="s">
        <v>78</v>
      </c>
      <c r="C85" s="34" t="s">
        <v>6</v>
      </c>
      <c r="D85" s="130">
        <v>160</v>
      </c>
      <c r="E85" s="180">
        <v>184835051.90000001</v>
      </c>
      <c r="F85" s="47" t="s">
        <v>78</v>
      </c>
      <c r="G85" s="34" t="s">
        <v>6</v>
      </c>
      <c r="H85" s="100">
        <v>101</v>
      </c>
      <c r="I85" s="127">
        <v>104660404.73</v>
      </c>
      <c r="J85" s="100">
        <v>78</v>
      </c>
      <c r="K85" s="118">
        <v>42188726.729999997</v>
      </c>
      <c r="L85" s="64">
        <f t="shared" si="42"/>
        <v>179</v>
      </c>
      <c r="M85" s="121">
        <f t="shared" si="42"/>
        <v>146849131.46000001</v>
      </c>
      <c r="N85" s="52">
        <f t="shared" si="34"/>
        <v>339</v>
      </c>
      <c r="O85" s="115">
        <f t="shared" si="34"/>
        <v>331684183.36000001</v>
      </c>
    </row>
    <row r="86" spans="1:15" x14ac:dyDescent="0.25">
      <c r="A86" s="57" t="s">
        <v>31</v>
      </c>
      <c r="B86" s="48"/>
      <c r="C86" s="36"/>
      <c r="D86" s="37">
        <f>SUM(D83:D85)</f>
        <v>3452</v>
      </c>
      <c r="E86" s="178">
        <f>SUM(E83:E85)</f>
        <v>246728826.05000001</v>
      </c>
      <c r="F86" s="48"/>
      <c r="G86" s="36"/>
      <c r="H86" s="37">
        <f t="shared" ref="H86:M86" si="43">SUM(H83:H85)</f>
        <v>2091</v>
      </c>
      <c r="I86" s="126">
        <f t="shared" si="43"/>
        <v>150253824.73000002</v>
      </c>
      <c r="J86" s="37">
        <f t="shared" si="43"/>
        <v>818</v>
      </c>
      <c r="K86" s="112">
        <f t="shared" si="43"/>
        <v>50595297.979999997</v>
      </c>
      <c r="L86" s="65">
        <f t="shared" si="43"/>
        <v>2909</v>
      </c>
      <c r="M86" s="122">
        <f t="shared" si="43"/>
        <v>200849122.71000001</v>
      </c>
      <c r="N86" s="53">
        <f t="shared" si="34"/>
        <v>6361</v>
      </c>
      <c r="O86" s="116">
        <f t="shared" si="34"/>
        <v>447577948.75999999</v>
      </c>
    </row>
    <row r="87" spans="1:15" x14ac:dyDescent="0.25">
      <c r="A87" s="56" t="s">
        <v>32</v>
      </c>
      <c r="B87" s="47" t="s">
        <v>76</v>
      </c>
      <c r="C87" s="34" t="s">
        <v>5</v>
      </c>
      <c r="D87" s="130">
        <v>1121</v>
      </c>
      <c r="E87" s="180">
        <v>16908199.09</v>
      </c>
      <c r="F87" s="47" t="s">
        <v>80</v>
      </c>
      <c r="G87" s="34" t="s">
        <v>5</v>
      </c>
      <c r="H87" s="100">
        <v>2183</v>
      </c>
      <c r="I87" s="127">
        <v>46289588</v>
      </c>
      <c r="J87" s="100">
        <v>1149</v>
      </c>
      <c r="K87" s="118">
        <v>9913837</v>
      </c>
      <c r="L87" s="64">
        <f t="shared" ref="L87:M89" si="44">+H87+J87</f>
        <v>3332</v>
      </c>
      <c r="M87" s="121">
        <f t="shared" si="44"/>
        <v>56203425</v>
      </c>
      <c r="N87" s="52">
        <f t="shared" si="34"/>
        <v>4453</v>
      </c>
      <c r="O87" s="115">
        <f t="shared" si="34"/>
        <v>73111624.090000004</v>
      </c>
    </row>
    <row r="88" spans="1:15" x14ac:dyDescent="0.25">
      <c r="A88" s="56"/>
      <c r="B88" s="47" t="s">
        <v>76</v>
      </c>
      <c r="C88" s="34" t="s">
        <v>6</v>
      </c>
      <c r="D88" s="130">
        <v>2</v>
      </c>
      <c r="E88" s="180">
        <v>2864959.14</v>
      </c>
      <c r="F88" s="47" t="s">
        <v>80</v>
      </c>
      <c r="G88" s="34" t="s">
        <v>6</v>
      </c>
      <c r="H88" s="35">
        <v>0</v>
      </c>
      <c r="I88" s="125">
        <v>0</v>
      </c>
      <c r="J88" s="35">
        <v>0</v>
      </c>
      <c r="K88" s="111">
        <v>0</v>
      </c>
      <c r="L88" s="64">
        <f t="shared" si="44"/>
        <v>0</v>
      </c>
      <c r="M88" s="121">
        <f t="shared" si="44"/>
        <v>0</v>
      </c>
      <c r="N88" s="52">
        <f t="shared" si="34"/>
        <v>2</v>
      </c>
      <c r="O88" s="115">
        <f t="shared" si="34"/>
        <v>2864959.14</v>
      </c>
    </row>
    <row r="89" spans="1:15" x14ac:dyDescent="0.25">
      <c r="A89" s="56"/>
      <c r="B89" s="47" t="s">
        <v>78</v>
      </c>
      <c r="C89" s="34" t="s">
        <v>6</v>
      </c>
      <c r="D89" s="130">
        <v>47</v>
      </c>
      <c r="E89" s="180">
        <v>50729452.460000001</v>
      </c>
      <c r="F89" s="47" t="s">
        <v>78</v>
      </c>
      <c r="G89" s="34" t="s">
        <v>6</v>
      </c>
      <c r="H89" s="35">
        <v>36</v>
      </c>
      <c r="I89" s="125">
        <v>18628707</v>
      </c>
      <c r="J89" s="100">
        <v>44</v>
      </c>
      <c r="K89" s="118">
        <v>14944193</v>
      </c>
      <c r="L89" s="64">
        <f t="shared" si="44"/>
        <v>80</v>
      </c>
      <c r="M89" s="121">
        <f t="shared" si="44"/>
        <v>33572900</v>
      </c>
      <c r="N89" s="52">
        <f t="shared" si="34"/>
        <v>127</v>
      </c>
      <c r="O89" s="115">
        <f t="shared" si="34"/>
        <v>84302352.460000008</v>
      </c>
    </row>
    <row r="90" spans="1:15" x14ac:dyDescent="0.25">
      <c r="A90" s="57" t="s">
        <v>32</v>
      </c>
      <c r="B90" s="48"/>
      <c r="C90" s="36"/>
      <c r="D90" s="37">
        <f>SUM(D87:D89)</f>
        <v>1170</v>
      </c>
      <c r="E90" s="178">
        <f>SUM(E87:E89)</f>
        <v>70502610.689999998</v>
      </c>
      <c r="F90" s="48"/>
      <c r="G90" s="36"/>
      <c r="H90" s="37">
        <f t="shared" ref="H90:M90" si="45">SUM(H87:H89)</f>
        <v>2219</v>
      </c>
      <c r="I90" s="126">
        <f t="shared" si="45"/>
        <v>64918295</v>
      </c>
      <c r="J90" s="37">
        <f t="shared" si="45"/>
        <v>1193</v>
      </c>
      <c r="K90" s="112">
        <f t="shared" si="45"/>
        <v>24858030</v>
      </c>
      <c r="L90" s="65">
        <f t="shared" si="45"/>
        <v>3412</v>
      </c>
      <c r="M90" s="122">
        <f t="shared" si="45"/>
        <v>89776325</v>
      </c>
      <c r="N90" s="53">
        <f t="shared" si="34"/>
        <v>4582</v>
      </c>
      <c r="O90" s="116">
        <f t="shared" si="34"/>
        <v>160278935.69</v>
      </c>
    </row>
    <row r="91" spans="1:15" x14ac:dyDescent="0.25">
      <c r="A91" s="58" t="s">
        <v>33</v>
      </c>
      <c r="B91" s="47" t="s">
        <v>76</v>
      </c>
      <c r="C91" s="34" t="s">
        <v>5</v>
      </c>
      <c r="D91" s="130">
        <v>2</v>
      </c>
      <c r="E91" s="180">
        <v>30000</v>
      </c>
      <c r="F91" s="47" t="s">
        <v>80</v>
      </c>
      <c r="G91" s="34" t="s">
        <v>5</v>
      </c>
      <c r="H91" s="35">
        <v>0</v>
      </c>
      <c r="I91" s="125">
        <v>0</v>
      </c>
      <c r="J91" s="35">
        <v>0</v>
      </c>
      <c r="K91" s="111">
        <v>0</v>
      </c>
      <c r="L91" s="64">
        <f t="shared" ref="L91:M93" si="46">+H91+J91</f>
        <v>0</v>
      </c>
      <c r="M91" s="121">
        <f t="shared" si="46"/>
        <v>0</v>
      </c>
      <c r="N91" s="52">
        <f t="shared" si="34"/>
        <v>2</v>
      </c>
      <c r="O91" s="115">
        <f t="shared" si="34"/>
        <v>30000</v>
      </c>
    </row>
    <row r="92" spans="1:15" x14ac:dyDescent="0.25">
      <c r="A92" s="59"/>
      <c r="B92" s="47" t="s">
        <v>76</v>
      </c>
      <c r="C92" s="34" t="s">
        <v>6</v>
      </c>
      <c r="D92" s="35">
        <v>0</v>
      </c>
      <c r="E92" s="179">
        <v>0</v>
      </c>
      <c r="F92" s="47" t="s">
        <v>80</v>
      </c>
      <c r="G92" s="34" t="s">
        <v>6</v>
      </c>
      <c r="H92" s="35">
        <v>0</v>
      </c>
      <c r="I92" s="125">
        <v>0</v>
      </c>
      <c r="J92" s="35">
        <v>0</v>
      </c>
      <c r="K92" s="111">
        <v>0</v>
      </c>
      <c r="L92" s="64">
        <f t="shared" si="46"/>
        <v>0</v>
      </c>
      <c r="M92" s="121">
        <f t="shared" si="46"/>
        <v>0</v>
      </c>
      <c r="N92" s="52">
        <f t="shared" si="34"/>
        <v>0</v>
      </c>
      <c r="O92" s="115">
        <f t="shared" si="34"/>
        <v>0</v>
      </c>
    </row>
    <row r="93" spans="1:15" x14ac:dyDescent="0.25">
      <c r="A93" s="59"/>
      <c r="B93" s="47" t="s">
        <v>78</v>
      </c>
      <c r="C93" s="34" t="s">
        <v>6</v>
      </c>
      <c r="D93" s="35">
        <v>0</v>
      </c>
      <c r="E93" s="179">
        <v>0</v>
      </c>
      <c r="F93" s="47" t="s">
        <v>78</v>
      </c>
      <c r="G93" s="34" t="s">
        <v>6</v>
      </c>
      <c r="H93" s="35">
        <v>0</v>
      </c>
      <c r="I93" s="125">
        <v>0</v>
      </c>
      <c r="J93" s="35">
        <v>0</v>
      </c>
      <c r="K93" s="111">
        <v>0</v>
      </c>
      <c r="L93" s="64">
        <f t="shared" si="46"/>
        <v>0</v>
      </c>
      <c r="M93" s="121">
        <f t="shared" si="46"/>
        <v>0</v>
      </c>
      <c r="N93" s="52">
        <f t="shared" si="34"/>
        <v>0</v>
      </c>
      <c r="O93" s="115">
        <f t="shared" si="34"/>
        <v>0</v>
      </c>
    </row>
    <row r="94" spans="1:15" x14ac:dyDescent="0.25">
      <c r="A94" s="57" t="s">
        <v>33</v>
      </c>
      <c r="B94" s="48"/>
      <c r="C94" s="36"/>
      <c r="D94" s="37">
        <f>SUM(D91:D93)</f>
        <v>2</v>
      </c>
      <c r="E94" s="178">
        <f>SUM(E91:E93)</f>
        <v>30000</v>
      </c>
      <c r="F94" s="48"/>
      <c r="G94" s="36"/>
      <c r="H94" s="37">
        <f t="shared" ref="H94:M94" si="47">SUM(H91:H93)</f>
        <v>0</v>
      </c>
      <c r="I94" s="126">
        <f t="shared" si="47"/>
        <v>0</v>
      </c>
      <c r="J94" s="37">
        <f t="shared" si="47"/>
        <v>0</v>
      </c>
      <c r="K94" s="112">
        <f t="shared" si="47"/>
        <v>0</v>
      </c>
      <c r="L94" s="65">
        <f t="shared" si="47"/>
        <v>0</v>
      </c>
      <c r="M94" s="122">
        <f t="shared" si="47"/>
        <v>0</v>
      </c>
      <c r="N94" s="53">
        <f t="shared" si="34"/>
        <v>2</v>
      </c>
      <c r="O94" s="116">
        <f t="shared" si="34"/>
        <v>30000</v>
      </c>
    </row>
    <row r="95" spans="1:15" x14ac:dyDescent="0.25">
      <c r="A95" s="56" t="s">
        <v>34</v>
      </c>
      <c r="B95" s="47" t="s">
        <v>76</v>
      </c>
      <c r="C95" s="34" t="s">
        <v>5</v>
      </c>
      <c r="D95" s="130">
        <v>5056</v>
      </c>
      <c r="E95" s="180">
        <v>79380688.719999999</v>
      </c>
      <c r="F95" s="47" t="s">
        <v>80</v>
      </c>
      <c r="G95" s="34" t="s">
        <v>5</v>
      </c>
      <c r="H95" s="100">
        <v>1634</v>
      </c>
      <c r="I95" s="127">
        <v>34340018</v>
      </c>
      <c r="J95" s="100">
        <v>206</v>
      </c>
      <c r="K95" s="118">
        <v>1739668</v>
      </c>
      <c r="L95" s="64">
        <f t="shared" ref="L95:M97" si="48">+H95+J95</f>
        <v>1840</v>
      </c>
      <c r="M95" s="121">
        <f t="shared" si="48"/>
        <v>36079686</v>
      </c>
      <c r="N95" s="52">
        <f t="shared" si="34"/>
        <v>6896</v>
      </c>
      <c r="O95" s="115">
        <f t="shared" si="34"/>
        <v>115460374.72</v>
      </c>
    </row>
    <row r="96" spans="1:15" x14ac:dyDescent="0.25">
      <c r="A96" s="56"/>
      <c r="B96" s="47" t="s">
        <v>76</v>
      </c>
      <c r="C96" s="34" t="s">
        <v>6</v>
      </c>
      <c r="D96" s="130">
        <v>6</v>
      </c>
      <c r="E96" s="180">
        <v>12259455.810000001</v>
      </c>
      <c r="F96" s="47" t="s">
        <v>80</v>
      </c>
      <c r="G96" s="34" t="s">
        <v>6</v>
      </c>
      <c r="H96" s="35">
        <v>3</v>
      </c>
      <c r="I96" s="125">
        <v>4270895</v>
      </c>
      <c r="J96" s="35">
        <v>2</v>
      </c>
      <c r="K96" s="111">
        <v>2011889</v>
      </c>
      <c r="L96" s="64">
        <f t="shared" si="48"/>
        <v>5</v>
      </c>
      <c r="M96" s="121">
        <f t="shared" si="48"/>
        <v>6282784</v>
      </c>
      <c r="N96" s="52">
        <f t="shared" si="34"/>
        <v>11</v>
      </c>
      <c r="O96" s="115">
        <f t="shared" si="34"/>
        <v>18542239.810000002</v>
      </c>
    </row>
    <row r="97" spans="1:15" x14ac:dyDescent="0.25">
      <c r="A97" s="56"/>
      <c r="B97" s="47" t="s">
        <v>78</v>
      </c>
      <c r="C97" s="34" t="s">
        <v>6</v>
      </c>
      <c r="D97" s="130">
        <v>64</v>
      </c>
      <c r="E97" s="180">
        <v>131053157.34999999</v>
      </c>
      <c r="F97" s="47" t="s">
        <v>78</v>
      </c>
      <c r="G97" s="34" t="s">
        <v>6</v>
      </c>
      <c r="H97" s="35">
        <v>27</v>
      </c>
      <c r="I97" s="125">
        <v>38904876</v>
      </c>
      <c r="J97" s="100">
        <v>32</v>
      </c>
      <c r="K97" s="118">
        <v>22353926</v>
      </c>
      <c r="L97" s="64">
        <f t="shared" si="48"/>
        <v>59</v>
      </c>
      <c r="M97" s="121">
        <f t="shared" si="48"/>
        <v>61258802</v>
      </c>
      <c r="N97" s="52">
        <f t="shared" si="34"/>
        <v>123</v>
      </c>
      <c r="O97" s="115">
        <f t="shared" si="34"/>
        <v>192311959.34999999</v>
      </c>
    </row>
    <row r="98" spans="1:15" x14ac:dyDescent="0.25">
      <c r="A98" s="57" t="s">
        <v>34</v>
      </c>
      <c r="B98" s="48"/>
      <c r="C98" s="36"/>
      <c r="D98" s="37">
        <f>SUM(D95:D97)</f>
        <v>5126</v>
      </c>
      <c r="E98" s="178">
        <f>SUM(E95:E97)</f>
        <v>222693301.88</v>
      </c>
      <c r="F98" s="48"/>
      <c r="G98" s="36"/>
      <c r="H98" s="37">
        <f t="shared" ref="H98:M98" si="49">SUM(H95:H97)</f>
        <v>1664</v>
      </c>
      <c r="I98" s="126">
        <f t="shared" si="49"/>
        <v>77515789</v>
      </c>
      <c r="J98" s="37">
        <f t="shared" si="49"/>
        <v>240</v>
      </c>
      <c r="K98" s="112">
        <f t="shared" si="49"/>
        <v>26105483</v>
      </c>
      <c r="L98" s="65">
        <f t="shared" si="49"/>
        <v>1904</v>
      </c>
      <c r="M98" s="122">
        <f t="shared" si="49"/>
        <v>103621272</v>
      </c>
      <c r="N98" s="53">
        <f t="shared" si="34"/>
        <v>7030</v>
      </c>
      <c r="O98" s="116">
        <f t="shared" si="34"/>
        <v>326314573.88</v>
      </c>
    </row>
    <row r="99" spans="1:15" x14ac:dyDescent="0.25">
      <c r="A99" s="56" t="s">
        <v>35</v>
      </c>
      <c r="B99" s="47" t="s">
        <v>76</v>
      </c>
      <c r="C99" s="34" t="s">
        <v>5</v>
      </c>
      <c r="D99" s="130">
        <v>11350</v>
      </c>
      <c r="E99" s="180">
        <v>171564971.53</v>
      </c>
      <c r="F99" s="47" t="s">
        <v>80</v>
      </c>
      <c r="G99" s="34" t="s">
        <v>5</v>
      </c>
      <c r="H99" s="100">
        <v>4979</v>
      </c>
      <c r="I99" s="127">
        <v>103983419</v>
      </c>
      <c r="J99" s="100">
        <v>1325</v>
      </c>
      <c r="K99" s="118">
        <v>11067023</v>
      </c>
      <c r="L99" s="64">
        <f t="shared" ref="L99:M101" si="50">+H99+J99</f>
        <v>6304</v>
      </c>
      <c r="M99" s="121">
        <f t="shared" si="50"/>
        <v>115050442</v>
      </c>
      <c r="N99" s="52">
        <f t="shared" si="34"/>
        <v>17654</v>
      </c>
      <c r="O99" s="115">
        <f t="shared" si="34"/>
        <v>286615413.52999997</v>
      </c>
    </row>
    <row r="100" spans="1:15" x14ac:dyDescent="0.25">
      <c r="A100" s="56"/>
      <c r="B100" s="47" t="s">
        <v>76</v>
      </c>
      <c r="C100" s="34" t="s">
        <v>6</v>
      </c>
      <c r="D100" s="130">
        <v>8</v>
      </c>
      <c r="E100" s="180">
        <v>12287319.039999999</v>
      </c>
      <c r="F100" s="47" t="s">
        <v>80</v>
      </c>
      <c r="G100" s="34" t="s">
        <v>6</v>
      </c>
      <c r="H100" s="35">
        <v>1</v>
      </c>
      <c r="I100" s="127">
        <v>2299788.58</v>
      </c>
      <c r="J100" s="35">
        <v>2</v>
      </c>
      <c r="K100" s="111">
        <v>2002842.34</v>
      </c>
      <c r="L100" s="64">
        <f t="shared" si="50"/>
        <v>3</v>
      </c>
      <c r="M100" s="121">
        <f t="shared" si="50"/>
        <v>4302630.92</v>
      </c>
      <c r="N100" s="52">
        <f t="shared" si="34"/>
        <v>11</v>
      </c>
      <c r="O100" s="115">
        <f t="shared" si="34"/>
        <v>16589949.959999999</v>
      </c>
    </row>
    <row r="101" spans="1:15" x14ac:dyDescent="0.25">
      <c r="A101" s="56"/>
      <c r="B101" s="47" t="s">
        <v>78</v>
      </c>
      <c r="C101" s="34" t="s">
        <v>6</v>
      </c>
      <c r="D101" s="130">
        <v>106</v>
      </c>
      <c r="E101" s="180">
        <v>180584452.90000001</v>
      </c>
      <c r="F101" s="47" t="s">
        <v>78</v>
      </c>
      <c r="G101" s="34" t="s">
        <v>6</v>
      </c>
      <c r="H101" s="35">
        <v>37</v>
      </c>
      <c r="I101" s="125">
        <v>35042066.689999998</v>
      </c>
      <c r="J101" s="100">
        <v>65</v>
      </c>
      <c r="K101" s="111">
        <v>42560870.020000003</v>
      </c>
      <c r="L101" s="64">
        <f t="shared" si="50"/>
        <v>102</v>
      </c>
      <c r="M101" s="121">
        <f t="shared" si="50"/>
        <v>77602936.710000008</v>
      </c>
      <c r="N101" s="52">
        <f t="shared" si="34"/>
        <v>208</v>
      </c>
      <c r="O101" s="115">
        <f t="shared" si="34"/>
        <v>258187389.61000001</v>
      </c>
    </row>
    <row r="102" spans="1:15" x14ac:dyDescent="0.25">
      <c r="A102" s="57" t="s">
        <v>35</v>
      </c>
      <c r="B102" s="48"/>
      <c r="C102" s="36"/>
      <c r="D102" s="37">
        <f>SUM(D99:D101)</f>
        <v>11464</v>
      </c>
      <c r="E102" s="178">
        <f>SUM(E99:E101)</f>
        <v>364436743.47000003</v>
      </c>
      <c r="F102" s="48"/>
      <c r="G102" s="36"/>
      <c r="H102" s="37">
        <f t="shared" ref="H102:M102" si="51">SUM(H99:H101)</f>
        <v>5017</v>
      </c>
      <c r="I102" s="126">
        <f t="shared" si="51"/>
        <v>141325274.26999998</v>
      </c>
      <c r="J102" s="37">
        <f t="shared" si="51"/>
        <v>1392</v>
      </c>
      <c r="K102" s="112">
        <f t="shared" si="51"/>
        <v>55630735.359999999</v>
      </c>
      <c r="L102" s="65">
        <f t="shared" si="51"/>
        <v>6409</v>
      </c>
      <c r="M102" s="122">
        <f t="shared" si="51"/>
        <v>196956009.63</v>
      </c>
      <c r="N102" s="53">
        <f t="shared" si="34"/>
        <v>17873</v>
      </c>
      <c r="O102" s="116">
        <f t="shared" si="34"/>
        <v>561392753.10000002</v>
      </c>
    </row>
    <row r="103" spans="1:15" x14ac:dyDescent="0.25">
      <c r="A103" s="56" t="s">
        <v>36</v>
      </c>
      <c r="B103" s="47" t="s">
        <v>76</v>
      </c>
      <c r="C103" s="34" t="s">
        <v>5</v>
      </c>
      <c r="D103" s="130">
        <v>10728</v>
      </c>
      <c r="E103" s="180">
        <v>162702758.47</v>
      </c>
      <c r="F103" s="47" t="s">
        <v>80</v>
      </c>
      <c r="G103" s="34" t="s">
        <v>5</v>
      </c>
      <c r="H103" s="100">
        <v>3048</v>
      </c>
      <c r="I103" s="127">
        <v>63091318</v>
      </c>
      <c r="J103" s="100">
        <v>745</v>
      </c>
      <c r="K103" s="118">
        <v>6120025</v>
      </c>
      <c r="L103" s="64">
        <f t="shared" ref="L103:M105" si="52">+H103+J103</f>
        <v>3793</v>
      </c>
      <c r="M103" s="121">
        <f t="shared" si="52"/>
        <v>69211343</v>
      </c>
      <c r="N103" s="52">
        <f t="shared" si="34"/>
        <v>14521</v>
      </c>
      <c r="O103" s="115">
        <f t="shared" si="34"/>
        <v>231914101.47</v>
      </c>
    </row>
    <row r="104" spans="1:15" x14ac:dyDescent="0.25">
      <c r="A104" s="56"/>
      <c r="B104" s="47" t="s">
        <v>76</v>
      </c>
      <c r="C104" s="34" t="s">
        <v>6</v>
      </c>
      <c r="D104" s="130">
        <v>9</v>
      </c>
      <c r="E104" s="180">
        <v>6950497.3799999999</v>
      </c>
      <c r="F104" s="47" t="s">
        <v>80</v>
      </c>
      <c r="G104" s="34" t="s">
        <v>6</v>
      </c>
      <c r="H104" s="35">
        <v>3</v>
      </c>
      <c r="I104" s="127">
        <v>4841094</v>
      </c>
      <c r="J104" s="35">
        <v>3</v>
      </c>
      <c r="K104" s="111">
        <v>4081779</v>
      </c>
      <c r="L104" s="64">
        <f t="shared" si="52"/>
        <v>6</v>
      </c>
      <c r="M104" s="121">
        <f t="shared" si="52"/>
        <v>8922873</v>
      </c>
      <c r="N104" s="52">
        <f t="shared" si="34"/>
        <v>15</v>
      </c>
      <c r="O104" s="115">
        <f t="shared" si="34"/>
        <v>15873370.379999999</v>
      </c>
    </row>
    <row r="105" spans="1:15" x14ac:dyDescent="0.25">
      <c r="A105" s="56"/>
      <c r="B105" s="47" t="s">
        <v>78</v>
      </c>
      <c r="C105" s="34" t="s">
        <v>6</v>
      </c>
      <c r="D105" s="130">
        <v>190</v>
      </c>
      <c r="E105" s="180">
        <v>327742844.04000002</v>
      </c>
      <c r="F105" s="47" t="s">
        <v>78</v>
      </c>
      <c r="G105" s="34" t="s">
        <v>6</v>
      </c>
      <c r="H105" s="35">
        <v>101</v>
      </c>
      <c r="I105" s="125">
        <v>71314928</v>
      </c>
      <c r="J105" s="35">
        <v>100</v>
      </c>
      <c r="K105" s="118">
        <v>49735260</v>
      </c>
      <c r="L105" s="64">
        <f t="shared" si="52"/>
        <v>201</v>
      </c>
      <c r="M105" s="121">
        <f t="shared" si="52"/>
        <v>121050188</v>
      </c>
      <c r="N105" s="52">
        <f t="shared" si="34"/>
        <v>391</v>
      </c>
      <c r="O105" s="115">
        <f t="shared" si="34"/>
        <v>448793032.04000002</v>
      </c>
    </row>
    <row r="106" spans="1:15" x14ac:dyDescent="0.25">
      <c r="A106" s="57" t="s">
        <v>36</v>
      </c>
      <c r="B106" s="48"/>
      <c r="C106" s="36"/>
      <c r="D106" s="37">
        <f>SUM(D103:D105)</f>
        <v>10927</v>
      </c>
      <c r="E106" s="178">
        <f>SUM(E103:E105)</f>
        <v>497396099.88999999</v>
      </c>
      <c r="F106" s="48"/>
      <c r="G106" s="36"/>
      <c r="H106" s="37">
        <f t="shared" ref="H106:M106" si="53">SUM(H103:H105)</f>
        <v>3152</v>
      </c>
      <c r="I106" s="126">
        <f t="shared" si="53"/>
        <v>139247340</v>
      </c>
      <c r="J106" s="37">
        <f t="shared" si="53"/>
        <v>848</v>
      </c>
      <c r="K106" s="112">
        <f t="shared" si="53"/>
        <v>59937064</v>
      </c>
      <c r="L106" s="65">
        <f t="shared" si="53"/>
        <v>4000</v>
      </c>
      <c r="M106" s="122">
        <f t="shared" si="53"/>
        <v>199184404</v>
      </c>
      <c r="N106" s="53">
        <f t="shared" si="34"/>
        <v>14927</v>
      </c>
      <c r="O106" s="116">
        <f t="shared" si="34"/>
        <v>696580503.88999999</v>
      </c>
    </row>
    <row r="107" spans="1:15" x14ac:dyDescent="0.25">
      <c r="A107" s="56" t="s">
        <v>37</v>
      </c>
      <c r="B107" s="47" t="s">
        <v>76</v>
      </c>
      <c r="C107" s="34" t="s">
        <v>5</v>
      </c>
      <c r="D107" s="130">
        <v>8575</v>
      </c>
      <c r="E107" s="180">
        <v>117388206.98</v>
      </c>
      <c r="F107" s="47" t="s">
        <v>80</v>
      </c>
      <c r="G107" s="34" t="s">
        <v>5</v>
      </c>
      <c r="H107" s="100">
        <v>1527</v>
      </c>
      <c r="I107" s="127">
        <v>31917525</v>
      </c>
      <c r="J107" s="100">
        <v>338</v>
      </c>
      <c r="K107" s="118">
        <v>2854590</v>
      </c>
      <c r="L107" s="64">
        <f t="shared" ref="L107:M109" si="54">+H107+J107</f>
        <v>1865</v>
      </c>
      <c r="M107" s="121">
        <f t="shared" si="54"/>
        <v>34772115</v>
      </c>
      <c r="N107" s="52">
        <f t="shared" si="34"/>
        <v>10440</v>
      </c>
      <c r="O107" s="115">
        <f t="shared" si="34"/>
        <v>152160321.98000002</v>
      </c>
    </row>
    <row r="108" spans="1:15" x14ac:dyDescent="0.25">
      <c r="A108" s="56"/>
      <c r="B108" s="47" t="s">
        <v>76</v>
      </c>
      <c r="C108" s="34" t="s">
        <v>6</v>
      </c>
      <c r="D108" s="130">
        <v>9</v>
      </c>
      <c r="E108" s="180">
        <v>7339032.9199999999</v>
      </c>
      <c r="F108" s="47" t="s">
        <v>80</v>
      </c>
      <c r="G108" s="34" t="s">
        <v>6</v>
      </c>
      <c r="H108" s="35">
        <v>4</v>
      </c>
      <c r="I108" s="125">
        <v>4530275.57</v>
      </c>
      <c r="J108" s="35">
        <v>1</v>
      </c>
      <c r="K108" s="111">
        <v>225600</v>
      </c>
      <c r="L108" s="64">
        <f t="shared" si="54"/>
        <v>5</v>
      </c>
      <c r="M108" s="121">
        <f t="shared" si="54"/>
        <v>4755875.57</v>
      </c>
      <c r="N108" s="52">
        <f t="shared" si="34"/>
        <v>14</v>
      </c>
      <c r="O108" s="115">
        <f t="shared" si="34"/>
        <v>12094908.49</v>
      </c>
    </row>
    <row r="109" spans="1:15" x14ac:dyDescent="0.25">
      <c r="A109" s="56"/>
      <c r="B109" s="47" t="s">
        <v>78</v>
      </c>
      <c r="C109" s="34" t="s">
        <v>6</v>
      </c>
      <c r="D109" s="130">
        <v>165</v>
      </c>
      <c r="E109" s="180">
        <v>169148325.93000001</v>
      </c>
      <c r="F109" s="47" t="s">
        <v>78</v>
      </c>
      <c r="G109" s="34" t="s">
        <v>6</v>
      </c>
      <c r="H109" s="100">
        <v>31</v>
      </c>
      <c r="I109" s="127">
        <v>19984268.699999999</v>
      </c>
      <c r="J109" s="100">
        <v>87</v>
      </c>
      <c r="K109" s="118">
        <v>46205071.549999997</v>
      </c>
      <c r="L109" s="64">
        <f t="shared" si="54"/>
        <v>118</v>
      </c>
      <c r="M109" s="121">
        <f t="shared" si="54"/>
        <v>66189340.25</v>
      </c>
      <c r="N109" s="52">
        <f t="shared" si="34"/>
        <v>283</v>
      </c>
      <c r="O109" s="115">
        <f t="shared" si="34"/>
        <v>235337666.18000001</v>
      </c>
    </row>
    <row r="110" spans="1:15" x14ac:dyDescent="0.25">
      <c r="A110" s="57" t="s">
        <v>37</v>
      </c>
      <c r="B110" s="48"/>
      <c r="C110" s="36"/>
      <c r="D110" s="37">
        <f>SUM(D107:D109)</f>
        <v>8749</v>
      </c>
      <c r="E110" s="178">
        <f>SUM(E107:E109)</f>
        <v>293875565.83000004</v>
      </c>
      <c r="F110" s="48"/>
      <c r="G110" s="36"/>
      <c r="H110" s="37">
        <f t="shared" ref="H110:M110" si="55">SUM(H107:H109)</f>
        <v>1562</v>
      </c>
      <c r="I110" s="126">
        <f t="shared" si="55"/>
        <v>56432069.269999996</v>
      </c>
      <c r="J110" s="37">
        <f t="shared" si="55"/>
        <v>426</v>
      </c>
      <c r="K110" s="112">
        <f t="shared" si="55"/>
        <v>49285261.549999997</v>
      </c>
      <c r="L110" s="65">
        <f t="shared" si="55"/>
        <v>1988</v>
      </c>
      <c r="M110" s="122">
        <f t="shared" si="55"/>
        <v>105717330.81999999</v>
      </c>
      <c r="N110" s="53">
        <f t="shared" si="34"/>
        <v>10737</v>
      </c>
      <c r="O110" s="116">
        <f t="shared" si="34"/>
        <v>399592896.65000004</v>
      </c>
    </row>
    <row r="111" spans="1:15" x14ac:dyDescent="0.25">
      <c r="A111" s="56" t="s">
        <v>38</v>
      </c>
      <c r="B111" s="47" t="s">
        <v>76</v>
      </c>
      <c r="C111" s="34" t="s">
        <v>5</v>
      </c>
      <c r="D111" s="130">
        <v>1803</v>
      </c>
      <c r="E111" s="180">
        <v>28390585.989999998</v>
      </c>
      <c r="F111" s="47" t="s">
        <v>80</v>
      </c>
      <c r="G111" s="34" t="s">
        <v>5</v>
      </c>
      <c r="H111" s="100">
        <v>1901</v>
      </c>
      <c r="I111" s="127">
        <v>40353752</v>
      </c>
      <c r="J111" s="100">
        <v>601</v>
      </c>
      <c r="K111" s="118">
        <v>5151001</v>
      </c>
      <c r="L111" s="64">
        <f t="shared" ref="L111:M113" si="56">+H111+J111</f>
        <v>2502</v>
      </c>
      <c r="M111" s="121">
        <f t="shared" si="56"/>
        <v>45504753</v>
      </c>
      <c r="N111" s="52">
        <f t="shared" si="34"/>
        <v>4305</v>
      </c>
      <c r="O111" s="115">
        <f t="shared" si="34"/>
        <v>73895338.989999995</v>
      </c>
    </row>
    <row r="112" spans="1:15" x14ac:dyDescent="0.25">
      <c r="A112" s="56"/>
      <c r="B112" s="47" t="s">
        <v>76</v>
      </c>
      <c r="C112" s="34" t="s">
        <v>6</v>
      </c>
      <c r="D112" s="35">
        <v>0</v>
      </c>
      <c r="E112" s="179">
        <v>0</v>
      </c>
      <c r="F112" s="47" t="s">
        <v>80</v>
      </c>
      <c r="G112" s="34" t="s">
        <v>6</v>
      </c>
      <c r="H112" s="35">
        <v>2</v>
      </c>
      <c r="I112" s="125">
        <v>1058802</v>
      </c>
      <c r="J112" s="35">
        <v>0</v>
      </c>
      <c r="K112" s="111">
        <v>0</v>
      </c>
      <c r="L112" s="64">
        <f t="shared" si="56"/>
        <v>2</v>
      </c>
      <c r="M112" s="121">
        <f t="shared" si="56"/>
        <v>1058802</v>
      </c>
      <c r="N112" s="52">
        <f t="shared" si="34"/>
        <v>2</v>
      </c>
      <c r="O112" s="115">
        <f t="shared" si="34"/>
        <v>1058802</v>
      </c>
    </row>
    <row r="113" spans="1:15" x14ac:dyDescent="0.25">
      <c r="A113" s="56"/>
      <c r="B113" s="47" t="s">
        <v>78</v>
      </c>
      <c r="C113" s="34" t="s">
        <v>6</v>
      </c>
      <c r="D113" s="130">
        <v>122</v>
      </c>
      <c r="E113" s="180">
        <v>154848692.34999999</v>
      </c>
      <c r="F113" s="47" t="s">
        <v>78</v>
      </c>
      <c r="G113" s="34" t="s">
        <v>6</v>
      </c>
      <c r="H113" s="100">
        <v>82</v>
      </c>
      <c r="I113" s="127">
        <v>53887106</v>
      </c>
      <c r="J113" s="100">
        <v>102</v>
      </c>
      <c r="K113" s="118">
        <v>42796375</v>
      </c>
      <c r="L113" s="64">
        <f t="shared" si="56"/>
        <v>184</v>
      </c>
      <c r="M113" s="121">
        <f t="shared" si="56"/>
        <v>96683481</v>
      </c>
      <c r="N113" s="52">
        <f t="shared" si="34"/>
        <v>306</v>
      </c>
      <c r="O113" s="115">
        <f t="shared" si="34"/>
        <v>251532173.34999999</v>
      </c>
    </row>
    <row r="114" spans="1:15" x14ac:dyDescent="0.25">
      <c r="A114" s="57" t="s">
        <v>38</v>
      </c>
      <c r="B114" s="48"/>
      <c r="C114" s="36"/>
      <c r="D114" s="37">
        <f>SUM(D111:D113)</f>
        <v>1925</v>
      </c>
      <c r="E114" s="178">
        <f>SUM(E111:E113)</f>
        <v>183239278.34</v>
      </c>
      <c r="F114" s="48"/>
      <c r="G114" s="36"/>
      <c r="H114" s="37">
        <f t="shared" ref="H114:M114" si="57">SUM(H111:H113)</f>
        <v>1985</v>
      </c>
      <c r="I114" s="126">
        <f t="shared" si="57"/>
        <v>95299660</v>
      </c>
      <c r="J114" s="37">
        <f t="shared" si="57"/>
        <v>703</v>
      </c>
      <c r="K114" s="112">
        <f t="shared" si="57"/>
        <v>47947376</v>
      </c>
      <c r="L114" s="65">
        <f t="shared" si="57"/>
        <v>2688</v>
      </c>
      <c r="M114" s="122">
        <f t="shared" si="57"/>
        <v>143247036</v>
      </c>
      <c r="N114" s="53">
        <f t="shared" si="34"/>
        <v>4613</v>
      </c>
      <c r="O114" s="116">
        <f t="shared" si="34"/>
        <v>326486314.34000003</v>
      </c>
    </row>
    <row r="115" spans="1:15" x14ac:dyDescent="0.25">
      <c r="A115" s="56" t="s">
        <v>39</v>
      </c>
      <c r="B115" s="47" t="s">
        <v>76</v>
      </c>
      <c r="C115" s="34" t="s">
        <v>5</v>
      </c>
      <c r="D115" s="130">
        <v>6565</v>
      </c>
      <c r="E115" s="180">
        <v>99221884.269999996</v>
      </c>
      <c r="F115" s="47" t="s">
        <v>80</v>
      </c>
      <c r="G115" s="34" t="s">
        <v>5</v>
      </c>
      <c r="H115" s="100">
        <v>2426</v>
      </c>
      <c r="I115" s="127">
        <v>51085021</v>
      </c>
      <c r="J115" s="100">
        <v>872</v>
      </c>
      <c r="K115" s="118">
        <v>7710927</v>
      </c>
      <c r="L115" s="64">
        <f t="shared" ref="L115:M117" si="58">+H115+J115</f>
        <v>3298</v>
      </c>
      <c r="M115" s="121">
        <f t="shared" si="58"/>
        <v>58795948</v>
      </c>
      <c r="N115" s="52">
        <f t="shared" si="34"/>
        <v>9863</v>
      </c>
      <c r="O115" s="115">
        <f t="shared" si="34"/>
        <v>158017832.26999998</v>
      </c>
    </row>
    <row r="116" spans="1:15" x14ac:dyDescent="0.25">
      <c r="A116" s="56"/>
      <c r="B116" s="47" t="s">
        <v>76</v>
      </c>
      <c r="C116" s="34" t="s">
        <v>6</v>
      </c>
      <c r="D116" s="130">
        <v>7</v>
      </c>
      <c r="E116" s="180">
        <v>12740984.029999999</v>
      </c>
      <c r="F116" s="47" t="s">
        <v>80</v>
      </c>
      <c r="G116" s="34" t="s">
        <v>6</v>
      </c>
      <c r="H116" s="35">
        <v>5</v>
      </c>
      <c r="I116" s="125">
        <v>8390495</v>
      </c>
      <c r="J116" s="100">
        <v>3</v>
      </c>
      <c r="K116" s="118">
        <v>5325350</v>
      </c>
      <c r="L116" s="64">
        <f t="shared" si="58"/>
        <v>8</v>
      </c>
      <c r="M116" s="121">
        <f t="shared" si="58"/>
        <v>13715845</v>
      </c>
      <c r="N116" s="52">
        <f t="shared" si="34"/>
        <v>15</v>
      </c>
      <c r="O116" s="115">
        <f t="shared" si="34"/>
        <v>26456829.030000001</v>
      </c>
    </row>
    <row r="117" spans="1:15" x14ac:dyDescent="0.25">
      <c r="A117" s="56"/>
      <c r="B117" s="47" t="s">
        <v>78</v>
      </c>
      <c r="C117" s="34" t="s">
        <v>6</v>
      </c>
      <c r="D117" s="130">
        <v>167</v>
      </c>
      <c r="E117" s="180">
        <v>243051324.74000001</v>
      </c>
      <c r="F117" s="47" t="s">
        <v>78</v>
      </c>
      <c r="G117" s="34" t="s">
        <v>6</v>
      </c>
      <c r="H117" s="35">
        <v>90</v>
      </c>
      <c r="I117" s="125">
        <v>65779165</v>
      </c>
      <c r="J117" s="100">
        <v>63</v>
      </c>
      <c r="K117" s="118">
        <v>31646673</v>
      </c>
      <c r="L117" s="64">
        <f t="shared" si="58"/>
        <v>153</v>
      </c>
      <c r="M117" s="121">
        <f t="shared" si="58"/>
        <v>97425838</v>
      </c>
      <c r="N117" s="52">
        <f t="shared" si="34"/>
        <v>320</v>
      </c>
      <c r="O117" s="115">
        <f t="shared" si="34"/>
        <v>340477162.74000001</v>
      </c>
    </row>
    <row r="118" spans="1:15" x14ac:dyDescent="0.25">
      <c r="A118" s="57" t="s">
        <v>39</v>
      </c>
      <c r="B118" s="48"/>
      <c r="C118" s="36"/>
      <c r="D118" s="37">
        <f>SUM(D115:D117)</f>
        <v>6739</v>
      </c>
      <c r="E118" s="178">
        <f>SUM(E115:E117)</f>
        <v>355014193.04000002</v>
      </c>
      <c r="F118" s="48"/>
      <c r="G118" s="36"/>
      <c r="H118" s="37">
        <f t="shared" ref="H118:M118" si="59">SUM(H115:H117)</f>
        <v>2521</v>
      </c>
      <c r="I118" s="126">
        <f t="shared" si="59"/>
        <v>125254681</v>
      </c>
      <c r="J118" s="37">
        <f t="shared" si="59"/>
        <v>938</v>
      </c>
      <c r="K118" s="112">
        <f t="shared" si="59"/>
        <v>44682950</v>
      </c>
      <c r="L118" s="65">
        <f t="shared" si="59"/>
        <v>3459</v>
      </c>
      <c r="M118" s="122">
        <f t="shared" si="59"/>
        <v>169937631</v>
      </c>
      <c r="N118" s="53">
        <f t="shared" si="34"/>
        <v>10198</v>
      </c>
      <c r="O118" s="116">
        <f t="shared" si="34"/>
        <v>524951824.04000002</v>
      </c>
    </row>
    <row r="119" spans="1:15" x14ac:dyDescent="0.25">
      <c r="A119" s="56" t="s">
        <v>40</v>
      </c>
      <c r="B119" s="47" t="s">
        <v>76</v>
      </c>
      <c r="C119" s="34" t="s">
        <v>5</v>
      </c>
      <c r="D119" s="130">
        <v>831</v>
      </c>
      <c r="E119" s="180">
        <v>13069115.5</v>
      </c>
      <c r="F119" s="47" t="s">
        <v>80</v>
      </c>
      <c r="G119" s="34" t="s">
        <v>5</v>
      </c>
      <c r="H119" s="100">
        <v>258</v>
      </c>
      <c r="I119" s="127">
        <v>5425836</v>
      </c>
      <c r="J119" s="100">
        <v>78</v>
      </c>
      <c r="K119" s="118">
        <v>687085</v>
      </c>
      <c r="L119" s="64">
        <f t="shared" ref="L119:M121" si="60">+H119+J119</f>
        <v>336</v>
      </c>
      <c r="M119" s="121">
        <f t="shared" si="60"/>
        <v>6112921</v>
      </c>
      <c r="N119" s="52">
        <f t="shared" si="34"/>
        <v>1167</v>
      </c>
      <c r="O119" s="115">
        <f t="shared" si="34"/>
        <v>19182036.5</v>
      </c>
    </row>
    <row r="120" spans="1:15" x14ac:dyDescent="0.25">
      <c r="A120" s="56"/>
      <c r="B120" s="47" t="s">
        <v>76</v>
      </c>
      <c r="C120" s="34" t="s">
        <v>6</v>
      </c>
      <c r="D120" s="130">
        <v>5</v>
      </c>
      <c r="E120" s="180">
        <v>3032988.93</v>
      </c>
      <c r="F120" s="47" t="s">
        <v>80</v>
      </c>
      <c r="G120" s="34" t="s">
        <v>6</v>
      </c>
      <c r="H120" s="35">
        <v>0</v>
      </c>
      <c r="I120" s="125">
        <v>0</v>
      </c>
      <c r="J120" s="35">
        <v>0</v>
      </c>
      <c r="K120" s="111">
        <v>0</v>
      </c>
      <c r="L120" s="64">
        <f t="shared" si="60"/>
        <v>0</v>
      </c>
      <c r="M120" s="121">
        <f t="shared" si="60"/>
        <v>0</v>
      </c>
      <c r="N120" s="52">
        <f t="shared" si="34"/>
        <v>5</v>
      </c>
      <c r="O120" s="115">
        <f t="shared" si="34"/>
        <v>3032988.93</v>
      </c>
    </row>
    <row r="121" spans="1:15" x14ac:dyDescent="0.25">
      <c r="A121" s="56"/>
      <c r="B121" s="47" t="s">
        <v>78</v>
      </c>
      <c r="C121" s="34" t="s">
        <v>6</v>
      </c>
      <c r="D121" s="130">
        <v>52</v>
      </c>
      <c r="E121" s="180">
        <v>36917043.219999999</v>
      </c>
      <c r="F121" s="47" t="s">
        <v>78</v>
      </c>
      <c r="G121" s="34" t="s">
        <v>6</v>
      </c>
      <c r="H121" s="35">
        <v>30</v>
      </c>
      <c r="I121" s="125">
        <v>9753861</v>
      </c>
      <c r="J121" s="100">
        <v>12</v>
      </c>
      <c r="K121" s="118">
        <v>3959049</v>
      </c>
      <c r="L121" s="64">
        <f t="shared" si="60"/>
        <v>42</v>
      </c>
      <c r="M121" s="121">
        <f t="shared" si="60"/>
        <v>13712910</v>
      </c>
      <c r="N121" s="52">
        <f t="shared" si="34"/>
        <v>94</v>
      </c>
      <c r="O121" s="115">
        <f t="shared" si="34"/>
        <v>50629953.219999999</v>
      </c>
    </row>
    <row r="122" spans="1:15" x14ac:dyDescent="0.25">
      <c r="A122" s="57" t="s">
        <v>40</v>
      </c>
      <c r="B122" s="48"/>
      <c r="C122" s="36"/>
      <c r="D122" s="37">
        <f>SUM(D119:D121)</f>
        <v>888</v>
      </c>
      <c r="E122" s="178">
        <f>SUM(E119:E121)</f>
        <v>53019147.649999999</v>
      </c>
      <c r="F122" s="48"/>
      <c r="G122" s="36"/>
      <c r="H122" s="37">
        <f t="shared" ref="H122:M122" si="61">SUM(H119:H121)</f>
        <v>288</v>
      </c>
      <c r="I122" s="126">
        <f t="shared" si="61"/>
        <v>15179697</v>
      </c>
      <c r="J122" s="37">
        <f t="shared" si="61"/>
        <v>90</v>
      </c>
      <c r="K122" s="112">
        <f t="shared" si="61"/>
        <v>4646134</v>
      </c>
      <c r="L122" s="65">
        <f t="shared" si="61"/>
        <v>378</v>
      </c>
      <c r="M122" s="122">
        <f t="shared" si="61"/>
        <v>19825831</v>
      </c>
      <c r="N122" s="53">
        <f t="shared" si="34"/>
        <v>1266</v>
      </c>
      <c r="O122" s="116">
        <f t="shared" si="34"/>
        <v>72844978.650000006</v>
      </c>
    </row>
    <row r="123" spans="1:15" x14ac:dyDescent="0.25">
      <c r="A123" s="56" t="s">
        <v>41</v>
      </c>
      <c r="B123" s="47" t="s">
        <v>76</v>
      </c>
      <c r="C123" s="34" t="s">
        <v>5</v>
      </c>
      <c r="D123" s="130">
        <v>2198</v>
      </c>
      <c r="E123" s="180">
        <v>32608412.620000001</v>
      </c>
      <c r="F123" s="47" t="s">
        <v>80</v>
      </c>
      <c r="G123" s="34" t="s">
        <v>5</v>
      </c>
      <c r="H123" s="100">
        <v>515</v>
      </c>
      <c r="I123" s="127">
        <v>10632098</v>
      </c>
      <c r="J123" s="100">
        <v>93</v>
      </c>
      <c r="K123" s="118">
        <v>787667</v>
      </c>
      <c r="L123" s="64">
        <f t="shared" ref="L123:M125" si="62">+H123+J123</f>
        <v>608</v>
      </c>
      <c r="M123" s="121">
        <f t="shared" si="62"/>
        <v>11419765</v>
      </c>
      <c r="N123" s="52">
        <f t="shared" si="34"/>
        <v>2806</v>
      </c>
      <c r="O123" s="115">
        <f t="shared" si="34"/>
        <v>44028177.620000005</v>
      </c>
    </row>
    <row r="124" spans="1:15" x14ac:dyDescent="0.25">
      <c r="A124" s="56"/>
      <c r="B124" s="47" t="s">
        <v>76</v>
      </c>
      <c r="C124" s="34" t="s">
        <v>6</v>
      </c>
      <c r="D124" s="130">
        <v>9</v>
      </c>
      <c r="E124" s="180">
        <v>8300588.5599999996</v>
      </c>
      <c r="F124" s="47" t="s">
        <v>80</v>
      </c>
      <c r="G124" s="34" t="s">
        <v>6</v>
      </c>
      <c r="H124" s="35">
        <v>3</v>
      </c>
      <c r="I124" s="125">
        <v>2561362.38</v>
      </c>
      <c r="J124" s="100">
        <v>1</v>
      </c>
      <c r="K124" s="118">
        <v>725000</v>
      </c>
      <c r="L124" s="64">
        <f t="shared" si="62"/>
        <v>4</v>
      </c>
      <c r="M124" s="121">
        <f t="shared" si="62"/>
        <v>3286362.38</v>
      </c>
      <c r="N124" s="52">
        <f t="shared" si="34"/>
        <v>13</v>
      </c>
      <c r="O124" s="115">
        <f t="shared" si="34"/>
        <v>11586950.939999999</v>
      </c>
    </row>
    <row r="125" spans="1:15" x14ac:dyDescent="0.25">
      <c r="A125" s="56"/>
      <c r="B125" s="47" t="s">
        <v>78</v>
      </c>
      <c r="C125" s="34" t="s">
        <v>6</v>
      </c>
      <c r="D125" s="130">
        <v>76</v>
      </c>
      <c r="E125" s="180">
        <v>54244928.420000002</v>
      </c>
      <c r="F125" s="47" t="s">
        <v>78</v>
      </c>
      <c r="G125" s="34" t="s">
        <v>6</v>
      </c>
      <c r="H125" s="35">
        <v>41</v>
      </c>
      <c r="I125" s="125">
        <v>14903166.77</v>
      </c>
      <c r="J125" s="100">
        <v>74</v>
      </c>
      <c r="K125" s="118">
        <v>19224154.059999999</v>
      </c>
      <c r="L125" s="64">
        <f t="shared" si="62"/>
        <v>115</v>
      </c>
      <c r="M125" s="121">
        <f t="shared" si="62"/>
        <v>34127320.829999998</v>
      </c>
      <c r="N125" s="52">
        <f t="shared" si="34"/>
        <v>191</v>
      </c>
      <c r="O125" s="115">
        <f t="shared" si="34"/>
        <v>88372249.25</v>
      </c>
    </row>
    <row r="126" spans="1:15" x14ac:dyDescent="0.25">
      <c r="A126" s="57" t="s">
        <v>41</v>
      </c>
      <c r="B126" s="48"/>
      <c r="C126" s="36"/>
      <c r="D126" s="37">
        <f>SUM(D123:D125)</f>
        <v>2283</v>
      </c>
      <c r="E126" s="178">
        <f>SUM(E123:E125)</f>
        <v>95153929.599999994</v>
      </c>
      <c r="F126" s="48"/>
      <c r="G126" s="36"/>
      <c r="H126" s="37">
        <f t="shared" ref="H126:M126" si="63">SUM(H123:H125)</f>
        <v>559</v>
      </c>
      <c r="I126" s="126">
        <f t="shared" si="63"/>
        <v>28096627.149999999</v>
      </c>
      <c r="J126" s="37">
        <f t="shared" si="63"/>
        <v>168</v>
      </c>
      <c r="K126" s="112">
        <f t="shared" si="63"/>
        <v>20736821.059999999</v>
      </c>
      <c r="L126" s="65">
        <f t="shared" si="63"/>
        <v>727</v>
      </c>
      <c r="M126" s="122">
        <f t="shared" si="63"/>
        <v>48833448.209999993</v>
      </c>
      <c r="N126" s="53">
        <f t="shared" si="34"/>
        <v>3010</v>
      </c>
      <c r="O126" s="116">
        <f t="shared" si="34"/>
        <v>143987377.81</v>
      </c>
    </row>
    <row r="127" spans="1:15" x14ac:dyDescent="0.25">
      <c r="A127" s="56" t="s">
        <v>42</v>
      </c>
      <c r="B127" s="47" t="s">
        <v>76</v>
      </c>
      <c r="C127" s="34" t="s">
        <v>5</v>
      </c>
      <c r="D127" s="130">
        <v>1395</v>
      </c>
      <c r="E127" s="180">
        <v>22371242.960000001</v>
      </c>
      <c r="F127" s="47" t="s">
        <v>80</v>
      </c>
      <c r="G127" s="34" t="s">
        <v>5</v>
      </c>
      <c r="H127" s="100">
        <v>291</v>
      </c>
      <c r="I127" s="127">
        <v>5992509</v>
      </c>
      <c r="J127" s="100">
        <v>27</v>
      </c>
      <c r="K127" s="118">
        <v>229500</v>
      </c>
      <c r="L127" s="64">
        <f t="shared" ref="L127:M129" si="64">+H127+J127</f>
        <v>318</v>
      </c>
      <c r="M127" s="121">
        <f t="shared" si="64"/>
        <v>6222009</v>
      </c>
      <c r="N127" s="52">
        <f t="shared" si="34"/>
        <v>1713</v>
      </c>
      <c r="O127" s="115">
        <f t="shared" si="34"/>
        <v>28593251.960000001</v>
      </c>
    </row>
    <row r="128" spans="1:15" x14ac:dyDescent="0.25">
      <c r="A128" s="56"/>
      <c r="B128" s="47" t="s">
        <v>76</v>
      </c>
      <c r="C128" s="34" t="s">
        <v>6</v>
      </c>
      <c r="D128" s="130">
        <v>1</v>
      </c>
      <c r="E128" s="180">
        <v>0</v>
      </c>
      <c r="F128" s="47" t="s">
        <v>80</v>
      </c>
      <c r="G128" s="34" t="s">
        <v>6</v>
      </c>
      <c r="H128" s="35">
        <v>1</v>
      </c>
      <c r="I128" s="125">
        <v>38750</v>
      </c>
      <c r="J128" s="35">
        <v>0</v>
      </c>
      <c r="K128" s="111">
        <v>0</v>
      </c>
      <c r="L128" s="64">
        <f t="shared" si="64"/>
        <v>1</v>
      </c>
      <c r="M128" s="121">
        <f t="shared" si="64"/>
        <v>38750</v>
      </c>
      <c r="N128" s="52">
        <f t="shared" si="34"/>
        <v>2</v>
      </c>
      <c r="O128" s="115">
        <f t="shared" si="34"/>
        <v>38750</v>
      </c>
    </row>
    <row r="129" spans="1:15" x14ac:dyDescent="0.25">
      <c r="A129" s="56"/>
      <c r="B129" s="47" t="s">
        <v>78</v>
      </c>
      <c r="C129" s="34" t="s">
        <v>6</v>
      </c>
      <c r="D129" s="130">
        <v>37</v>
      </c>
      <c r="E129" s="180">
        <v>50654893.170000002</v>
      </c>
      <c r="F129" s="47" t="s">
        <v>78</v>
      </c>
      <c r="G129" s="34" t="s">
        <v>6</v>
      </c>
      <c r="H129" s="35">
        <v>22</v>
      </c>
      <c r="I129" s="125">
        <v>15527764.210000001</v>
      </c>
      <c r="J129" s="100">
        <v>12</v>
      </c>
      <c r="K129" s="111">
        <v>6753034.2599999998</v>
      </c>
      <c r="L129" s="64">
        <f t="shared" si="64"/>
        <v>34</v>
      </c>
      <c r="M129" s="121">
        <f t="shared" si="64"/>
        <v>22280798.469999999</v>
      </c>
      <c r="N129" s="52">
        <f t="shared" si="34"/>
        <v>71</v>
      </c>
      <c r="O129" s="115">
        <f t="shared" si="34"/>
        <v>72935691.640000001</v>
      </c>
    </row>
    <row r="130" spans="1:15" x14ac:dyDescent="0.25">
      <c r="A130" s="57" t="s">
        <v>42</v>
      </c>
      <c r="B130" s="48"/>
      <c r="C130" s="36"/>
      <c r="D130" s="37">
        <f>SUM(D127:D129)</f>
        <v>1433</v>
      </c>
      <c r="E130" s="178">
        <f>SUM(E127:E129)</f>
        <v>73026136.129999995</v>
      </c>
      <c r="F130" s="48"/>
      <c r="G130" s="36"/>
      <c r="H130" s="37">
        <f t="shared" ref="H130:M130" si="65">SUM(H127:H129)</f>
        <v>314</v>
      </c>
      <c r="I130" s="126">
        <f t="shared" si="65"/>
        <v>21559023.210000001</v>
      </c>
      <c r="J130" s="37">
        <f t="shared" si="65"/>
        <v>39</v>
      </c>
      <c r="K130" s="112">
        <f t="shared" si="65"/>
        <v>6982534.2599999998</v>
      </c>
      <c r="L130" s="65">
        <f t="shared" si="65"/>
        <v>353</v>
      </c>
      <c r="M130" s="122">
        <f t="shared" si="65"/>
        <v>28541557.469999999</v>
      </c>
      <c r="N130" s="53">
        <f t="shared" si="34"/>
        <v>1786</v>
      </c>
      <c r="O130" s="116">
        <f t="shared" si="34"/>
        <v>101567693.59999999</v>
      </c>
    </row>
    <row r="131" spans="1:15" x14ac:dyDescent="0.25">
      <c r="A131" s="56" t="s">
        <v>43</v>
      </c>
      <c r="B131" s="47" t="s">
        <v>76</v>
      </c>
      <c r="C131" s="34" t="s">
        <v>5</v>
      </c>
      <c r="D131" s="130">
        <v>2467</v>
      </c>
      <c r="E131" s="180">
        <v>36802421.869999997</v>
      </c>
      <c r="F131" s="47" t="s">
        <v>80</v>
      </c>
      <c r="G131" s="34" t="s">
        <v>5</v>
      </c>
      <c r="H131" s="100">
        <v>118</v>
      </c>
      <c r="I131" s="127">
        <v>2436670</v>
      </c>
      <c r="J131" s="35">
        <v>3</v>
      </c>
      <c r="K131" s="111">
        <v>25500</v>
      </c>
      <c r="L131" s="64">
        <f t="shared" ref="L131:M133" si="66">+H131+J131</f>
        <v>121</v>
      </c>
      <c r="M131" s="121">
        <f t="shared" si="66"/>
        <v>2462170</v>
      </c>
      <c r="N131" s="52">
        <f t="shared" ref="N131:O198" si="67">+L131+D131</f>
        <v>2588</v>
      </c>
      <c r="O131" s="115">
        <f t="shared" si="67"/>
        <v>39264591.869999997</v>
      </c>
    </row>
    <row r="132" spans="1:15" x14ac:dyDescent="0.25">
      <c r="A132" s="56"/>
      <c r="B132" s="47" t="s">
        <v>76</v>
      </c>
      <c r="C132" s="34" t="s">
        <v>6</v>
      </c>
      <c r="D132" s="130">
        <v>8</v>
      </c>
      <c r="E132" s="180">
        <v>10628417.18</v>
      </c>
      <c r="F132" s="47" t="s">
        <v>80</v>
      </c>
      <c r="G132" s="34" t="s">
        <v>6</v>
      </c>
      <c r="H132" s="35">
        <v>0</v>
      </c>
      <c r="I132" s="125">
        <v>0</v>
      </c>
      <c r="J132" s="35">
        <v>0</v>
      </c>
      <c r="K132" s="111">
        <v>0</v>
      </c>
      <c r="L132" s="64">
        <f t="shared" si="66"/>
        <v>0</v>
      </c>
      <c r="M132" s="121">
        <f t="shared" si="66"/>
        <v>0</v>
      </c>
      <c r="N132" s="52">
        <f t="shared" si="67"/>
        <v>8</v>
      </c>
      <c r="O132" s="115">
        <f t="shared" si="67"/>
        <v>10628417.18</v>
      </c>
    </row>
    <row r="133" spans="1:15" x14ac:dyDescent="0.25">
      <c r="A133" s="56"/>
      <c r="B133" s="47" t="s">
        <v>78</v>
      </c>
      <c r="C133" s="34" t="s">
        <v>6</v>
      </c>
      <c r="D133" s="130">
        <v>31</v>
      </c>
      <c r="E133" s="180">
        <v>41500849.079999998</v>
      </c>
      <c r="F133" s="47" t="s">
        <v>78</v>
      </c>
      <c r="G133" s="34" t="s">
        <v>6</v>
      </c>
      <c r="H133" s="35">
        <v>10</v>
      </c>
      <c r="I133" s="125">
        <v>3236444.18</v>
      </c>
      <c r="J133" s="35">
        <v>5</v>
      </c>
      <c r="K133" s="111">
        <v>1722879.56</v>
      </c>
      <c r="L133" s="64">
        <f t="shared" si="66"/>
        <v>15</v>
      </c>
      <c r="M133" s="121">
        <f t="shared" si="66"/>
        <v>4959323.74</v>
      </c>
      <c r="N133" s="52">
        <f t="shared" si="67"/>
        <v>46</v>
      </c>
      <c r="O133" s="115">
        <f t="shared" si="67"/>
        <v>46460172.82</v>
      </c>
    </row>
    <row r="134" spans="1:15" x14ac:dyDescent="0.25">
      <c r="A134" s="57" t="s">
        <v>43</v>
      </c>
      <c r="B134" s="49"/>
      <c r="C134" s="39"/>
      <c r="D134" s="37">
        <f>SUM(D131:D133)</f>
        <v>2506</v>
      </c>
      <c r="E134" s="178">
        <f>SUM(E131:E133)</f>
        <v>88931688.129999995</v>
      </c>
      <c r="F134" s="49"/>
      <c r="G134" s="39"/>
      <c r="H134" s="37">
        <f t="shared" ref="H134:M134" si="68">SUM(H131:H133)</f>
        <v>128</v>
      </c>
      <c r="I134" s="126">
        <f t="shared" si="68"/>
        <v>5673114.1799999997</v>
      </c>
      <c r="J134" s="37">
        <f t="shared" si="68"/>
        <v>8</v>
      </c>
      <c r="K134" s="112">
        <f t="shared" si="68"/>
        <v>1748379.56</v>
      </c>
      <c r="L134" s="65">
        <f t="shared" si="68"/>
        <v>136</v>
      </c>
      <c r="M134" s="122">
        <f t="shared" si="68"/>
        <v>7421493.7400000002</v>
      </c>
      <c r="N134" s="53">
        <f t="shared" si="67"/>
        <v>2642</v>
      </c>
      <c r="O134" s="116">
        <f t="shared" si="67"/>
        <v>96353181.86999999</v>
      </c>
    </row>
    <row r="135" spans="1:15" x14ac:dyDescent="0.25">
      <c r="A135" s="56" t="s">
        <v>44</v>
      </c>
      <c r="B135" s="47" t="s">
        <v>76</v>
      </c>
      <c r="C135" s="34" t="s">
        <v>5</v>
      </c>
      <c r="D135" s="130">
        <v>9788</v>
      </c>
      <c r="E135" s="180">
        <v>152380025.12</v>
      </c>
      <c r="F135" s="47" t="s">
        <v>80</v>
      </c>
      <c r="G135" s="34" t="s">
        <v>5</v>
      </c>
      <c r="H135" s="100">
        <v>1883</v>
      </c>
      <c r="I135" s="127">
        <v>39489608</v>
      </c>
      <c r="J135" s="100">
        <v>554</v>
      </c>
      <c r="K135" s="118">
        <v>4816672</v>
      </c>
      <c r="L135" s="64">
        <f t="shared" ref="L135:M137" si="69">+H135+J135</f>
        <v>2437</v>
      </c>
      <c r="M135" s="121">
        <f t="shared" si="69"/>
        <v>44306280</v>
      </c>
      <c r="N135" s="52">
        <f t="shared" si="67"/>
        <v>12225</v>
      </c>
      <c r="O135" s="115">
        <f t="shared" si="67"/>
        <v>196686305.12</v>
      </c>
    </row>
    <row r="136" spans="1:15" x14ac:dyDescent="0.25">
      <c r="A136" s="56"/>
      <c r="B136" s="47" t="s">
        <v>76</v>
      </c>
      <c r="C136" s="34" t="s">
        <v>6</v>
      </c>
      <c r="D136" s="130">
        <v>14</v>
      </c>
      <c r="E136" s="180">
        <v>32493696.170000002</v>
      </c>
      <c r="F136" s="47" t="s">
        <v>80</v>
      </c>
      <c r="G136" s="34" t="s">
        <v>6</v>
      </c>
      <c r="H136" s="35">
        <v>2</v>
      </c>
      <c r="I136" s="125">
        <v>2939024.03</v>
      </c>
      <c r="J136" s="35">
        <v>2</v>
      </c>
      <c r="K136" s="118">
        <v>1009850.65</v>
      </c>
      <c r="L136" s="64">
        <f t="shared" si="69"/>
        <v>4</v>
      </c>
      <c r="M136" s="121">
        <f t="shared" si="69"/>
        <v>3948874.6799999997</v>
      </c>
      <c r="N136" s="52">
        <f t="shared" si="67"/>
        <v>18</v>
      </c>
      <c r="O136" s="115">
        <f t="shared" si="67"/>
        <v>36442570.850000001</v>
      </c>
    </row>
    <row r="137" spans="1:15" x14ac:dyDescent="0.25">
      <c r="A137" s="56"/>
      <c r="B137" s="47" t="s">
        <v>78</v>
      </c>
      <c r="C137" s="34" t="s">
        <v>6</v>
      </c>
      <c r="D137" s="130">
        <v>91</v>
      </c>
      <c r="E137" s="180">
        <v>204525204.30000001</v>
      </c>
      <c r="F137" s="47" t="s">
        <v>78</v>
      </c>
      <c r="G137" s="34" t="s">
        <v>6</v>
      </c>
      <c r="H137" s="35">
        <v>46</v>
      </c>
      <c r="I137" s="125">
        <v>51732971.920000002</v>
      </c>
      <c r="J137" s="100">
        <v>60</v>
      </c>
      <c r="K137" s="118">
        <v>40672727.210000001</v>
      </c>
      <c r="L137" s="64">
        <f t="shared" si="69"/>
        <v>106</v>
      </c>
      <c r="M137" s="121">
        <f t="shared" si="69"/>
        <v>92405699.129999995</v>
      </c>
      <c r="N137" s="52">
        <f t="shared" si="67"/>
        <v>197</v>
      </c>
      <c r="O137" s="115">
        <f t="shared" si="67"/>
        <v>296930903.43000001</v>
      </c>
    </row>
    <row r="138" spans="1:15" x14ac:dyDescent="0.25">
      <c r="A138" s="57" t="s">
        <v>44</v>
      </c>
      <c r="B138" s="48"/>
      <c r="C138" s="36"/>
      <c r="D138" s="37">
        <f>SUM(D135:D137)</f>
        <v>9893</v>
      </c>
      <c r="E138" s="178">
        <f>SUM(E135:E137)</f>
        <v>389398925.59000003</v>
      </c>
      <c r="F138" s="48"/>
      <c r="G138" s="36"/>
      <c r="H138" s="37">
        <f t="shared" ref="H138:M138" si="70">SUM(H135:H137)</f>
        <v>1931</v>
      </c>
      <c r="I138" s="126">
        <f t="shared" si="70"/>
        <v>94161603.950000003</v>
      </c>
      <c r="J138" s="37">
        <f t="shared" si="70"/>
        <v>616</v>
      </c>
      <c r="K138" s="112">
        <f t="shared" si="70"/>
        <v>46499249.859999999</v>
      </c>
      <c r="L138" s="65">
        <f t="shared" si="70"/>
        <v>2547</v>
      </c>
      <c r="M138" s="122">
        <f t="shared" si="70"/>
        <v>140660853.81</v>
      </c>
      <c r="N138" s="53">
        <f t="shared" si="67"/>
        <v>12440</v>
      </c>
      <c r="O138" s="116">
        <f t="shared" si="67"/>
        <v>530059779.40000004</v>
      </c>
    </row>
    <row r="139" spans="1:15" x14ac:dyDescent="0.25">
      <c r="A139" s="56" t="s">
        <v>45</v>
      </c>
      <c r="B139" s="47" t="s">
        <v>76</v>
      </c>
      <c r="C139" s="34" t="s">
        <v>5</v>
      </c>
      <c r="D139" s="130">
        <v>1042</v>
      </c>
      <c r="E139" s="180">
        <v>16208008.279999999</v>
      </c>
      <c r="F139" s="47" t="s">
        <v>80</v>
      </c>
      <c r="G139" s="34" t="s">
        <v>5</v>
      </c>
      <c r="H139" s="100">
        <v>1450</v>
      </c>
      <c r="I139" s="127">
        <v>30777085</v>
      </c>
      <c r="J139" s="100">
        <v>371</v>
      </c>
      <c r="K139" s="118">
        <v>3190335</v>
      </c>
      <c r="L139" s="64">
        <f t="shared" ref="L139:M141" si="71">+H139+J139</f>
        <v>1821</v>
      </c>
      <c r="M139" s="121">
        <f t="shared" si="71"/>
        <v>33967420</v>
      </c>
      <c r="N139" s="52">
        <f t="shared" si="67"/>
        <v>2863</v>
      </c>
      <c r="O139" s="115">
        <f t="shared" si="67"/>
        <v>50175428.280000001</v>
      </c>
    </row>
    <row r="140" spans="1:15" x14ac:dyDescent="0.25">
      <c r="A140" s="56"/>
      <c r="B140" s="47" t="s">
        <v>76</v>
      </c>
      <c r="C140" s="34" t="s">
        <v>6</v>
      </c>
      <c r="D140" s="130">
        <v>2</v>
      </c>
      <c r="E140" s="180">
        <v>2381992.98</v>
      </c>
      <c r="F140" s="47" t="s">
        <v>80</v>
      </c>
      <c r="G140" s="34" t="s">
        <v>6</v>
      </c>
      <c r="H140" s="35">
        <v>0</v>
      </c>
      <c r="I140" s="125">
        <v>0</v>
      </c>
      <c r="J140" s="35">
        <v>0</v>
      </c>
      <c r="K140" s="111">
        <v>0</v>
      </c>
      <c r="L140" s="64">
        <f t="shared" si="71"/>
        <v>0</v>
      </c>
      <c r="M140" s="121">
        <f t="shared" si="71"/>
        <v>0</v>
      </c>
      <c r="N140" s="52">
        <f t="shared" si="67"/>
        <v>2</v>
      </c>
      <c r="O140" s="115">
        <f t="shared" si="67"/>
        <v>2381992.98</v>
      </c>
    </row>
    <row r="141" spans="1:15" x14ac:dyDescent="0.25">
      <c r="A141" s="56"/>
      <c r="B141" s="47" t="s">
        <v>78</v>
      </c>
      <c r="C141" s="34" t="s">
        <v>6</v>
      </c>
      <c r="D141" s="130">
        <v>48</v>
      </c>
      <c r="E141" s="180">
        <v>42809880.350000001</v>
      </c>
      <c r="F141" s="47" t="s">
        <v>78</v>
      </c>
      <c r="G141" s="34" t="s">
        <v>6</v>
      </c>
      <c r="H141" s="35">
        <v>33</v>
      </c>
      <c r="I141" s="125">
        <v>27655723</v>
      </c>
      <c r="J141" s="35">
        <v>21</v>
      </c>
      <c r="K141" s="118">
        <v>14116164</v>
      </c>
      <c r="L141" s="64">
        <f t="shared" si="71"/>
        <v>54</v>
      </c>
      <c r="M141" s="121">
        <f t="shared" si="71"/>
        <v>41771887</v>
      </c>
      <c r="N141" s="52">
        <f t="shared" si="67"/>
        <v>102</v>
      </c>
      <c r="O141" s="115">
        <f t="shared" si="67"/>
        <v>84581767.349999994</v>
      </c>
    </row>
    <row r="142" spans="1:15" x14ac:dyDescent="0.25">
      <c r="A142" s="57" t="s">
        <v>45</v>
      </c>
      <c r="B142" s="48"/>
      <c r="C142" s="36"/>
      <c r="D142" s="37">
        <f>SUM(D139:D141)</f>
        <v>1092</v>
      </c>
      <c r="E142" s="178">
        <f>SUM(E139:E141)</f>
        <v>61399881.609999999</v>
      </c>
      <c r="F142" s="48"/>
      <c r="G142" s="36"/>
      <c r="H142" s="37">
        <f t="shared" ref="H142:M142" si="72">SUM(H139:H141)</f>
        <v>1483</v>
      </c>
      <c r="I142" s="126">
        <f t="shared" si="72"/>
        <v>58432808</v>
      </c>
      <c r="J142" s="37">
        <f t="shared" si="72"/>
        <v>392</v>
      </c>
      <c r="K142" s="112">
        <f t="shared" si="72"/>
        <v>17306499</v>
      </c>
      <c r="L142" s="65">
        <f t="shared" si="72"/>
        <v>1875</v>
      </c>
      <c r="M142" s="122">
        <f t="shared" si="72"/>
        <v>75739307</v>
      </c>
      <c r="N142" s="53">
        <f t="shared" si="67"/>
        <v>2967</v>
      </c>
      <c r="O142" s="116">
        <f t="shared" si="67"/>
        <v>137139188.61000001</v>
      </c>
    </row>
    <row r="143" spans="1:15" x14ac:dyDescent="0.25">
      <c r="A143" s="56" t="s">
        <v>46</v>
      </c>
      <c r="B143" s="47" t="s">
        <v>76</v>
      </c>
      <c r="C143" s="34" t="s">
        <v>5</v>
      </c>
      <c r="D143" s="130">
        <v>16416</v>
      </c>
      <c r="E143" s="180">
        <v>250550269.56</v>
      </c>
      <c r="F143" s="47" t="s">
        <v>80</v>
      </c>
      <c r="G143" s="34" t="s">
        <v>5</v>
      </c>
      <c r="H143" s="100">
        <v>8407</v>
      </c>
      <c r="I143" s="127">
        <v>177083407</v>
      </c>
      <c r="J143" s="100">
        <v>2791</v>
      </c>
      <c r="K143" s="118">
        <v>23457198</v>
      </c>
      <c r="L143" s="64">
        <f t="shared" ref="L143:M145" si="73">+H143+J143</f>
        <v>11198</v>
      </c>
      <c r="M143" s="121">
        <f t="shared" si="73"/>
        <v>200540605</v>
      </c>
      <c r="N143" s="52">
        <f t="shared" si="67"/>
        <v>27614</v>
      </c>
      <c r="O143" s="115">
        <f t="shared" si="67"/>
        <v>451090874.56</v>
      </c>
    </row>
    <row r="144" spans="1:15" x14ac:dyDescent="0.25">
      <c r="A144" s="56"/>
      <c r="B144" s="47" t="s">
        <v>76</v>
      </c>
      <c r="C144" s="34" t="s">
        <v>6</v>
      </c>
      <c r="D144" s="130">
        <v>9</v>
      </c>
      <c r="E144" s="180">
        <v>15927615.380000001</v>
      </c>
      <c r="F144" s="47" t="s">
        <v>80</v>
      </c>
      <c r="G144" s="34" t="s">
        <v>6</v>
      </c>
      <c r="H144" s="35">
        <v>3</v>
      </c>
      <c r="I144" s="125">
        <v>4959085</v>
      </c>
      <c r="J144" s="38">
        <v>2</v>
      </c>
      <c r="K144" s="118">
        <v>1837958</v>
      </c>
      <c r="L144" s="64">
        <f t="shared" si="73"/>
        <v>5</v>
      </c>
      <c r="M144" s="121">
        <f t="shared" si="73"/>
        <v>6797043</v>
      </c>
      <c r="N144" s="52">
        <f t="shared" si="67"/>
        <v>14</v>
      </c>
      <c r="O144" s="115">
        <f t="shared" si="67"/>
        <v>22724658.380000003</v>
      </c>
    </row>
    <row r="145" spans="1:15" x14ac:dyDescent="0.25">
      <c r="A145" s="56"/>
      <c r="B145" s="47" t="s">
        <v>78</v>
      </c>
      <c r="C145" s="34" t="s">
        <v>6</v>
      </c>
      <c r="D145" s="130">
        <v>260</v>
      </c>
      <c r="E145" s="180">
        <v>459020075.35000002</v>
      </c>
      <c r="F145" s="47" t="s">
        <v>78</v>
      </c>
      <c r="G145" s="34" t="s">
        <v>6</v>
      </c>
      <c r="H145" s="35">
        <v>159</v>
      </c>
      <c r="I145" s="125">
        <v>201513709.72999999</v>
      </c>
      <c r="J145" s="100">
        <v>127</v>
      </c>
      <c r="K145" s="118">
        <v>134597187.94</v>
      </c>
      <c r="L145" s="64">
        <f t="shared" si="73"/>
        <v>286</v>
      </c>
      <c r="M145" s="121">
        <f t="shared" si="73"/>
        <v>336110897.66999996</v>
      </c>
      <c r="N145" s="52">
        <f t="shared" si="67"/>
        <v>546</v>
      </c>
      <c r="O145" s="115">
        <f t="shared" si="67"/>
        <v>795130973.01999998</v>
      </c>
    </row>
    <row r="146" spans="1:15" x14ac:dyDescent="0.25">
      <c r="A146" s="57" t="s">
        <v>46</v>
      </c>
      <c r="B146" s="48"/>
      <c r="C146" s="36"/>
      <c r="D146" s="37">
        <f>SUM(D143:D145)</f>
        <v>16685</v>
      </c>
      <c r="E146" s="178">
        <f>SUM(E143:E145)</f>
        <v>725497960.28999996</v>
      </c>
      <c r="F146" s="48"/>
      <c r="G146" s="36"/>
      <c r="H146" s="37">
        <f t="shared" ref="H146:M146" si="74">SUM(H143:H145)</f>
        <v>8569</v>
      </c>
      <c r="I146" s="126">
        <f t="shared" si="74"/>
        <v>383556201.73000002</v>
      </c>
      <c r="J146" s="37">
        <f t="shared" si="74"/>
        <v>2920</v>
      </c>
      <c r="K146" s="112">
        <f t="shared" si="74"/>
        <v>159892343.94</v>
      </c>
      <c r="L146" s="65">
        <f t="shared" si="74"/>
        <v>11489</v>
      </c>
      <c r="M146" s="122">
        <f t="shared" si="74"/>
        <v>543448545.66999996</v>
      </c>
      <c r="N146" s="53">
        <f t="shared" si="67"/>
        <v>28174</v>
      </c>
      <c r="O146" s="116">
        <f t="shared" si="67"/>
        <v>1268946505.96</v>
      </c>
    </row>
    <row r="147" spans="1:15" x14ac:dyDescent="0.25">
      <c r="A147" s="56" t="s">
        <v>47</v>
      </c>
      <c r="B147" s="47" t="s">
        <v>76</v>
      </c>
      <c r="C147" s="34" t="s">
        <v>5</v>
      </c>
      <c r="D147" s="130">
        <v>10113</v>
      </c>
      <c r="E147" s="180">
        <v>157423202.19</v>
      </c>
      <c r="F147" s="47" t="s">
        <v>80</v>
      </c>
      <c r="G147" s="34" t="s">
        <v>5</v>
      </c>
      <c r="H147" s="100">
        <v>3613</v>
      </c>
      <c r="I147" s="127">
        <v>75834210</v>
      </c>
      <c r="J147" s="100">
        <v>1345</v>
      </c>
      <c r="K147" s="118">
        <v>12266928</v>
      </c>
      <c r="L147" s="64">
        <f t="shared" ref="L147:M149" si="75">+H147+J147</f>
        <v>4958</v>
      </c>
      <c r="M147" s="121">
        <f t="shared" si="75"/>
        <v>88101138</v>
      </c>
      <c r="N147" s="52">
        <f t="shared" si="67"/>
        <v>15071</v>
      </c>
      <c r="O147" s="115">
        <f t="shared" si="67"/>
        <v>245524340.19</v>
      </c>
    </row>
    <row r="148" spans="1:15" x14ac:dyDescent="0.25">
      <c r="A148" s="56"/>
      <c r="B148" s="47" t="s">
        <v>76</v>
      </c>
      <c r="C148" s="34" t="s">
        <v>6</v>
      </c>
      <c r="D148" s="130">
        <v>5</v>
      </c>
      <c r="E148" s="180">
        <v>7378694.2300000004</v>
      </c>
      <c r="F148" s="47" t="s">
        <v>80</v>
      </c>
      <c r="G148" s="34" t="s">
        <v>6</v>
      </c>
      <c r="H148" s="35">
        <v>0</v>
      </c>
      <c r="I148" s="125">
        <v>0</v>
      </c>
      <c r="J148" s="35">
        <v>0</v>
      </c>
      <c r="K148" s="111">
        <v>0</v>
      </c>
      <c r="L148" s="64">
        <f t="shared" si="75"/>
        <v>0</v>
      </c>
      <c r="M148" s="121">
        <f t="shared" si="75"/>
        <v>0</v>
      </c>
      <c r="N148" s="52">
        <f t="shared" si="67"/>
        <v>5</v>
      </c>
      <c r="O148" s="115">
        <f t="shared" si="67"/>
        <v>7378694.2300000004</v>
      </c>
    </row>
    <row r="149" spans="1:15" x14ac:dyDescent="0.25">
      <c r="A149" s="56"/>
      <c r="B149" s="47" t="s">
        <v>78</v>
      </c>
      <c r="C149" s="34" t="s">
        <v>6</v>
      </c>
      <c r="D149" s="130">
        <v>119</v>
      </c>
      <c r="E149" s="180">
        <v>202464932.56999999</v>
      </c>
      <c r="F149" s="47" t="s">
        <v>78</v>
      </c>
      <c r="G149" s="34" t="s">
        <v>6</v>
      </c>
      <c r="H149" s="100">
        <v>75</v>
      </c>
      <c r="I149" s="127">
        <v>58695676.299999997</v>
      </c>
      <c r="J149" s="100">
        <v>53</v>
      </c>
      <c r="K149" s="118">
        <v>29639991.48</v>
      </c>
      <c r="L149" s="64">
        <f t="shared" si="75"/>
        <v>128</v>
      </c>
      <c r="M149" s="121">
        <f t="shared" si="75"/>
        <v>88335667.780000001</v>
      </c>
      <c r="N149" s="52">
        <f t="shared" si="67"/>
        <v>247</v>
      </c>
      <c r="O149" s="115">
        <f t="shared" si="67"/>
        <v>290800600.35000002</v>
      </c>
    </row>
    <row r="150" spans="1:15" x14ac:dyDescent="0.25">
      <c r="A150" s="57" t="s">
        <v>47</v>
      </c>
      <c r="B150" s="48"/>
      <c r="C150" s="36"/>
      <c r="D150" s="37">
        <f>SUM(D147:D149)</f>
        <v>10237</v>
      </c>
      <c r="E150" s="178">
        <f>SUM(E147:E149)</f>
        <v>367266828.99000001</v>
      </c>
      <c r="F150" s="48"/>
      <c r="G150" s="36"/>
      <c r="H150" s="37">
        <f t="shared" ref="H150:M150" si="76">SUM(H147:H149)</f>
        <v>3688</v>
      </c>
      <c r="I150" s="126">
        <f t="shared" si="76"/>
        <v>134529886.30000001</v>
      </c>
      <c r="J150" s="37">
        <f t="shared" si="76"/>
        <v>1398</v>
      </c>
      <c r="K150" s="112">
        <f t="shared" si="76"/>
        <v>41906919.480000004</v>
      </c>
      <c r="L150" s="65">
        <f t="shared" si="76"/>
        <v>5086</v>
      </c>
      <c r="M150" s="122">
        <f t="shared" si="76"/>
        <v>176436805.78</v>
      </c>
      <c r="N150" s="53">
        <f t="shared" si="67"/>
        <v>15323</v>
      </c>
      <c r="O150" s="116">
        <f t="shared" si="67"/>
        <v>543703634.76999998</v>
      </c>
    </row>
    <row r="151" spans="1:15" x14ac:dyDescent="0.25">
      <c r="A151" s="56" t="s">
        <v>48</v>
      </c>
      <c r="B151" s="47" t="s">
        <v>76</v>
      </c>
      <c r="C151" s="34" t="s">
        <v>5</v>
      </c>
      <c r="D151" s="130">
        <v>970</v>
      </c>
      <c r="E151" s="180">
        <v>14573353.439999999</v>
      </c>
      <c r="F151" s="47" t="s">
        <v>80</v>
      </c>
      <c r="G151" s="34" t="s">
        <v>5</v>
      </c>
      <c r="H151" s="35">
        <v>104</v>
      </c>
      <c r="I151" s="127">
        <v>2068340</v>
      </c>
      <c r="J151" s="35">
        <v>5</v>
      </c>
      <c r="K151" s="118">
        <v>39667</v>
      </c>
      <c r="L151" s="64">
        <f t="shared" ref="L151:M153" si="77">+H151+J151</f>
        <v>109</v>
      </c>
      <c r="M151" s="121">
        <f t="shared" si="77"/>
        <v>2108007</v>
      </c>
      <c r="N151" s="52">
        <f t="shared" si="67"/>
        <v>1079</v>
      </c>
      <c r="O151" s="115">
        <f t="shared" si="67"/>
        <v>16681360.439999999</v>
      </c>
    </row>
    <row r="152" spans="1:15" x14ac:dyDescent="0.25">
      <c r="A152" s="56"/>
      <c r="B152" s="47" t="s">
        <v>76</v>
      </c>
      <c r="C152" s="34" t="s">
        <v>6</v>
      </c>
      <c r="D152" s="130">
        <v>11</v>
      </c>
      <c r="E152" s="180">
        <v>2041867.88</v>
      </c>
      <c r="F152" s="47" t="s">
        <v>80</v>
      </c>
      <c r="G152" s="34" t="s">
        <v>6</v>
      </c>
      <c r="H152" s="35">
        <v>0</v>
      </c>
      <c r="I152" s="125">
        <v>0</v>
      </c>
      <c r="J152" s="35">
        <v>0</v>
      </c>
      <c r="K152" s="111">
        <v>0</v>
      </c>
      <c r="L152" s="64">
        <f t="shared" si="77"/>
        <v>0</v>
      </c>
      <c r="M152" s="121">
        <f t="shared" si="77"/>
        <v>0</v>
      </c>
      <c r="N152" s="52">
        <f t="shared" si="67"/>
        <v>11</v>
      </c>
      <c r="O152" s="115">
        <f t="shared" si="67"/>
        <v>2041867.88</v>
      </c>
    </row>
    <row r="153" spans="1:15" x14ac:dyDescent="0.25">
      <c r="A153" s="56"/>
      <c r="B153" s="47" t="s">
        <v>78</v>
      </c>
      <c r="C153" s="34" t="s">
        <v>6</v>
      </c>
      <c r="D153" s="130">
        <v>21</v>
      </c>
      <c r="E153" s="180">
        <v>19229921.960000001</v>
      </c>
      <c r="F153" s="47" t="s">
        <v>78</v>
      </c>
      <c r="G153" s="34" t="s">
        <v>6</v>
      </c>
      <c r="H153" s="35">
        <v>20</v>
      </c>
      <c r="I153" s="125">
        <v>8491004.1799999997</v>
      </c>
      <c r="J153" s="35">
        <v>13</v>
      </c>
      <c r="K153" s="111">
        <v>5266517.3899999997</v>
      </c>
      <c r="L153" s="64">
        <f t="shared" si="77"/>
        <v>33</v>
      </c>
      <c r="M153" s="121">
        <f t="shared" si="77"/>
        <v>13757521.57</v>
      </c>
      <c r="N153" s="52">
        <f t="shared" si="67"/>
        <v>54</v>
      </c>
      <c r="O153" s="115">
        <f t="shared" si="67"/>
        <v>32987443.530000001</v>
      </c>
    </row>
    <row r="154" spans="1:15" x14ac:dyDescent="0.25">
      <c r="A154" s="57" t="s">
        <v>48</v>
      </c>
      <c r="B154" s="48"/>
      <c r="C154" s="36"/>
      <c r="D154" s="37">
        <f>SUM(D151:D153)</f>
        <v>1002</v>
      </c>
      <c r="E154" s="178">
        <f>SUM(E151:E153)</f>
        <v>35845143.280000001</v>
      </c>
      <c r="F154" s="48"/>
      <c r="G154" s="36"/>
      <c r="H154" s="37">
        <f t="shared" ref="H154:M154" si="78">SUM(H151:H153)</f>
        <v>124</v>
      </c>
      <c r="I154" s="126">
        <f t="shared" si="78"/>
        <v>10559344.18</v>
      </c>
      <c r="J154" s="37">
        <f t="shared" si="78"/>
        <v>18</v>
      </c>
      <c r="K154" s="112">
        <f t="shared" si="78"/>
        <v>5306184.3899999997</v>
      </c>
      <c r="L154" s="65">
        <f t="shared" si="78"/>
        <v>142</v>
      </c>
      <c r="M154" s="122">
        <f t="shared" si="78"/>
        <v>15865528.57</v>
      </c>
      <c r="N154" s="53">
        <f t="shared" si="67"/>
        <v>1144</v>
      </c>
      <c r="O154" s="116">
        <f t="shared" si="67"/>
        <v>51710671.850000001</v>
      </c>
    </row>
    <row r="155" spans="1:15" ht="15" customHeight="1" x14ac:dyDescent="0.25">
      <c r="A155" s="60" t="s">
        <v>49</v>
      </c>
      <c r="B155" s="47" t="s">
        <v>76</v>
      </c>
      <c r="C155" s="34" t="s">
        <v>5</v>
      </c>
      <c r="D155" s="35">
        <v>0</v>
      </c>
      <c r="E155" s="179">
        <v>0</v>
      </c>
      <c r="F155" s="47" t="s">
        <v>80</v>
      </c>
      <c r="G155" s="34" t="s">
        <v>5</v>
      </c>
      <c r="H155" s="35">
        <v>17</v>
      </c>
      <c r="I155" s="125">
        <v>361250</v>
      </c>
      <c r="J155" s="35">
        <v>0</v>
      </c>
      <c r="K155" s="111">
        <v>0</v>
      </c>
      <c r="L155" s="64">
        <f t="shared" ref="L155:L157" si="79">+H155+J155</f>
        <v>17</v>
      </c>
      <c r="M155" s="121">
        <f t="shared" ref="M155:M157" si="80">+I155+K155</f>
        <v>361250</v>
      </c>
      <c r="N155" s="52">
        <f t="shared" ref="N155:N158" si="81">+L155+D155</f>
        <v>17</v>
      </c>
      <c r="O155" s="115">
        <f t="shared" ref="O155:O158" si="82">+M155+E155</f>
        <v>361250</v>
      </c>
    </row>
    <row r="156" spans="1:15" x14ac:dyDescent="0.25">
      <c r="A156" s="56"/>
      <c r="B156" s="47" t="s">
        <v>76</v>
      </c>
      <c r="C156" s="34" t="s">
        <v>6</v>
      </c>
      <c r="D156" s="35">
        <v>0</v>
      </c>
      <c r="E156" s="179">
        <v>0</v>
      </c>
      <c r="F156" s="47" t="s">
        <v>80</v>
      </c>
      <c r="G156" s="34" t="s">
        <v>6</v>
      </c>
      <c r="H156" s="35">
        <v>1</v>
      </c>
      <c r="I156" s="125">
        <v>1403047.7</v>
      </c>
      <c r="J156" s="35">
        <v>0</v>
      </c>
      <c r="K156" s="111">
        <v>0</v>
      </c>
      <c r="L156" s="64">
        <f t="shared" si="79"/>
        <v>1</v>
      </c>
      <c r="M156" s="121">
        <f t="shared" si="80"/>
        <v>1403047.7</v>
      </c>
      <c r="N156" s="52">
        <f t="shared" si="81"/>
        <v>1</v>
      </c>
      <c r="O156" s="115">
        <f t="shared" si="82"/>
        <v>1403047.7</v>
      </c>
    </row>
    <row r="157" spans="1:15" x14ac:dyDescent="0.25">
      <c r="A157" s="56"/>
      <c r="B157" s="47" t="s">
        <v>78</v>
      </c>
      <c r="C157" s="34" t="s">
        <v>6</v>
      </c>
      <c r="D157" s="35">
        <v>0</v>
      </c>
      <c r="E157" s="179">
        <v>0</v>
      </c>
      <c r="F157" s="47" t="s">
        <v>78</v>
      </c>
      <c r="G157" s="34" t="s">
        <v>6</v>
      </c>
      <c r="H157" s="35">
        <v>0</v>
      </c>
      <c r="I157" s="125">
        <v>0</v>
      </c>
      <c r="J157" s="35">
        <v>0</v>
      </c>
      <c r="K157" s="111">
        <v>0</v>
      </c>
      <c r="L157" s="64">
        <f t="shared" si="79"/>
        <v>0</v>
      </c>
      <c r="M157" s="121">
        <f t="shared" si="80"/>
        <v>0</v>
      </c>
      <c r="N157" s="52">
        <f t="shared" si="81"/>
        <v>0</v>
      </c>
      <c r="O157" s="115">
        <f t="shared" si="82"/>
        <v>0</v>
      </c>
    </row>
    <row r="158" spans="1:15" ht="15" customHeight="1" x14ac:dyDescent="0.25">
      <c r="A158" s="61" t="s">
        <v>49</v>
      </c>
      <c r="B158" s="48"/>
      <c r="C158" s="36"/>
      <c r="D158" s="37">
        <f>SUM(D155:D157)</f>
        <v>0</v>
      </c>
      <c r="E158" s="178">
        <f>SUM(E155:E157)</f>
        <v>0</v>
      </c>
      <c r="F158" s="48"/>
      <c r="G158" s="36"/>
      <c r="H158" s="37">
        <f t="shared" ref="H158:M158" si="83">SUM(H155:H157)</f>
        <v>18</v>
      </c>
      <c r="I158" s="126">
        <f t="shared" si="83"/>
        <v>1764297.7</v>
      </c>
      <c r="J158" s="37">
        <f t="shared" si="83"/>
        <v>0</v>
      </c>
      <c r="K158" s="112">
        <f t="shared" si="83"/>
        <v>0</v>
      </c>
      <c r="L158" s="65">
        <f t="shared" si="83"/>
        <v>18</v>
      </c>
      <c r="M158" s="122">
        <f t="shared" si="83"/>
        <v>1764297.7</v>
      </c>
      <c r="N158" s="53">
        <f t="shared" si="81"/>
        <v>18</v>
      </c>
      <c r="O158" s="116">
        <f t="shared" si="82"/>
        <v>1764297.7</v>
      </c>
    </row>
    <row r="159" spans="1:15" x14ac:dyDescent="0.25">
      <c r="A159" s="56" t="s">
        <v>50</v>
      </c>
      <c r="B159" s="47" t="s">
        <v>76</v>
      </c>
      <c r="C159" s="34" t="s">
        <v>5</v>
      </c>
      <c r="D159" s="130">
        <v>13169</v>
      </c>
      <c r="E159" s="180">
        <v>196639545.36000001</v>
      </c>
      <c r="F159" s="47" t="s">
        <v>80</v>
      </c>
      <c r="G159" s="34" t="s">
        <v>5</v>
      </c>
      <c r="H159" s="100">
        <v>5129</v>
      </c>
      <c r="I159" s="127">
        <v>107206329</v>
      </c>
      <c r="J159" s="100">
        <v>2380</v>
      </c>
      <c r="K159" s="118">
        <v>20599781</v>
      </c>
      <c r="L159" s="64">
        <f t="shared" ref="L159:M161" si="84">+H159+J159</f>
        <v>7509</v>
      </c>
      <c r="M159" s="121">
        <f t="shared" si="84"/>
        <v>127806110</v>
      </c>
      <c r="N159" s="52">
        <f t="shared" si="67"/>
        <v>20678</v>
      </c>
      <c r="O159" s="115">
        <f t="shared" si="67"/>
        <v>324445655.36000001</v>
      </c>
    </row>
    <row r="160" spans="1:15" x14ac:dyDescent="0.25">
      <c r="A160" s="56"/>
      <c r="B160" s="47" t="s">
        <v>76</v>
      </c>
      <c r="C160" s="34" t="s">
        <v>6</v>
      </c>
      <c r="D160" s="130">
        <v>6</v>
      </c>
      <c r="E160" s="180">
        <v>7021562.0199999996</v>
      </c>
      <c r="F160" s="47" t="s">
        <v>80</v>
      </c>
      <c r="G160" s="34" t="s">
        <v>6</v>
      </c>
      <c r="H160" s="35">
        <v>8</v>
      </c>
      <c r="I160" s="125">
        <v>14550766.300000001</v>
      </c>
      <c r="J160" s="100">
        <v>10</v>
      </c>
      <c r="K160" s="118">
        <v>14138509.18</v>
      </c>
      <c r="L160" s="64">
        <f t="shared" si="84"/>
        <v>18</v>
      </c>
      <c r="M160" s="121">
        <f t="shared" si="84"/>
        <v>28689275.48</v>
      </c>
      <c r="N160" s="52">
        <f t="shared" si="67"/>
        <v>24</v>
      </c>
      <c r="O160" s="115">
        <f t="shared" si="67"/>
        <v>35710837.5</v>
      </c>
    </row>
    <row r="161" spans="1:15" x14ac:dyDescent="0.25">
      <c r="A161" s="56"/>
      <c r="B161" s="47" t="s">
        <v>78</v>
      </c>
      <c r="C161" s="34" t="s">
        <v>6</v>
      </c>
      <c r="D161" s="130">
        <v>237</v>
      </c>
      <c r="E161" s="180">
        <v>418854201.14999998</v>
      </c>
      <c r="F161" s="47" t="s">
        <v>78</v>
      </c>
      <c r="G161" s="34" t="s">
        <v>6</v>
      </c>
      <c r="H161" s="35">
        <v>144</v>
      </c>
      <c r="I161" s="125">
        <v>78875693.049999997</v>
      </c>
      <c r="J161" s="100">
        <v>166</v>
      </c>
      <c r="K161" s="118">
        <v>66280687.729999997</v>
      </c>
      <c r="L161" s="64">
        <f t="shared" si="84"/>
        <v>310</v>
      </c>
      <c r="M161" s="121">
        <f t="shared" si="84"/>
        <v>145156380.78</v>
      </c>
      <c r="N161" s="52">
        <f t="shared" si="67"/>
        <v>547</v>
      </c>
      <c r="O161" s="115">
        <f t="shared" si="67"/>
        <v>564010581.92999995</v>
      </c>
    </row>
    <row r="162" spans="1:15" x14ac:dyDescent="0.25">
      <c r="A162" s="57" t="s">
        <v>50</v>
      </c>
      <c r="B162" s="48"/>
      <c r="C162" s="36"/>
      <c r="D162" s="37">
        <f>SUM(D159:D161)</f>
        <v>13412</v>
      </c>
      <c r="E162" s="178">
        <f>SUM(E159:E161)</f>
        <v>622515308.52999997</v>
      </c>
      <c r="F162" s="48"/>
      <c r="G162" s="36"/>
      <c r="H162" s="37">
        <f t="shared" ref="H162:M162" si="85">SUM(H159:H161)</f>
        <v>5281</v>
      </c>
      <c r="I162" s="126">
        <f t="shared" si="85"/>
        <v>200632788.34999999</v>
      </c>
      <c r="J162" s="37">
        <f t="shared" si="85"/>
        <v>2556</v>
      </c>
      <c r="K162" s="112">
        <f t="shared" si="85"/>
        <v>101018977.91</v>
      </c>
      <c r="L162" s="65">
        <f t="shared" si="85"/>
        <v>7837</v>
      </c>
      <c r="M162" s="122">
        <f t="shared" si="85"/>
        <v>301651766.25999999</v>
      </c>
      <c r="N162" s="53">
        <f t="shared" si="67"/>
        <v>21249</v>
      </c>
      <c r="O162" s="116">
        <f t="shared" si="67"/>
        <v>924167074.78999996</v>
      </c>
    </row>
    <row r="163" spans="1:15" x14ac:dyDescent="0.25">
      <c r="A163" s="56" t="s">
        <v>51</v>
      </c>
      <c r="B163" s="47" t="s">
        <v>76</v>
      </c>
      <c r="C163" s="34" t="s">
        <v>5</v>
      </c>
      <c r="D163" s="130">
        <v>2739</v>
      </c>
      <c r="E163" s="180">
        <v>41478867.340000004</v>
      </c>
      <c r="F163" s="47" t="s">
        <v>80</v>
      </c>
      <c r="G163" s="34" t="s">
        <v>5</v>
      </c>
      <c r="H163" s="100">
        <v>1899</v>
      </c>
      <c r="I163" s="127">
        <v>40077501.670000002</v>
      </c>
      <c r="J163" s="100">
        <v>649</v>
      </c>
      <c r="K163" s="118">
        <v>5730417</v>
      </c>
      <c r="L163" s="64">
        <f t="shared" ref="L163:M165" si="86">+H163+J163</f>
        <v>2548</v>
      </c>
      <c r="M163" s="121">
        <f t="shared" si="86"/>
        <v>45807918.670000002</v>
      </c>
      <c r="N163" s="52">
        <f t="shared" si="67"/>
        <v>5287</v>
      </c>
      <c r="O163" s="115">
        <f t="shared" si="67"/>
        <v>87286786.010000005</v>
      </c>
    </row>
    <row r="164" spans="1:15" x14ac:dyDescent="0.25">
      <c r="A164" s="56"/>
      <c r="B164" s="47" t="s">
        <v>76</v>
      </c>
      <c r="C164" s="34" t="s">
        <v>6</v>
      </c>
      <c r="D164" s="130">
        <v>11</v>
      </c>
      <c r="E164" s="180">
        <v>13092701.07</v>
      </c>
      <c r="F164" s="47" t="s">
        <v>80</v>
      </c>
      <c r="G164" s="34" t="s">
        <v>6</v>
      </c>
      <c r="H164" s="35">
        <v>3</v>
      </c>
      <c r="I164" s="125">
        <v>1375208.76</v>
      </c>
      <c r="J164" s="35">
        <v>0</v>
      </c>
      <c r="K164" s="111">
        <v>0</v>
      </c>
      <c r="L164" s="64">
        <f t="shared" si="86"/>
        <v>3</v>
      </c>
      <c r="M164" s="121">
        <f t="shared" si="86"/>
        <v>1375208.76</v>
      </c>
      <c r="N164" s="52">
        <f t="shared" si="67"/>
        <v>14</v>
      </c>
      <c r="O164" s="115">
        <f t="shared" si="67"/>
        <v>14467909.83</v>
      </c>
    </row>
    <row r="165" spans="1:15" x14ac:dyDescent="0.25">
      <c r="A165" s="56"/>
      <c r="B165" s="47" t="s">
        <v>78</v>
      </c>
      <c r="C165" s="34" t="s">
        <v>6</v>
      </c>
      <c r="D165" s="130">
        <v>122</v>
      </c>
      <c r="E165" s="180">
        <v>140087558.27000001</v>
      </c>
      <c r="F165" s="47" t="s">
        <v>78</v>
      </c>
      <c r="G165" s="34" t="s">
        <v>6</v>
      </c>
      <c r="H165" s="35">
        <v>85</v>
      </c>
      <c r="I165" s="125">
        <v>55977509.270000003</v>
      </c>
      <c r="J165" s="100">
        <v>58</v>
      </c>
      <c r="K165" s="118">
        <v>27111411.98</v>
      </c>
      <c r="L165" s="64">
        <f t="shared" si="86"/>
        <v>143</v>
      </c>
      <c r="M165" s="121">
        <f t="shared" si="86"/>
        <v>83088921.25</v>
      </c>
      <c r="N165" s="52">
        <f t="shared" si="67"/>
        <v>265</v>
      </c>
      <c r="O165" s="115">
        <f t="shared" si="67"/>
        <v>223176479.52000001</v>
      </c>
    </row>
    <row r="166" spans="1:15" x14ac:dyDescent="0.25">
      <c r="A166" s="57" t="s">
        <v>51</v>
      </c>
      <c r="B166" s="48"/>
      <c r="C166" s="36"/>
      <c r="D166" s="37">
        <f>SUM(D163:D165)</f>
        <v>2872</v>
      </c>
      <c r="E166" s="178">
        <f>SUM(E163:E165)</f>
        <v>194659126.68000001</v>
      </c>
      <c r="F166" s="48"/>
      <c r="G166" s="36"/>
      <c r="H166" s="37">
        <f t="shared" ref="H166:M166" si="87">SUM(H163:H165)</f>
        <v>1987</v>
      </c>
      <c r="I166" s="126">
        <f t="shared" si="87"/>
        <v>97430219.700000003</v>
      </c>
      <c r="J166" s="37">
        <f t="shared" si="87"/>
        <v>707</v>
      </c>
      <c r="K166" s="112">
        <f t="shared" si="87"/>
        <v>32841828.98</v>
      </c>
      <c r="L166" s="65">
        <f t="shared" si="87"/>
        <v>2694</v>
      </c>
      <c r="M166" s="122">
        <f t="shared" si="87"/>
        <v>130272048.68000001</v>
      </c>
      <c r="N166" s="53">
        <f t="shared" si="67"/>
        <v>5566</v>
      </c>
      <c r="O166" s="116">
        <f t="shared" si="67"/>
        <v>324931175.36000001</v>
      </c>
    </row>
    <row r="167" spans="1:15" x14ac:dyDescent="0.25">
      <c r="A167" s="56" t="s">
        <v>52</v>
      </c>
      <c r="B167" s="47" t="s">
        <v>76</v>
      </c>
      <c r="C167" s="34" t="s">
        <v>5</v>
      </c>
      <c r="D167" s="130">
        <v>4763</v>
      </c>
      <c r="E167" s="180">
        <v>68504354.019999996</v>
      </c>
      <c r="F167" s="47" t="s">
        <v>80</v>
      </c>
      <c r="G167" s="34" t="s">
        <v>5</v>
      </c>
      <c r="H167" s="100">
        <v>1769</v>
      </c>
      <c r="I167" s="127">
        <v>37215851</v>
      </c>
      <c r="J167" s="100">
        <v>663</v>
      </c>
      <c r="K167" s="118">
        <v>5619926</v>
      </c>
      <c r="L167" s="64">
        <f t="shared" ref="L167:M169" si="88">+H167+J167</f>
        <v>2432</v>
      </c>
      <c r="M167" s="121">
        <f t="shared" si="88"/>
        <v>42835777</v>
      </c>
      <c r="N167" s="52">
        <f t="shared" si="67"/>
        <v>7195</v>
      </c>
      <c r="O167" s="115">
        <f t="shared" si="67"/>
        <v>111340131.02</v>
      </c>
    </row>
    <row r="168" spans="1:15" x14ac:dyDescent="0.25">
      <c r="A168" s="56"/>
      <c r="B168" s="47" t="s">
        <v>76</v>
      </c>
      <c r="C168" s="34" t="s">
        <v>6</v>
      </c>
      <c r="D168" s="130">
        <v>3</v>
      </c>
      <c r="E168" s="180">
        <v>5210834.74</v>
      </c>
      <c r="F168" s="47" t="s">
        <v>80</v>
      </c>
      <c r="G168" s="34" t="s">
        <v>6</v>
      </c>
      <c r="H168" s="35">
        <v>0</v>
      </c>
      <c r="I168" s="125">
        <v>0</v>
      </c>
      <c r="J168" s="35">
        <v>0</v>
      </c>
      <c r="K168" s="111">
        <v>0</v>
      </c>
      <c r="L168" s="64">
        <f t="shared" si="88"/>
        <v>0</v>
      </c>
      <c r="M168" s="121">
        <f t="shared" si="88"/>
        <v>0</v>
      </c>
      <c r="N168" s="52">
        <f t="shared" si="67"/>
        <v>3</v>
      </c>
      <c r="O168" s="115">
        <f t="shared" si="67"/>
        <v>5210834.74</v>
      </c>
    </row>
    <row r="169" spans="1:15" x14ac:dyDescent="0.25">
      <c r="A169" s="56"/>
      <c r="B169" s="47" t="s">
        <v>78</v>
      </c>
      <c r="C169" s="34" t="s">
        <v>6</v>
      </c>
      <c r="D169" s="130">
        <v>60</v>
      </c>
      <c r="E169" s="180">
        <v>77587711.090000004</v>
      </c>
      <c r="F169" s="47" t="s">
        <v>78</v>
      </c>
      <c r="G169" s="34" t="s">
        <v>6</v>
      </c>
      <c r="H169" s="35">
        <v>43</v>
      </c>
      <c r="I169" s="127">
        <v>28094309.850000001</v>
      </c>
      <c r="J169" s="100">
        <v>45</v>
      </c>
      <c r="K169" s="118">
        <v>22567225.850000001</v>
      </c>
      <c r="L169" s="64">
        <f t="shared" si="88"/>
        <v>88</v>
      </c>
      <c r="M169" s="121">
        <f t="shared" si="88"/>
        <v>50661535.700000003</v>
      </c>
      <c r="N169" s="52">
        <f t="shared" si="67"/>
        <v>148</v>
      </c>
      <c r="O169" s="115">
        <f t="shared" si="67"/>
        <v>128249246.79000001</v>
      </c>
    </row>
    <row r="170" spans="1:15" x14ac:dyDescent="0.25">
      <c r="A170" s="57" t="s">
        <v>52</v>
      </c>
      <c r="B170" s="48"/>
      <c r="C170" s="36"/>
      <c r="D170" s="37">
        <f>SUM(D167:D169)</f>
        <v>4826</v>
      </c>
      <c r="E170" s="178">
        <f>SUM(E167:E169)</f>
        <v>151302899.84999999</v>
      </c>
      <c r="F170" s="48"/>
      <c r="G170" s="36"/>
      <c r="H170" s="37">
        <f t="shared" ref="H170:M170" si="89">SUM(H167:H169)</f>
        <v>1812</v>
      </c>
      <c r="I170" s="126">
        <f t="shared" si="89"/>
        <v>65310160.850000001</v>
      </c>
      <c r="J170" s="37">
        <f t="shared" si="89"/>
        <v>708</v>
      </c>
      <c r="K170" s="112">
        <f t="shared" si="89"/>
        <v>28187151.850000001</v>
      </c>
      <c r="L170" s="65">
        <f t="shared" si="89"/>
        <v>2520</v>
      </c>
      <c r="M170" s="122">
        <f t="shared" si="89"/>
        <v>93497312.700000003</v>
      </c>
      <c r="N170" s="53">
        <f t="shared" si="67"/>
        <v>7346</v>
      </c>
      <c r="O170" s="116">
        <f t="shared" si="67"/>
        <v>244800212.55000001</v>
      </c>
    </row>
    <row r="171" spans="1:15" x14ac:dyDescent="0.25">
      <c r="A171" s="58" t="s">
        <v>53</v>
      </c>
      <c r="B171" s="47" t="s">
        <v>76</v>
      </c>
      <c r="C171" s="34" t="s">
        <v>5</v>
      </c>
      <c r="D171" s="130">
        <v>5</v>
      </c>
      <c r="E171" s="180">
        <v>74201.19</v>
      </c>
      <c r="F171" s="47" t="s">
        <v>80</v>
      </c>
      <c r="G171" s="34" t="s">
        <v>5</v>
      </c>
      <c r="H171" s="35">
        <v>0</v>
      </c>
      <c r="I171" s="125">
        <v>0</v>
      </c>
      <c r="J171" s="35">
        <v>0</v>
      </c>
      <c r="K171" s="111">
        <v>0</v>
      </c>
      <c r="L171" s="64">
        <f t="shared" ref="L171:M173" si="90">+H171+J171</f>
        <v>0</v>
      </c>
      <c r="M171" s="121">
        <f t="shared" si="90"/>
        <v>0</v>
      </c>
      <c r="N171" s="52">
        <f t="shared" si="67"/>
        <v>5</v>
      </c>
      <c r="O171" s="115">
        <f t="shared" si="67"/>
        <v>74201.19</v>
      </c>
    </row>
    <row r="172" spans="1:15" x14ac:dyDescent="0.25">
      <c r="A172" s="59"/>
      <c r="B172" s="47" t="s">
        <v>76</v>
      </c>
      <c r="C172" s="34" t="s">
        <v>6</v>
      </c>
      <c r="D172" s="35">
        <v>0</v>
      </c>
      <c r="E172" s="179">
        <v>0</v>
      </c>
      <c r="F172" s="47" t="s">
        <v>80</v>
      </c>
      <c r="G172" s="34" t="s">
        <v>6</v>
      </c>
      <c r="H172" s="35">
        <v>0</v>
      </c>
      <c r="I172" s="125">
        <v>0</v>
      </c>
      <c r="J172" s="35">
        <v>0</v>
      </c>
      <c r="K172" s="111">
        <v>0</v>
      </c>
      <c r="L172" s="64">
        <f t="shared" si="90"/>
        <v>0</v>
      </c>
      <c r="M172" s="121">
        <f t="shared" si="90"/>
        <v>0</v>
      </c>
      <c r="N172" s="52">
        <f t="shared" si="67"/>
        <v>0</v>
      </c>
      <c r="O172" s="115">
        <f t="shared" si="67"/>
        <v>0</v>
      </c>
    </row>
    <row r="173" spans="1:15" x14ac:dyDescent="0.25">
      <c r="A173" s="59"/>
      <c r="B173" s="47" t="s">
        <v>78</v>
      </c>
      <c r="C173" s="34" t="s">
        <v>6</v>
      </c>
      <c r="D173" s="35">
        <v>0</v>
      </c>
      <c r="E173" s="179">
        <v>0</v>
      </c>
      <c r="F173" s="47" t="s">
        <v>78</v>
      </c>
      <c r="G173" s="34" t="s">
        <v>6</v>
      </c>
      <c r="H173" s="35">
        <v>0</v>
      </c>
      <c r="I173" s="125">
        <v>0</v>
      </c>
      <c r="J173" s="35">
        <v>0</v>
      </c>
      <c r="K173" s="111">
        <v>0</v>
      </c>
      <c r="L173" s="64">
        <f t="shared" si="90"/>
        <v>0</v>
      </c>
      <c r="M173" s="121">
        <f t="shared" si="90"/>
        <v>0</v>
      </c>
      <c r="N173" s="52">
        <f t="shared" si="67"/>
        <v>0</v>
      </c>
      <c r="O173" s="115">
        <f t="shared" si="67"/>
        <v>0</v>
      </c>
    </row>
    <row r="174" spans="1:15" x14ac:dyDescent="0.25">
      <c r="A174" s="57" t="s">
        <v>53</v>
      </c>
      <c r="B174" s="48"/>
      <c r="C174" s="36"/>
      <c r="D174" s="37">
        <f>SUM(D171:D173)</f>
        <v>5</v>
      </c>
      <c r="E174" s="178">
        <f>SUM(E171:E173)</f>
        <v>74201.19</v>
      </c>
      <c r="F174" s="48"/>
      <c r="G174" s="36"/>
      <c r="H174" s="37">
        <f t="shared" ref="H174:M174" si="91">SUM(H171:H173)</f>
        <v>0</v>
      </c>
      <c r="I174" s="126">
        <f t="shared" si="91"/>
        <v>0</v>
      </c>
      <c r="J174" s="37">
        <f t="shared" si="91"/>
        <v>0</v>
      </c>
      <c r="K174" s="112">
        <f t="shared" si="91"/>
        <v>0</v>
      </c>
      <c r="L174" s="65">
        <f t="shared" si="91"/>
        <v>0</v>
      </c>
      <c r="M174" s="122">
        <f t="shared" si="91"/>
        <v>0</v>
      </c>
      <c r="N174" s="53">
        <f t="shared" si="67"/>
        <v>5</v>
      </c>
      <c r="O174" s="116">
        <f t="shared" si="67"/>
        <v>74201.19</v>
      </c>
    </row>
    <row r="175" spans="1:15" x14ac:dyDescent="0.25">
      <c r="A175" s="56" t="s">
        <v>54</v>
      </c>
      <c r="B175" s="47" t="s">
        <v>76</v>
      </c>
      <c r="C175" s="34" t="s">
        <v>5</v>
      </c>
      <c r="D175" s="130">
        <v>16524</v>
      </c>
      <c r="E175" s="180">
        <v>248395383.78</v>
      </c>
      <c r="F175" s="47" t="s">
        <v>80</v>
      </c>
      <c r="G175" s="34" t="s">
        <v>5</v>
      </c>
      <c r="H175" s="100">
        <v>4807</v>
      </c>
      <c r="I175" s="127">
        <v>99788653.950000003</v>
      </c>
      <c r="J175" s="100">
        <v>1863</v>
      </c>
      <c r="K175" s="118">
        <v>16491459</v>
      </c>
      <c r="L175" s="64">
        <f t="shared" ref="L175:M177" si="92">+H175+J175</f>
        <v>6670</v>
      </c>
      <c r="M175" s="121">
        <f t="shared" si="92"/>
        <v>116280112.95</v>
      </c>
      <c r="N175" s="52">
        <f t="shared" si="67"/>
        <v>23194</v>
      </c>
      <c r="O175" s="115">
        <f t="shared" si="67"/>
        <v>364675496.73000002</v>
      </c>
    </row>
    <row r="176" spans="1:15" x14ac:dyDescent="0.25">
      <c r="A176" s="56"/>
      <c r="B176" s="47" t="s">
        <v>76</v>
      </c>
      <c r="C176" s="34" t="s">
        <v>6</v>
      </c>
      <c r="D176" s="130">
        <v>27</v>
      </c>
      <c r="E176" s="180">
        <v>47625132.140000001</v>
      </c>
      <c r="F176" s="47" t="s">
        <v>80</v>
      </c>
      <c r="G176" s="34" t="s">
        <v>6</v>
      </c>
      <c r="H176" s="35">
        <v>6</v>
      </c>
      <c r="I176" s="125">
        <v>13363910.07</v>
      </c>
      <c r="J176" s="100">
        <v>2</v>
      </c>
      <c r="K176" s="118">
        <v>3798854.4</v>
      </c>
      <c r="L176" s="64">
        <f t="shared" si="92"/>
        <v>8</v>
      </c>
      <c r="M176" s="121">
        <f t="shared" si="92"/>
        <v>17162764.469999999</v>
      </c>
      <c r="N176" s="52">
        <f t="shared" si="67"/>
        <v>35</v>
      </c>
      <c r="O176" s="115">
        <f t="shared" si="67"/>
        <v>64787896.609999999</v>
      </c>
    </row>
    <row r="177" spans="1:15" x14ac:dyDescent="0.25">
      <c r="A177" s="56"/>
      <c r="B177" s="47" t="s">
        <v>78</v>
      </c>
      <c r="C177" s="34" t="s">
        <v>6</v>
      </c>
      <c r="D177" s="130">
        <v>237</v>
      </c>
      <c r="E177" s="180">
        <v>427149865.38999999</v>
      </c>
      <c r="F177" s="47" t="s">
        <v>78</v>
      </c>
      <c r="G177" s="34" t="s">
        <v>6</v>
      </c>
      <c r="H177" s="35">
        <v>89</v>
      </c>
      <c r="I177" s="125">
        <v>60162004.630000003</v>
      </c>
      <c r="J177" s="100">
        <v>168</v>
      </c>
      <c r="K177" s="118">
        <v>63899822.07</v>
      </c>
      <c r="L177" s="64">
        <f t="shared" si="92"/>
        <v>257</v>
      </c>
      <c r="M177" s="121">
        <f t="shared" si="92"/>
        <v>124061826.7</v>
      </c>
      <c r="N177" s="52">
        <f t="shared" si="67"/>
        <v>494</v>
      </c>
      <c r="O177" s="115">
        <f t="shared" si="67"/>
        <v>551211692.09000003</v>
      </c>
    </row>
    <row r="178" spans="1:15" x14ac:dyDescent="0.25">
      <c r="A178" s="57" t="s">
        <v>54</v>
      </c>
      <c r="B178" s="48"/>
      <c r="C178" s="36"/>
      <c r="D178" s="37">
        <f>SUM(D175:D177)</f>
        <v>16788</v>
      </c>
      <c r="E178" s="178">
        <f>SUM(E175:E177)</f>
        <v>723170381.30999994</v>
      </c>
      <c r="F178" s="48"/>
      <c r="G178" s="36"/>
      <c r="H178" s="37">
        <f t="shared" ref="H178:M178" si="93">SUM(H175:H177)</f>
        <v>4902</v>
      </c>
      <c r="I178" s="126">
        <f t="shared" si="93"/>
        <v>173314568.65000001</v>
      </c>
      <c r="J178" s="37">
        <f t="shared" si="93"/>
        <v>2033</v>
      </c>
      <c r="K178" s="112">
        <f t="shared" si="93"/>
        <v>84190135.469999999</v>
      </c>
      <c r="L178" s="65">
        <f t="shared" si="93"/>
        <v>6935</v>
      </c>
      <c r="M178" s="122">
        <f t="shared" si="93"/>
        <v>257504704.12</v>
      </c>
      <c r="N178" s="53">
        <f t="shared" si="67"/>
        <v>23723</v>
      </c>
      <c r="O178" s="116">
        <f t="shared" si="67"/>
        <v>980675085.42999995</v>
      </c>
    </row>
    <row r="179" spans="1:15" x14ac:dyDescent="0.25">
      <c r="A179" s="56" t="s">
        <v>55</v>
      </c>
      <c r="B179" s="47" t="s">
        <v>76</v>
      </c>
      <c r="C179" s="34" t="s">
        <v>5</v>
      </c>
      <c r="D179" s="130">
        <v>327</v>
      </c>
      <c r="E179" s="180">
        <v>4752202.8</v>
      </c>
      <c r="F179" s="47" t="s">
        <v>80</v>
      </c>
      <c r="G179" s="34" t="s">
        <v>5</v>
      </c>
      <c r="H179" s="100">
        <v>910</v>
      </c>
      <c r="I179" s="127">
        <v>19330417</v>
      </c>
      <c r="J179" s="35">
        <v>1</v>
      </c>
      <c r="K179" s="111">
        <v>21250</v>
      </c>
      <c r="L179" s="64">
        <f t="shared" ref="L179:M181" si="94">+H179+J179</f>
        <v>911</v>
      </c>
      <c r="M179" s="121">
        <f t="shared" si="94"/>
        <v>19351667</v>
      </c>
      <c r="N179" s="52">
        <f t="shared" si="67"/>
        <v>1238</v>
      </c>
      <c r="O179" s="115">
        <f t="shared" si="67"/>
        <v>24103869.800000001</v>
      </c>
    </row>
    <row r="180" spans="1:15" x14ac:dyDescent="0.25">
      <c r="A180" s="56"/>
      <c r="B180" s="47" t="s">
        <v>76</v>
      </c>
      <c r="C180" s="34" t="s">
        <v>6</v>
      </c>
      <c r="D180" s="35">
        <v>0</v>
      </c>
      <c r="E180" s="179">
        <v>0</v>
      </c>
      <c r="F180" s="47" t="s">
        <v>80</v>
      </c>
      <c r="G180" s="34" t="s">
        <v>6</v>
      </c>
      <c r="H180" s="35">
        <v>29</v>
      </c>
      <c r="I180" s="125">
        <v>27096919</v>
      </c>
      <c r="J180" s="35">
        <v>0</v>
      </c>
      <c r="K180" s="111">
        <v>0</v>
      </c>
      <c r="L180" s="64">
        <f t="shared" si="94"/>
        <v>29</v>
      </c>
      <c r="M180" s="121">
        <f t="shared" si="94"/>
        <v>27096919</v>
      </c>
      <c r="N180" s="52">
        <f t="shared" si="67"/>
        <v>29</v>
      </c>
      <c r="O180" s="115">
        <f t="shared" si="67"/>
        <v>27096919</v>
      </c>
    </row>
    <row r="181" spans="1:15" x14ac:dyDescent="0.25">
      <c r="A181" s="56"/>
      <c r="B181" s="47" t="s">
        <v>78</v>
      </c>
      <c r="C181" s="34" t="s">
        <v>6</v>
      </c>
      <c r="D181" s="35">
        <v>0</v>
      </c>
      <c r="E181" s="179">
        <v>0</v>
      </c>
      <c r="F181" s="47" t="s">
        <v>78</v>
      </c>
      <c r="G181" s="34" t="s">
        <v>6</v>
      </c>
      <c r="H181" s="35">
        <v>0</v>
      </c>
      <c r="I181" s="125">
        <v>0</v>
      </c>
      <c r="J181" s="35">
        <v>0</v>
      </c>
      <c r="K181" s="111">
        <v>0</v>
      </c>
      <c r="L181" s="64">
        <f t="shared" si="94"/>
        <v>0</v>
      </c>
      <c r="M181" s="121">
        <f t="shared" si="94"/>
        <v>0</v>
      </c>
      <c r="N181" s="52">
        <f t="shared" si="67"/>
        <v>0</v>
      </c>
      <c r="O181" s="115">
        <f t="shared" si="67"/>
        <v>0</v>
      </c>
    </row>
    <row r="182" spans="1:15" x14ac:dyDescent="0.25">
      <c r="A182" s="57" t="s">
        <v>55</v>
      </c>
      <c r="B182" s="48"/>
      <c r="C182" s="36"/>
      <c r="D182" s="37">
        <f>SUM(D179:D181)</f>
        <v>327</v>
      </c>
      <c r="E182" s="178">
        <f>SUM(E179:E181)</f>
        <v>4752202.8</v>
      </c>
      <c r="F182" s="48"/>
      <c r="G182" s="36"/>
      <c r="H182" s="37">
        <f t="shared" ref="H182:M182" si="95">SUM(H179:H181)</f>
        <v>939</v>
      </c>
      <c r="I182" s="126">
        <f t="shared" si="95"/>
        <v>46427336</v>
      </c>
      <c r="J182" s="37">
        <f t="shared" si="95"/>
        <v>1</v>
      </c>
      <c r="K182" s="112">
        <f t="shared" si="95"/>
        <v>21250</v>
      </c>
      <c r="L182" s="65">
        <f t="shared" si="95"/>
        <v>940</v>
      </c>
      <c r="M182" s="122">
        <f t="shared" si="95"/>
        <v>46448586</v>
      </c>
      <c r="N182" s="53">
        <f t="shared" si="67"/>
        <v>1267</v>
      </c>
      <c r="O182" s="116">
        <f t="shared" si="67"/>
        <v>51200788.799999997</v>
      </c>
    </row>
    <row r="183" spans="1:15" x14ac:dyDescent="0.25">
      <c r="A183" s="56" t="s">
        <v>56</v>
      </c>
      <c r="B183" s="47" t="s">
        <v>76</v>
      </c>
      <c r="C183" s="34" t="s">
        <v>5</v>
      </c>
      <c r="D183" s="130">
        <v>879</v>
      </c>
      <c r="E183" s="180">
        <v>13567095.189999999</v>
      </c>
      <c r="F183" s="47" t="s">
        <v>80</v>
      </c>
      <c r="G183" s="34" t="s">
        <v>5</v>
      </c>
      <c r="H183" s="100">
        <v>399</v>
      </c>
      <c r="I183" s="127">
        <v>8223762</v>
      </c>
      <c r="J183" s="100">
        <v>123</v>
      </c>
      <c r="K183" s="118">
        <v>1021422</v>
      </c>
      <c r="L183" s="64">
        <f t="shared" ref="L183:M185" si="96">+H183+J183</f>
        <v>522</v>
      </c>
      <c r="M183" s="121">
        <f t="shared" si="96"/>
        <v>9245184</v>
      </c>
      <c r="N183" s="52">
        <f t="shared" si="67"/>
        <v>1401</v>
      </c>
      <c r="O183" s="115">
        <f t="shared" si="67"/>
        <v>22812279.189999998</v>
      </c>
    </row>
    <row r="184" spans="1:15" x14ac:dyDescent="0.25">
      <c r="A184" s="56"/>
      <c r="B184" s="47" t="s">
        <v>76</v>
      </c>
      <c r="C184" s="34" t="s">
        <v>6</v>
      </c>
      <c r="D184" s="130">
        <v>2</v>
      </c>
      <c r="E184" s="180">
        <v>2721467.68</v>
      </c>
      <c r="F184" s="47" t="s">
        <v>80</v>
      </c>
      <c r="G184" s="34" t="s">
        <v>6</v>
      </c>
      <c r="H184" s="35">
        <v>0</v>
      </c>
      <c r="I184" s="125">
        <v>0</v>
      </c>
      <c r="J184" s="35">
        <v>0</v>
      </c>
      <c r="K184" s="111">
        <v>0</v>
      </c>
      <c r="L184" s="64">
        <f t="shared" si="96"/>
        <v>0</v>
      </c>
      <c r="M184" s="121">
        <f t="shared" si="96"/>
        <v>0</v>
      </c>
      <c r="N184" s="52">
        <f t="shared" si="67"/>
        <v>2</v>
      </c>
      <c r="O184" s="115">
        <f t="shared" si="67"/>
        <v>2721467.68</v>
      </c>
    </row>
    <row r="185" spans="1:15" x14ac:dyDescent="0.25">
      <c r="A185" s="56"/>
      <c r="B185" s="47" t="s">
        <v>78</v>
      </c>
      <c r="C185" s="34" t="s">
        <v>6</v>
      </c>
      <c r="D185" s="130">
        <v>21</v>
      </c>
      <c r="E185" s="180">
        <v>34960005.740000002</v>
      </c>
      <c r="F185" s="47" t="s">
        <v>78</v>
      </c>
      <c r="G185" s="34" t="s">
        <v>6</v>
      </c>
      <c r="H185" s="35">
        <v>3</v>
      </c>
      <c r="I185" s="125">
        <v>1801967.07</v>
      </c>
      <c r="J185" s="35">
        <v>11</v>
      </c>
      <c r="K185" s="111">
        <v>11768811.77</v>
      </c>
      <c r="L185" s="64">
        <f t="shared" si="96"/>
        <v>14</v>
      </c>
      <c r="M185" s="121">
        <f t="shared" si="96"/>
        <v>13570778.84</v>
      </c>
      <c r="N185" s="52">
        <f t="shared" si="67"/>
        <v>35</v>
      </c>
      <c r="O185" s="115">
        <f t="shared" si="67"/>
        <v>48530784.579999998</v>
      </c>
    </row>
    <row r="186" spans="1:15" x14ac:dyDescent="0.25">
      <c r="A186" s="57" t="s">
        <v>56</v>
      </c>
      <c r="B186" s="48"/>
      <c r="C186" s="36"/>
      <c r="D186" s="37">
        <f>SUM(D183:D185)</f>
        <v>902</v>
      </c>
      <c r="E186" s="178">
        <f>SUM(E183:E185)</f>
        <v>51248568.609999999</v>
      </c>
      <c r="F186" s="48"/>
      <c r="G186" s="36"/>
      <c r="H186" s="37">
        <f t="shared" ref="H186:M186" si="97">SUM(H183:H185)</f>
        <v>402</v>
      </c>
      <c r="I186" s="126">
        <f t="shared" si="97"/>
        <v>10025729.07</v>
      </c>
      <c r="J186" s="37">
        <f t="shared" si="97"/>
        <v>134</v>
      </c>
      <c r="K186" s="112">
        <f t="shared" si="97"/>
        <v>12790233.77</v>
      </c>
      <c r="L186" s="65">
        <f t="shared" si="97"/>
        <v>536</v>
      </c>
      <c r="M186" s="122">
        <f t="shared" si="97"/>
        <v>22815962.84</v>
      </c>
      <c r="N186" s="53">
        <f t="shared" si="67"/>
        <v>1438</v>
      </c>
      <c r="O186" s="116">
        <f t="shared" si="67"/>
        <v>74064531.450000003</v>
      </c>
    </row>
    <row r="187" spans="1:15" x14ac:dyDescent="0.25">
      <c r="A187" s="56" t="s">
        <v>57</v>
      </c>
      <c r="B187" s="47" t="s">
        <v>76</v>
      </c>
      <c r="C187" s="34" t="s">
        <v>5</v>
      </c>
      <c r="D187" s="130">
        <v>3665</v>
      </c>
      <c r="E187" s="180">
        <v>58205971.049999997</v>
      </c>
      <c r="F187" s="47" t="s">
        <v>80</v>
      </c>
      <c r="G187" s="34" t="s">
        <v>5</v>
      </c>
      <c r="H187" s="100">
        <v>1863</v>
      </c>
      <c r="I187" s="127">
        <v>39284181</v>
      </c>
      <c r="J187" s="100">
        <v>534</v>
      </c>
      <c r="K187" s="118">
        <v>4718921</v>
      </c>
      <c r="L187" s="64">
        <f t="shared" ref="L187:M189" si="98">+H187+J187</f>
        <v>2397</v>
      </c>
      <c r="M187" s="121">
        <f t="shared" si="98"/>
        <v>44003102</v>
      </c>
      <c r="N187" s="52">
        <f t="shared" si="67"/>
        <v>6062</v>
      </c>
      <c r="O187" s="115">
        <f t="shared" si="67"/>
        <v>102209073.05</v>
      </c>
    </row>
    <row r="188" spans="1:15" x14ac:dyDescent="0.25">
      <c r="A188" s="56"/>
      <c r="B188" s="47" t="s">
        <v>76</v>
      </c>
      <c r="C188" s="34" t="s">
        <v>6</v>
      </c>
      <c r="D188" s="35">
        <v>0</v>
      </c>
      <c r="E188" s="179">
        <v>0</v>
      </c>
      <c r="F188" s="47" t="s">
        <v>80</v>
      </c>
      <c r="G188" s="34" t="s">
        <v>6</v>
      </c>
      <c r="H188" s="35">
        <v>0</v>
      </c>
      <c r="I188" s="125">
        <v>0</v>
      </c>
      <c r="J188" s="35">
        <v>0</v>
      </c>
      <c r="K188" s="111">
        <v>0</v>
      </c>
      <c r="L188" s="64">
        <f t="shared" si="98"/>
        <v>0</v>
      </c>
      <c r="M188" s="121">
        <f t="shared" si="98"/>
        <v>0</v>
      </c>
      <c r="N188" s="52">
        <f t="shared" si="67"/>
        <v>0</v>
      </c>
      <c r="O188" s="115">
        <f t="shared" si="67"/>
        <v>0</v>
      </c>
    </row>
    <row r="189" spans="1:15" x14ac:dyDescent="0.25">
      <c r="A189" s="56"/>
      <c r="B189" s="47" t="s">
        <v>78</v>
      </c>
      <c r="C189" s="34" t="s">
        <v>6</v>
      </c>
      <c r="D189" s="130">
        <v>91</v>
      </c>
      <c r="E189" s="180">
        <v>148529886.00999999</v>
      </c>
      <c r="F189" s="47" t="s">
        <v>78</v>
      </c>
      <c r="G189" s="34" t="s">
        <v>6</v>
      </c>
      <c r="H189" s="35">
        <v>29</v>
      </c>
      <c r="I189" s="125">
        <v>25346828.809999999</v>
      </c>
      <c r="J189" s="35">
        <v>46</v>
      </c>
      <c r="K189" s="111">
        <v>30511218.41</v>
      </c>
      <c r="L189" s="64">
        <f t="shared" si="98"/>
        <v>75</v>
      </c>
      <c r="M189" s="121">
        <f t="shared" si="98"/>
        <v>55858047.219999999</v>
      </c>
      <c r="N189" s="52">
        <f t="shared" si="67"/>
        <v>166</v>
      </c>
      <c r="O189" s="115">
        <f t="shared" si="67"/>
        <v>204387933.22999999</v>
      </c>
    </row>
    <row r="190" spans="1:15" x14ac:dyDescent="0.25">
      <c r="A190" s="57" t="s">
        <v>57</v>
      </c>
      <c r="B190" s="48"/>
      <c r="C190" s="36"/>
      <c r="D190" s="37">
        <f>SUM(D187:D189)</f>
        <v>3756</v>
      </c>
      <c r="E190" s="178">
        <f>SUM(E187:E189)</f>
        <v>206735857.06</v>
      </c>
      <c r="F190" s="48"/>
      <c r="G190" s="36"/>
      <c r="H190" s="37">
        <f t="shared" ref="H190:M190" si="99">SUM(H187:H189)</f>
        <v>1892</v>
      </c>
      <c r="I190" s="126">
        <f t="shared" si="99"/>
        <v>64631009.810000002</v>
      </c>
      <c r="J190" s="37">
        <f t="shared" si="99"/>
        <v>580</v>
      </c>
      <c r="K190" s="112">
        <f t="shared" si="99"/>
        <v>35230139.409999996</v>
      </c>
      <c r="L190" s="65">
        <f t="shared" si="99"/>
        <v>2472</v>
      </c>
      <c r="M190" s="122">
        <f t="shared" si="99"/>
        <v>99861149.219999999</v>
      </c>
      <c r="N190" s="53">
        <f t="shared" si="67"/>
        <v>6228</v>
      </c>
      <c r="O190" s="116">
        <f t="shared" si="67"/>
        <v>306597006.27999997</v>
      </c>
    </row>
    <row r="191" spans="1:15" x14ac:dyDescent="0.25">
      <c r="A191" s="56" t="s">
        <v>58</v>
      </c>
      <c r="B191" s="47" t="s">
        <v>76</v>
      </c>
      <c r="C191" s="34" t="s">
        <v>5</v>
      </c>
      <c r="D191" s="130">
        <v>1249</v>
      </c>
      <c r="E191" s="180">
        <v>18903287.609999999</v>
      </c>
      <c r="F191" s="47" t="s">
        <v>80</v>
      </c>
      <c r="G191" s="34" t="s">
        <v>5</v>
      </c>
      <c r="H191" s="100">
        <v>232</v>
      </c>
      <c r="I191" s="127">
        <v>4795423</v>
      </c>
      <c r="J191" s="35">
        <v>84</v>
      </c>
      <c r="K191" s="111">
        <v>699835</v>
      </c>
      <c r="L191" s="64">
        <f t="shared" ref="L191:M193" si="100">+H191+J191</f>
        <v>316</v>
      </c>
      <c r="M191" s="121">
        <f t="shared" si="100"/>
        <v>5495258</v>
      </c>
      <c r="N191" s="52">
        <f t="shared" si="67"/>
        <v>1565</v>
      </c>
      <c r="O191" s="115">
        <f t="shared" si="67"/>
        <v>24398545.609999999</v>
      </c>
    </row>
    <row r="192" spans="1:15" x14ac:dyDescent="0.25">
      <c r="A192" s="56"/>
      <c r="B192" s="47" t="s">
        <v>76</v>
      </c>
      <c r="C192" s="34" t="s">
        <v>6</v>
      </c>
      <c r="D192" s="130">
        <v>19</v>
      </c>
      <c r="E192" s="180">
        <v>13891300.050000001</v>
      </c>
      <c r="F192" s="47" t="s">
        <v>80</v>
      </c>
      <c r="G192" s="34" t="s">
        <v>6</v>
      </c>
      <c r="H192" s="35">
        <v>1</v>
      </c>
      <c r="I192" s="125">
        <v>1950000</v>
      </c>
      <c r="J192" s="35">
        <v>1</v>
      </c>
      <c r="K192" s="111">
        <v>1950000</v>
      </c>
      <c r="L192" s="64">
        <f t="shared" si="100"/>
        <v>2</v>
      </c>
      <c r="M192" s="121">
        <f t="shared" si="100"/>
        <v>3900000</v>
      </c>
      <c r="N192" s="52">
        <f t="shared" si="67"/>
        <v>21</v>
      </c>
      <c r="O192" s="115">
        <f t="shared" si="67"/>
        <v>17791300.050000001</v>
      </c>
    </row>
    <row r="193" spans="1:15" x14ac:dyDescent="0.25">
      <c r="A193" s="56"/>
      <c r="B193" s="47" t="s">
        <v>78</v>
      </c>
      <c r="C193" s="34" t="s">
        <v>6</v>
      </c>
      <c r="D193" s="130">
        <v>47</v>
      </c>
      <c r="E193" s="180">
        <v>31663899.73</v>
      </c>
      <c r="F193" s="47" t="s">
        <v>78</v>
      </c>
      <c r="G193" s="34" t="s">
        <v>6</v>
      </c>
      <c r="H193" s="35">
        <v>14</v>
      </c>
      <c r="I193" s="125">
        <v>7707151.75</v>
      </c>
      <c r="J193" s="100">
        <v>39</v>
      </c>
      <c r="K193" s="118">
        <v>15318616.09</v>
      </c>
      <c r="L193" s="64">
        <f t="shared" si="100"/>
        <v>53</v>
      </c>
      <c r="M193" s="121">
        <f t="shared" si="100"/>
        <v>23025767.84</v>
      </c>
      <c r="N193" s="52">
        <f t="shared" si="67"/>
        <v>100</v>
      </c>
      <c r="O193" s="115">
        <f t="shared" si="67"/>
        <v>54689667.57</v>
      </c>
    </row>
    <row r="194" spans="1:15" x14ac:dyDescent="0.25">
      <c r="A194" s="57" t="s">
        <v>58</v>
      </c>
      <c r="B194" s="48"/>
      <c r="C194" s="36"/>
      <c r="D194" s="37">
        <f>SUM(D191:D193)</f>
        <v>1315</v>
      </c>
      <c r="E194" s="178">
        <f>SUM(E191:E193)</f>
        <v>64458487.390000001</v>
      </c>
      <c r="F194" s="48"/>
      <c r="G194" s="36"/>
      <c r="H194" s="37">
        <f t="shared" ref="H194:M194" si="101">SUM(H191:H193)</f>
        <v>247</v>
      </c>
      <c r="I194" s="126">
        <f t="shared" si="101"/>
        <v>14452574.75</v>
      </c>
      <c r="J194" s="37">
        <f t="shared" si="101"/>
        <v>124</v>
      </c>
      <c r="K194" s="112">
        <f t="shared" si="101"/>
        <v>17968451.09</v>
      </c>
      <c r="L194" s="65">
        <f t="shared" si="101"/>
        <v>371</v>
      </c>
      <c r="M194" s="122">
        <f t="shared" si="101"/>
        <v>32421025.84</v>
      </c>
      <c r="N194" s="53">
        <f t="shared" si="67"/>
        <v>1686</v>
      </c>
      <c r="O194" s="116">
        <f t="shared" si="67"/>
        <v>96879513.230000004</v>
      </c>
    </row>
    <row r="195" spans="1:15" x14ac:dyDescent="0.25">
      <c r="A195" s="56" t="s">
        <v>59</v>
      </c>
      <c r="B195" s="47" t="s">
        <v>76</v>
      </c>
      <c r="C195" s="34" t="s">
        <v>5</v>
      </c>
      <c r="D195" s="130">
        <v>5728</v>
      </c>
      <c r="E195" s="180">
        <v>88028651.599999994</v>
      </c>
      <c r="F195" s="47" t="s">
        <v>80</v>
      </c>
      <c r="G195" s="34" t="s">
        <v>5</v>
      </c>
      <c r="H195" s="100">
        <v>3159</v>
      </c>
      <c r="I195" s="127">
        <v>66604608</v>
      </c>
      <c r="J195" s="100">
        <v>755</v>
      </c>
      <c r="K195" s="118">
        <v>6366509</v>
      </c>
      <c r="L195" s="64">
        <f t="shared" ref="L195:M197" si="102">+H195+J195</f>
        <v>3914</v>
      </c>
      <c r="M195" s="121">
        <f t="shared" si="102"/>
        <v>72971117</v>
      </c>
      <c r="N195" s="52">
        <f t="shared" si="67"/>
        <v>9642</v>
      </c>
      <c r="O195" s="115">
        <f t="shared" si="67"/>
        <v>160999768.59999999</v>
      </c>
    </row>
    <row r="196" spans="1:15" x14ac:dyDescent="0.25">
      <c r="A196" s="56"/>
      <c r="B196" s="47" t="s">
        <v>76</v>
      </c>
      <c r="C196" s="34" t="s">
        <v>6</v>
      </c>
      <c r="D196" s="130">
        <v>3</v>
      </c>
      <c r="E196" s="180">
        <v>6335486.4800000004</v>
      </c>
      <c r="F196" s="47" t="s">
        <v>80</v>
      </c>
      <c r="G196" s="34" t="s">
        <v>6</v>
      </c>
      <c r="H196" s="35">
        <v>1</v>
      </c>
      <c r="I196" s="125">
        <v>2414948</v>
      </c>
      <c r="J196" s="35">
        <v>0</v>
      </c>
      <c r="K196" s="111">
        <v>0</v>
      </c>
      <c r="L196" s="64">
        <f t="shared" si="102"/>
        <v>1</v>
      </c>
      <c r="M196" s="121">
        <f t="shared" si="102"/>
        <v>2414948</v>
      </c>
      <c r="N196" s="52">
        <f t="shared" si="67"/>
        <v>4</v>
      </c>
      <c r="O196" s="115">
        <f t="shared" si="67"/>
        <v>8750434.4800000004</v>
      </c>
    </row>
    <row r="197" spans="1:15" x14ac:dyDescent="0.25">
      <c r="A197" s="56"/>
      <c r="B197" s="47" t="s">
        <v>78</v>
      </c>
      <c r="C197" s="34" t="s">
        <v>6</v>
      </c>
      <c r="D197" s="130">
        <v>162</v>
      </c>
      <c r="E197" s="180">
        <v>239264053.97999999</v>
      </c>
      <c r="F197" s="47" t="s">
        <v>78</v>
      </c>
      <c r="G197" s="34" t="s">
        <v>6</v>
      </c>
      <c r="H197" s="35">
        <v>100</v>
      </c>
      <c r="I197" s="125">
        <v>65558630.969999999</v>
      </c>
      <c r="J197" s="100">
        <v>70</v>
      </c>
      <c r="K197" s="118">
        <v>28392019</v>
      </c>
      <c r="L197" s="64">
        <f t="shared" si="102"/>
        <v>170</v>
      </c>
      <c r="M197" s="121">
        <f t="shared" si="102"/>
        <v>93950649.969999999</v>
      </c>
      <c r="N197" s="52">
        <f t="shared" si="67"/>
        <v>332</v>
      </c>
      <c r="O197" s="115">
        <f t="shared" si="67"/>
        <v>333214703.94999999</v>
      </c>
    </row>
    <row r="198" spans="1:15" x14ac:dyDescent="0.25">
      <c r="A198" s="57" t="s">
        <v>59</v>
      </c>
      <c r="B198" s="48"/>
      <c r="C198" s="36"/>
      <c r="D198" s="37">
        <f>SUM(D195:D197)</f>
        <v>5893</v>
      </c>
      <c r="E198" s="178">
        <f>SUM(E195:E197)</f>
        <v>333628192.06</v>
      </c>
      <c r="F198" s="48"/>
      <c r="G198" s="36"/>
      <c r="H198" s="37">
        <f t="shared" ref="H198:M198" si="103">SUM(H195:H197)</f>
        <v>3260</v>
      </c>
      <c r="I198" s="126">
        <f t="shared" si="103"/>
        <v>134578186.97</v>
      </c>
      <c r="J198" s="37">
        <f t="shared" si="103"/>
        <v>825</v>
      </c>
      <c r="K198" s="112">
        <f t="shared" si="103"/>
        <v>34758528</v>
      </c>
      <c r="L198" s="65">
        <f t="shared" si="103"/>
        <v>4085</v>
      </c>
      <c r="M198" s="122">
        <f t="shared" si="103"/>
        <v>169336714.97</v>
      </c>
      <c r="N198" s="53">
        <f t="shared" si="67"/>
        <v>9978</v>
      </c>
      <c r="O198" s="116">
        <f t="shared" si="67"/>
        <v>502964907.02999997</v>
      </c>
    </row>
    <row r="199" spans="1:15" x14ac:dyDescent="0.25">
      <c r="A199" s="56" t="s">
        <v>60</v>
      </c>
      <c r="B199" s="47" t="s">
        <v>76</v>
      </c>
      <c r="C199" s="34" t="s">
        <v>5</v>
      </c>
      <c r="D199" s="130">
        <v>17414</v>
      </c>
      <c r="E199" s="180">
        <v>268785307.31</v>
      </c>
      <c r="F199" s="47" t="s">
        <v>80</v>
      </c>
      <c r="G199" s="34" t="s">
        <v>5</v>
      </c>
      <c r="H199" s="100">
        <v>6829</v>
      </c>
      <c r="I199" s="127">
        <v>143557990</v>
      </c>
      <c r="J199" s="100">
        <v>1850</v>
      </c>
      <c r="K199" s="118">
        <v>15742013</v>
      </c>
      <c r="L199" s="64">
        <f t="shared" ref="L199:M201" si="104">+H199+J199</f>
        <v>8679</v>
      </c>
      <c r="M199" s="121">
        <f t="shared" si="104"/>
        <v>159300003</v>
      </c>
      <c r="N199" s="52">
        <f t="shared" ref="N199:O234" si="105">+L199+D199</f>
        <v>26093</v>
      </c>
      <c r="O199" s="115">
        <f t="shared" si="105"/>
        <v>428085310.31</v>
      </c>
    </row>
    <row r="200" spans="1:15" x14ac:dyDescent="0.25">
      <c r="A200" s="56"/>
      <c r="B200" s="47" t="s">
        <v>76</v>
      </c>
      <c r="C200" s="34" t="s">
        <v>6</v>
      </c>
      <c r="D200" s="130">
        <v>39</v>
      </c>
      <c r="E200" s="180">
        <v>31323598.239999998</v>
      </c>
      <c r="F200" s="47" t="s">
        <v>80</v>
      </c>
      <c r="G200" s="34" t="s">
        <v>6</v>
      </c>
      <c r="H200" s="100">
        <v>11</v>
      </c>
      <c r="I200" s="127">
        <v>25026507.75</v>
      </c>
      <c r="J200" s="100">
        <v>9</v>
      </c>
      <c r="K200" s="118">
        <v>15698347.060000001</v>
      </c>
      <c r="L200" s="64">
        <f t="shared" si="104"/>
        <v>20</v>
      </c>
      <c r="M200" s="121">
        <f t="shared" si="104"/>
        <v>40724854.810000002</v>
      </c>
      <c r="N200" s="52">
        <f t="shared" si="105"/>
        <v>59</v>
      </c>
      <c r="O200" s="115">
        <f t="shared" si="105"/>
        <v>72048453.049999997</v>
      </c>
    </row>
    <row r="201" spans="1:15" x14ac:dyDescent="0.25">
      <c r="A201" s="56"/>
      <c r="B201" s="47" t="s">
        <v>78</v>
      </c>
      <c r="C201" s="34" t="s">
        <v>6</v>
      </c>
      <c r="D201" s="130">
        <v>523</v>
      </c>
      <c r="E201" s="180">
        <v>663811083.66999996</v>
      </c>
      <c r="F201" s="47" t="s">
        <v>78</v>
      </c>
      <c r="G201" s="34" t="s">
        <v>6</v>
      </c>
      <c r="H201" s="100">
        <v>294</v>
      </c>
      <c r="I201" s="127">
        <v>248526320.97999999</v>
      </c>
      <c r="J201" s="100">
        <v>321</v>
      </c>
      <c r="K201" s="118">
        <v>188922466.16999999</v>
      </c>
      <c r="L201" s="64">
        <f t="shared" si="104"/>
        <v>615</v>
      </c>
      <c r="M201" s="121">
        <f t="shared" si="104"/>
        <v>437448787.14999998</v>
      </c>
      <c r="N201" s="52">
        <f t="shared" si="105"/>
        <v>1138</v>
      </c>
      <c r="O201" s="115">
        <f t="shared" si="105"/>
        <v>1101259870.8199999</v>
      </c>
    </row>
    <row r="202" spans="1:15" x14ac:dyDescent="0.25">
      <c r="A202" s="57" t="s">
        <v>60</v>
      </c>
      <c r="B202" s="48"/>
      <c r="C202" s="36"/>
      <c r="D202" s="37">
        <f>SUM(D199:D201)</f>
        <v>17976</v>
      </c>
      <c r="E202" s="178">
        <f>SUM(E199:E201)</f>
        <v>963919989.22000003</v>
      </c>
      <c r="F202" s="48"/>
      <c r="G202" s="36"/>
      <c r="H202" s="37">
        <f t="shared" ref="H202:M202" si="106">SUM(H199:H201)</f>
        <v>7134</v>
      </c>
      <c r="I202" s="126">
        <f t="shared" si="106"/>
        <v>417110818.73000002</v>
      </c>
      <c r="J202" s="37">
        <f t="shared" si="106"/>
        <v>2180</v>
      </c>
      <c r="K202" s="112">
        <f t="shared" si="106"/>
        <v>220362826.22999999</v>
      </c>
      <c r="L202" s="65">
        <f t="shared" si="106"/>
        <v>9314</v>
      </c>
      <c r="M202" s="122">
        <f t="shared" si="106"/>
        <v>637473644.96000004</v>
      </c>
      <c r="N202" s="53">
        <f t="shared" si="105"/>
        <v>27290</v>
      </c>
      <c r="O202" s="116">
        <f t="shared" si="105"/>
        <v>1601393634.1800001</v>
      </c>
    </row>
    <row r="203" spans="1:15" x14ac:dyDescent="0.25">
      <c r="A203" s="56" t="s">
        <v>61</v>
      </c>
      <c r="B203" s="47" t="s">
        <v>76</v>
      </c>
      <c r="C203" s="34" t="s">
        <v>5</v>
      </c>
      <c r="D203" s="130">
        <v>2494</v>
      </c>
      <c r="E203" s="180">
        <v>37379650.219999999</v>
      </c>
      <c r="F203" s="47" t="s">
        <v>80</v>
      </c>
      <c r="G203" s="34" t="s">
        <v>5</v>
      </c>
      <c r="H203" s="100">
        <v>616</v>
      </c>
      <c r="I203" s="127">
        <v>12374617</v>
      </c>
      <c r="J203" s="100">
        <v>159</v>
      </c>
      <c r="K203" s="118">
        <v>1297673</v>
      </c>
      <c r="L203" s="64">
        <f t="shared" ref="L203:M205" si="107">+H203+J203</f>
        <v>775</v>
      </c>
      <c r="M203" s="121">
        <f t="shared" si="107"/>
        <v>13672290</v>
      </c>
      <c r="N203" s="52">
        <f t="shared" si="105"/>
        <v>3269</v>
      </c>
      <c r="O203" s="115">
        <f t="shared" si="105"/>
        <v>51051940.219999999</v>
      </c>
    </row>
    <row r="204" spans="1:15" x14ac:dyDescent="0.25">
      <c r="A204" s="56"/>
      <c r="B204" s="47" t="s">
        <v>76</v>
      </c>
      <c r="C204" s="34" t="s">
        <v>6</v>
      </c>
      <c r="D204" s="35">
        <v>0</v>
      </c>
      <c r="E204" s="179">
        <v>0</v>
      </c>
      <c r="F204" s="47" t="s">
        <v>80</v>
      </c>
      <c r="G204" s="34" t="s">
        <v>6</v>
      </c>
      <c r="H204" s="100">
        <v>1</v>
      </c>
      <c r="I204" s="127">
        <v>904075</v>
      </c>
      <c r="J204" s="35">
        <v>0</v>
      </c>
      <c r="K204" s="111">
        <v>0</v>
      </c>
      <c r="L204" s="64">
        <f t="shared" si="107"/>
        <v>1</v>
      </c>
      <c r="M204" s="121">
        <f t="shared" si="107"/>
        <v>904075</v>
      </c>
      <c r="N204" s="52">
        <f t="shared" si="105"/>
        <v>1</v>
      </c>
      <c r="O204" s="115">
        <f t="shared" si="105"/>
        <v>904075</v>
      </c>
    </row>
    <row r="205" spans="1:15" x14ac:dyDescent="0.25">
      <c r="A205" s="56"/>
      <c r="B205" s="47" t="s">
        <v>78</v>
      </c>
      <c r="C205" s="34" t="s">
        <v>6</v>
      </c>
      <c r="D205" s="130">
        <v>56</v>
      </c>
      <c r="E205" s="180">
        <v>45519352.509999998</v>
      </c>
      <c r="F205" s="47" t="s">
        <v>78</v>
      </c>
      <c r="G205" s="34" t="s">
        <v>6</v>
      </c>
      <c r="H205" s="35">
        <v>17</v>
      </c>
      <c r="I205" s="125">
        <v>11365997</v>
      </c>
      <c r="J205" s="100">
        <v>18</v>
      </c>
      <c r="K205" s="118">
        <v>9576520</v>
      </c>
      <c r="L205" s="64">
        <f t="shared" si="107"/>
        <v>35</v>
      </c>
      <c r="M205" s="121">
        <f t="shared" si="107"/>
        <v>20942517</v>
      </c>
      <c r="N205" s="52">
        <f t="shared" si="105"/>
        <v>91</v>
      </c>
      <c r="O205" s="115">
        <f t="shared" si="105"/>
        <v>66461869.509999998</v>
      </c>
    </row>
    <row r="206" spans="1:15" x14ac:dyDescent="0.25">
      <c r="A206" s="57" t="s">
        <v>61</v>
      </c>
      <c r="B206" s="48"/>
      <c r="C206" s="36"/>
      <c r="D206" s="37">
        <f>SUM(D203:D205)</f>
        <v>2550</v>
      </c>
      <c r="E206" s="178">
        <f>SUM(E203:E205)</f>
        <v>82899002.729999989</v>
      </c>
      <c r="F206" s="48"/>
      <c r="G206" s="36"/>
      <c r="H206" s="37">
        <f t="shared" ref="H206:M206" si="108">SUM(H203:H205)</f>
        <v>634</v>
      </c>
      <c r="I206" s="126">
        <f t="shared" si="108"/>
        <v>24644689</v>
      </c>
      <c r="J206" s="37">
        <f t="shared" si="108"/>
        <v>177</v>
      </c>
      <c r="K206" s="112">
        <f t="shared" si="108"/>
        <v>10874193</v>
      </c>
      <c r="L206" s="65">
        <f t="shared" si="108"/>
        <v>811</v>
      </c>
      <c r="M206" s="122">
        <f t="shared" si="108"/>
        <v>35518882</v>
      </c>
      <c r="N206" s="53">
        <f t="shared" si="105"/>
        <v>3361</v>
      </c>
      <c r="O206" s="116">
        <f t="shared" si="105"/>
        <v>118417884.72999999</v>
      </c>
    </row>
    <row r="207" spans="1:15" x14ac:dyDescent="0.25">
      <c r="A207" s="56" t="s">
        <v>62</v>
      </c>
      <c r="B207" s="47" t="s">
        <v>76</v>
      </c>
      <c r="C207" s="34" t="s">
        <v>5</v>
      </c>
      <c r="D207" s="130">
        <v>531</v>
      </c>
      <c r="E207" s="180">
        <v>8421817.5700000003</v>
      </c>
      <c r="F207" s="47" t="s">
        <v>80</v>
      </c>
      <c r="G207" s="34" t="s">
        <v>5</v>
      </c>
      <c r="H207" s="100">
        <v>708</v>
      </c>
      <c r="I207" s="127">
        <v>14839592</v>
      </c>
      <c r="J207" s="100">
        <v>272</v>
      </c>
      <c r="K207" s="118">
        <v>2268090</v>
      </c>
      <c r="L207" s="64">
        <f t="shared" ref="L207:M209" si="109">+H207+J207</f>
        <v>980</v>
      </c>
      <c r="M207" s="121">
        <f t="shared" si="109"/>
        <v>17107682</v>
      </c>
      <c r="N207" s="52">
        <f t="shared" si="105"/>
        <v>1511</v>
      </c>
      <c r="O207" s="115">
        <f t="shared" si="105"/>
        <v>25529499.57</v>
      </c>
    </row>
    <row r="208" spans="1:15" x14ac:dyDescent="0.25">
      <c r="A208" s="56"/>
      <c r="B208" s="47" t="s">
        <v>76</v>
      </c>
      <c r="C208" s="34" t="s">
        <v>6</v>
      </c>
      <c r="D208" s="35">
        <v>0</v>
      </c>
      <c r="E208" s="179">
        <v>0</v>
      </c>
      <c r="F208" s="47" t="s">
        <v>80</v>
      </c>
      <c r="G208" s="34" t="s">
        <v>6</v>
      </c>
      <c r="H208" s="35">
        <v>0</v>
      </c>
      <c r="I208" s="125">
        <v>0</v>
      </c>
      <c r="J208" s="35">
        <v>0</v>
      </c>
      <c r="K208" s="111">
        <v>0</v>
      </c>
      <c r="L208" s="64">
        <f t="shared" si="109"/>
        <v>0</v>
      </c>
      <c r="M208" s="121">
        <f t="shared" si="109"/>
        <v>0</v>
      </c>
      <c r="N208" s="52">
        <f t="shared" si="105"/>
        <v>0</v>
      </c>
      <c r="O208" s="115">
        <f t="shared" si="105"/>
        <v>0</v>
      </c>
    </row>
    <row r="209" spans="1:15" x14ac:dyDescent="0.25">
      <c r="A209" s="56"/>
      <c r="B209" s="47" t="s">
        <v>78</v>
      </c>
      <c r="C209" s="34" t="s">
        <v>6</v>
      </c>
      <c r="D209" s="130">
        <v>17</v>
      </c>
      <c r="E209" s="180">
        <v>21319496.140000001</v>
      </c>
      <c r="F209" s="47" t="s">
        <v>78</v>
      </c>
      <c r="G209" s="34" t="s">
        <v>6</v>
      </c>
      <c r="H209" s="35">
        <v>10</v>
      </c>
      <c r="I209" s="125">
        <v>5845442.3700000001</v>
      </c>
      <c r="J209" s="35">
        <v>12</v>
      </c>
      <c r="K209" s="111">
        <v>6479766.8200000003</v>
      </c>
      <c r="L209" s="64">
        <f t="shared" si="109"/>
        <v>22</v>
      </c>
      <c r="M209" s="121">
        <f t="shared" si="109"/>
        <v>12325209.190000001</v>
      </c>
      <c r="N209" s="52">
        <f t="shared" si="105"/>
        <v>39</v>
      </c>
      <c r="O209" s="115">
        <f t="shared" si="105"/>
        <v>33644705.329999998</v>
      </c>
    </row>
    <row r="210" spans="1:15" x14ac:dyDescent="0.25">
      <c r="A210" s="57" t="s">
        <v>62</v>
      </c>
      <c r="B210" s="48"/>
      <c r="C210" s="36"/>
      <c r="D210" s="37">
        <f>SUM(D207:D209)</f>
        <v>548</v>
      </c>
      <c r="E210" s="178">
        <f>SUM(E207:E209)</f>
        <v>29741313.710000001</v>
      </c>
      <c r="F210" s="48"/>
      <c r="G210" s="36"/>
      <c r="H210" s="37">
        <f t="shared" ref="H210:M210" si="110">SUM(H207:H209)</f>
        <v>718</v>
      </c>
      <c r="I210" s="126">
        <f t="shared" si="110"/>
        <v>20685034.370000001</v>
      </c>
      <c r="J210" s="37">
        <f t="shared" si="110"/>
        <v>284</v>
      </c>
      <c r="K210" s="112">
        <f t="shared" si="110"/>
        <v>8747856.8200000003</v>
      </c>
      <c r="L210" s="65">
        <f t="shared" si="110"/>
        <v>1002</v>
      </c>
      <c r="M210" s="122">
        <f t="shared" si="110"/>
        <v>29432891.190000001</v>
      </c>
      <c r="N210" s="53">
        <f t="shared" si="105"/>
        <v>1550</v>
      </c>
      <c r="O210" s="116">
        <f t="shared" si="105"/>
        <v>59174204.900000006</v>
      </c>
    </row>
    <row r="211" spans="1:15" x14ac:dyDescent="0.25">
      <c r="A211" s="56" t="s">
        <v>63</v>
      </c>
      <c r="B211" s="47" t="s">
        <v>76</v>
      </c>
      <c r="C211" s="34" t="s">
        <v>5</v>
      </c>
      <c r="D211" s="130">
        <v>28</v>
      </c>
      <c r="E211" s="180">
        <v>469800</v>
      </c>
      <c r="F211" s="47" t="s">
        <v>80</v>
      </c>
      <c r="G211" s="34" t="s">
        <v>5</v>
      </c>
      <c r="H211" s="35">
        <v>0</v>
      </c>
      <c r="I211" s="125">
        <v>0</v>
      </c>
      <c r="J211" s="35">
        <v>0</v>
      </c>
      <c r="K211" s="111">
        <v>0</v>
      </c>
      <c r="L211" s="64">
        <f t="shared" ref="L211:M213" si="111">+H211+J211</f>
        <v>0</v>
      </c>
      <c r="M211" s="121">
        <f t="shared" si="111"/>
        <v>0</v>
      </c>
      <c r="N211" s="52">
        <f t="shared" si="105"/>
        <v>28</v>
      </c>
      <c r="O211" s="115">
        <f t="shared" si="105"/>
        <v>469800</v>
      </c>
    </row>
    <row r="212" spans="1:15" x14ac:dyDescent="0.25">
      <c r="A212" s="56"/>
      <c r="B212" s="47" t="s">
        <v>76</v>
      </c>
      <c r="C212" s="34" t="s">
        <v>6</v>
      </c>
      <c r="D212" s="35">
        <v>0</v>
      </c>
      <c r="E212" s="179">
        <v>0</v>
      </c>
      <c r="F212" s="47" t="s">
        <v>80</v>
      </c>
      <c r="G212" s="34" t="s">
        <v>6</v>
      </c>
      <c r="H212" s="35">
        <v>0</v>
      </c>
      <c r="I212" s="125">
        <v>0</v>
      </c>
      <c r="J212" s="35">
        <v>0</v>
      </c>
      <c r="K212" s="111">
        <v>0</v>
      </c>
      <c r="L212" s="64">
        <f t="shared" si="111"/>
        <v>0</v>
      </c>
      <c r="M212" s="121">
        <f t="shared" si="111"/>
        <v>0</v>
      </c>
      <c r="N212" s="52">
        <f t="shared" si="105"/>
        <v>0</v>
      </c>
      <c r="O212" s="115">
        <f t="shared" si="105"/>
        <v>0</v>
      </c>
    </row>
    <row r="213" spans="1:15" x14ac:dyDescent="0.25">
      <c r="A213" s="56"/>
      <c r="B213" s="47" t="s">
        <v>78</v>
      </c>
      <c r="C213" s="34" t="s">
        <v>6</v>
      </c>
      <c r="D213" s="35">
        <v>0</v>
      </c>
      <c r="E213" s="179">
        <v>0</v>
      </c>
      <c r="F213" s="47" t="s">
        <v>78</v>
      </c>
      <c r="G213" s="34" t="s">
        <v>6</v>
      </c>
      <c r="H213" s="35">
        <v>0</v>
      </c>
      <c r="I213" s="125">
        <v>0</v>
      </c>
      <c r="J213" s="35">
        <v>0</v>
      </c>
      <c r="K213" s="111">
        <v>0</v>
      </c>
      <c r="L213" s="64">
        <f t="shared" si="111"/>
        <v>0</v>
      </c>
      <c r="M213" s="121">
        <f t="shared" si="111"/>
        <v>0</v>
      </c>
      <c r="N213" s="52">
        <f t="shared" si="105"/>
        <v>0</v>
      </c>
      <c r="O213" s="115">
        <f t="shared" si="105"/>
        <v>0</v>
      </c>
    </row>
    <row r="214" spans="1:15" ht="15" customHeight="1" x14ac:dyDescent="0.25">
      <c r="A214" s="57" t="s">
        <v>63</v>
      </c>
      <c r="B214" s="48"/>
      <c r="C214" s="36"/>
      <c r="D214" s="37">
        <f>SUM(D211:D213)</f>
        <v>28</v>
      </c>
      <c r="E214" s="178">
        <f>SUM(E211:E213)</f>
        <v>469800</v>
      </c>
      <c r="F214" s="48"/>
      <c r="G214" s="36"/>
      <c r="H214" s="37">
        <f t="shared" ref="H214:M214" si="112">SUM(H211:H213)</f>
        <v>0</v>
      </c>
      <c r="I214" s="126">
        <f t="shared" si="112"/>
        <v>0</v>
      </c>
      <c r="J214" s="37">
        <f t="shared" si="112"/>
        <v>0</v>
      </c>
      <c r="K214" s="112">
        <f t="shared" si="112"/>
        <v>0</v>
      </c>
      <c r="L214" s="65">
        <f t="shared" si="112"/>
        <v>0</v>
      </c>
      <c r="M214" s="122">
        <f t="shared" si="112"/>
        <v>0</v>
      </c>
      <c r="N214" s="53">
        <f t="shared" si="105"/>
        <v>28</v>
      </c>
      <c r="O214" s="116">
        <f t="shared" si="105"/>
        <v>469800</v>
      </c>
    </row>
    <row r="215" spans="1:15" x14ac:dyDescent="0.25">
      <c r="A215" s="56" t="s">
        <v>64</v>
      </c>
      <c r="B215" s="47" t="s">
        <v>76</v>
      </c>
      <c r="C215" s="34" t="s">
        <v>5</v>
      </c>
      <c r="D215" s="130">
        <v>8850</v>
      </c>
      <c r="E215" s="180">
        <v>135694300.31999999</v>
      </c>
      <c r="F215" s="47" t="s">
        <v>80</v>
      </c>
      <c r="G215" s="34" t="s">
        <v>5</v>
      </c>
      <c r="H215" s="100">
        <v>1724</v>
      </c>
      <c r="I215" s="127">
        <v>36096692</v>
      </c>
      <c r="J215" s="100">
        <v>369</v>
      </c>
      <c r="K215" s="118">
        <v>3125168</v>
      </c>
      <c r="L215" s="64">
        <f t="shared" ref="L215:M217" si="113">+H215+J215</f>
        <v>2093</v>
      </c>
      <c r="M215" s="121">
        <f t="shared" si="113"/>
        <v>39221860</v>
      </c>
      <c r="N215" s="52">
        <f t="shared" si="105"/>
        <v>10943</v>
      </c>
      <c r="O215" s="115">
        <f t="shared" si="105"/>
        <v>174916160.31999999</v>
      </c>
    </row>
    <row r="216" spans="1:15" x14ac:dyDescent="0.25">
      <c r="A216" s="56"/>
      <c r="B216" s="47" t="s">
        <v>76</v>
      </c>
      <c r="C216" s="34" t="s">
        <v>6</v>
      </c>
      <c r="D216" s="130">
        <v>6</v>
      </c>
      <c r="E216" s="180">
        <v>11424715.119999999</v>
      </c>
      <c r="F216" s="47" t="s">
        <v>80</v>
      </c>
      <c r="G216" s="34" t="s">
        <v>6</v>
      </c>
      <c r="H216" s="35">
        <v>1</v>
      </c>
      <c r="I216" s="125">
        <v>1961381.2</v>
      </c>
      <c r="J216" s="35">
        <v>0</v>
      </c>
      <c r="K216" s="111">
        <v>0</v>
      </c>
      <c r="L216" s="64">
        <f t="shared" si="113"/>
        <v>1</v>
      </c>
      <c r="M216" s="121">
        <f t="shared" si="113"/>
        <v>1961381.2</v>
      </c>
      <c r="N216" s="52">
        <f t="shared" si="105"/>
        <v>7</v>
      </c>
      <c r="O216" s="115">
        <f t="shared" si="105"/>
        <v>13386096.319999998</v>
      </c>
    </row>
    <row r="217" spans="1:15" x14ac:dyDescent="0.25">
      <c r="A217" s="56"/>
      <c r="B217" s="47" t="s">
        <v>78</v>
      </c>
      <c r="C217" s="34" t="s">
        <v>6</v>
      </c>
      <c r="D217" s="130">
        <v>149</v>
      </c>
      <c r="E217" s="180">
        <v>241998017.99000001</v>
      </c>
      <c r="F217" s="47" t="s">
        <v>78</v>
      </c>
      <c r="G217" s="34" t="s">
        <v>6</v>
      </c>
      <c r="H217" s="100">
        <v>69</v>
      </c>
      <c r="I217" s="127">
        <v>50981427.719999999</v>
      </c>
      <c r="J217" s="100">
        <v>40</v>
      </c>
      <c r="K217" s="118">
        <v>23492857.32</v>
      </c>
      <c r="L217" s="64">
        <f t="shared" si="113"/>
        <v>109</v>
      </c>
      <c r="M217" s="121">
        <f t="shared" si="113"/>
        <v>74474285.039999992</v>
      </c>
      <c r="N217" s="52">
        <f t="shared" si="105"/>
        <v>258</v>
      </c>
      <c r="O217" s="115">
        <f t="shared" si="105"/>
        <v>316472303.02999997</v>
      </c>
    </row>
    <row r="218" spans="1:15" ht="15" customHeight="1" x14ac:dyDescent="0.25">
      <c r="A218" s="57" t="s">
        <v>64</v>
      </c>
      <c r="B218" s="48"/>
      <c r="C218" s="36"/>
      <c r="D218" s="37">
        <f>SUM(D215:D217)</f>
        <v>9005</v>
      </c>
      <c r="E218" s="178">
        <f>SUM(E215:E217)</f>
        <v>389117033.43000001</v>
      </c>
      <c r="F218" s="48"/>
      <c r="G218" s="36"/>
      <c r="H218" s="37">
        <f t="shared" ref="H218:M218" si="114">SUM(H215:H217)</f>
        <v>1794</v>
      </c>
      <c r="I218" s="126">
        <f t="shared" si="114"/>
        <v>89039500.920000002</v>
      </c>
      <c r="J218" s="37">
        <f t="shared" si="114"/>
        <v>409</v>
      </c>
      <c r="K218" s="112">
        <f t="shared" si="114"/>
        <v>26618025.32</v>
      </c>
      <c r="L218" s="65">
        <f t="shared" si="114"/>
        <v>2203</v>
      </c>
      <c r="M218" s="122">
        <f t="shared" si="114"/>
        <v>115657526.23999999</v>
      </c>
      <c r="N218" s="53">
        <f t="shared" si="105"/>
        <v>11208</v>
      </c>
      <c r="O218" s="116">
        <f t="shared" si="105"/>
        <v>504774559.67000002</v>
      </c>
    </row>
    <row r="219" spans="1:15" x14ac:dyDescent="0.25">
      <c r="A219" s="56" t="s">
        <v>65</v>
      </c>
      <c r="B219" s="47" t="s">
        <v>76</v>
      </c>
      <c r="C219" s="34" t="s">
        <v>5</v>
      </c>
      <c r="D219" s="130">
        <v>6215</v>
      </c>
      <c r="E219" s="180">
        <v>93669914.439999998</v>
      </c>
      <c r="F219" s="47" t="s">
        <v>80</v>
      </c>
      <c r="G219" s="34" t="s">
        <v>5</v>
      </c>
      <c r="H219" s="100">
        <v>4312</v>
      </c>
      <c r="I219" s="127">
        <v>90950023</v>
      </c>
      <c r="J219" s="100">
        <v>1381</v>
      </c>
      <c r="K219" s="118">
        <v>11660592</v>
      </c>
      <c r="L219" s="64">
        <f t="shared" ref="L219:M221" si="115">+H219+J219</f>
        <v>5693</v>
      </c>
      <c r="M219" s="121">
        <f t="shared" si="115"/>
        <v>102610615</v>
      </c>
      <c r="N219" s="52">
        <f t="shared" si="105"/>
        <v>11908</v>
      </c>
      <c r="O219" s="115">
        <f t="shared" si="105"/>
        <v>196280529.44</v>
      </c>
    </row>
    <row r="220" spans="1:15" x14ac:dyDescent="0.25">
      <c r="A220" s="56"/>
      <c r="B220" s="47" t="s">
        <v>76</v>
      </c>
      <c r="C220" s="34" t="s">
        <v>6</v>
      </c>
      <c r="D220" s="130">
        <v>3</v>
      </c>
      <c r="E220" s="180">
        <v>7295111.7699999996</v>
      </c>
      <c r="F220" s="47" t="s">
        <v>80</v>
      </c>
      <c r="G220" s="34" t="s">
        <v>6</v>
      </c>
      <c r="H220" s="35">
        <v>7</v>
      </c>
      <c r="I220" s="125">
        <v>9066512</v>
      </c>
      <c r="J220" s="35">
        <v>2</v>
      </c>
      <c r="K220" s="118">
        <v>1932512</v>
      </c>
      <c r="L220" s="64">
        <f t="shared" si="115"/>
        <v>9</v>
      </c>
      <c r="M220" s="121">
        <f t="shared" si="115"/>
        <v>10999024</v>
      </c>
      <c r="N220" s="52">
        <f t="shared" si="105"/>
        <v>12</v>
      </c>
      <c r="O220" s="115">
        <f t="shared" si="105"/>
        <v>18294135.77</v>
      </c>
    </row>
    <row r="221" spans="1:15" x14ac:dyDescent="0.25">
      <c r="A221" s="56"/>
      <c r="B221" s="47" t="s">
        <v>78</v>
      </c>
      <c r="C221" s="34" t="s">
        <v>6</v>
      </c>
      <c r="D221" s="130">
        <v>106</v>
      </c>
      <c r="E221" s="180">
        <v>123165855.53</v>
      </c>
      <c r="F221" s="47" t="s">
        <v>78</v>
      </c>
      <c r="G221" s="34" t="s">
        <v>6</v>
      </c>
      <c r="H221" s="35">
        <v>68</v>
      </c>
      <c r="I221" s="125">
        <v>46323851</v>
      </c>
      <c r="J221" s="100">
        <v>98</v>
      </c>
      <c r="K221" s="118">
        <v>46027167</v>
      </c>
      <c r="L221" s="64">
        <f t="shared" si="115"/>
        <v>166</v>
      </c>
      <c r="M221" s="121">
        <f t="shared" si="115"/>
        <v>92351018</v>
      </c>
      <c r="N221" s="52">
        <f t="shared" si="105"/>
        <v>272</v>
      </c>
      <c r="O221" s="115">
        <f t="shared" si="105"/>
        <v>215516873.53</v>
      </c>
    </row>
    <row r="222" spans="1:15" x14ac:dyDescent="0.25">
      <c r="A222" s="57" t="s">
        <v>65</v>
      </c>
      <c r="B222" s="48"/>
      <c r="C222" s="36"/>
      <c r="D222" s="37">
        <f>SUM(D219:D221)</f>
        <v>6324</v>
      </c>
      <c r="E222" s="178">
        <f>SUM(E219:E221)</f>
        <v>224130881.74000001</v>
      </c>
      <c r="F222" s="48"/>
      <c r="G222" s="36"/>
      <c r="H222" s="37">
        <f t="shared" ref="H222:M222" si="116">SUM(H219:H221)</f>
        <v>4387</v>
      </c>
      <c r="I222" s="126">
        <f t="shared" si="116"/>
        <v>146340386</v>
      </c>
      <c r="J222" s="37">
        <f t="shared" si="116"/>
        <v>1481</v>
      </c>
      <c r="K222" s="112">
        <f t="shared" si="116"/>
        <v>59620271</v>
      </c>
      <c r="L222" s="65">
        <f t="shared" si="116"/>
        <v>5868</v>
      </c>
      <c r="M222" s="122">
        <f t="shared" si="116"/>
        <v>205960657</v>
      </c>
      <c r="N222" s="53">
        <f t="shared" si="105"/>
        <v>12192</v>
      </c>
      <c r="O222" s="116">
        <f t="shared" si="105"/>
        <v>430091538.74000001</v>
      </c>
    </row>
    <row r="223" spans="1:15" x14ac:dyDescent="0.25">
      <c r="A223" s="56" t="s">
        <v>66</v>
      </c>
      <c r="B223" s="47" t="s">
        <v>76</v>
      </c>
      <c r="C223" s="34" t="s">
        <v>5</v>
      </c>
      <c r="D223" s="130">
        <v>1709</v>
      </c>
      <c r="E223" s="180">
        <v>26119263.289999999</v>
      </c>
      <c r="F223" s="47" t="s">
        <v>80</v>
      </c>
      <c r="G223" s="34" t="s">
        <v>5</v>
      </c>
      <c r="H223" s="100">
        <v>909</v>
      </c>
      <c r="I223" s="127">
        <v>19089594</v>
      </c>
      <c r="J223" s="100">
        <v>383</v>
      </c>
      <c r="K223" s="118">
        <v>3194595</v>
      </c>
      <c r="L223" s="64">
        <f t="shared" ref="L223:M225" si="117">+H223+J223</f>
        <v>1292</v>
      </c>
      <c r="M223" s="121">
        <f t="shared" si="117"/>
        <v>22284189</v>
      </c>
      <c r="N223" s="52">
        <f t="shared" si="105"/>
        <v>3001</v>
      </c>
      <c r="O223" s="115">
        <f t="shared" si="105"/>
        <v>48403452.289999999</v>
      </c>
    </row>
    <row r="224" spans="1:15" x14ac:dyDescent="0.25">
      <c r="A224" s="56"/>
      <c r="B224" s="47" t="s">
        <v>76</v>
      </c>
      <c r="C224" s="34" t="s">
        <v>6</v>
      </c>
      <c r="D224" s="130">
        <v>2</v>
      </c>
      <c r="E224" s="180">
        <v>2918987.02</v>
      </c>
      <c r="F224" s="47" t="s">
        <v>80</v>
      </c>
      <c r="G224" s="34" t="s">
        <v>6</v>
      </c>
      <c r="H224" s="35">
        <v>1</v>
      </c>
      <c r="I224" s="125">
        <v>3401136.1</v>
      </c>
      <c r="J224" s="100">
        <v>2</v>
      </c>
      <c r="K224" s="118">
        <v>3401136.1</v>
      </c>
      <c r="L224" s="64">
        <f t="shared" si="117"/>
        <v>3</v>
      </c>
      <c r="M224" s="121">
        <f t="shared" si="117"/>
        <v>6802272.2000000002</v>
      </c>
      <c r="N224" s="52">
        <f t="shared" si="105"/>
        <v>5</v>
      </c>
      <c r="O224" s="115">
        <f t="shared" si="105"/>
        <v>9721259.2200000007</v>
      </c>
    </row>
    <row r="225" spans="1:15" x14ac:dyDescent="0.25">
      <c r="A225" s="56"/>
      <c r="B225" s="47" t="s">
        <v>78</v>
      </c>
      <c r="C225" s="34" t="s">
        <v>6</v>
      </c>
      <c r="D225" s="130">
        <v>56</v>
      </c>
      <c r="E225" s="180">
        <v>79752291.719999999</v>
      </c>
      <c r="F225" s="47" t="s">
        <v>78</v>
      </c>
      <c r="G225" s="34" t="s">
        <v>6</v>
      </c>
      <c r="H225" s="35">
        <v>39</v>
      </c>
      <c r="I225" s="125">
        <v>26311381.149999999</v>
      </c>
      <c r="J225" s="100">
        <v>35</v>
      </c>
      <c r="K225" s="118">
        <v>18536401.379999999</v>
      </c>
      <c r="L225" s="64">
        <f t="shared" si="117"/>
        <v>74</v>
      </c>
      <c r="M225" s="121">
        <f t="shared" si="117"/>
        <v>44847782.530000001</v>
      </c>
      <c r="N225" s="52">
        <f t="shared" si="105"/>
        <v>130</v>
      </c>
      <c r="O225" s="115">
        <f t="shared" si="105"/>
        <v>124600074.25</v>
      </c>
    </row>
    <row r="226" spans="1:15" x14ac:dyDescent="0.25">
      <c r="A226" s="57" t="s">
        <v>66</v>
      </c>
      <c r="B226" s="48"/>
      <c r="C226" s="36"/>
      <c r="D226" s="37">
        <f>SUM(D223:D225)</f>
        <v>1767</v>
      </c>
      <c r="E226" s="178">
        <f>SUM(E223:E225)</f>
        <v>108790542.03</v>
      </c>
      <c r="F226" s="48"/>
      <c r="G226" s="36"/>
      <c r="H226" s="37">
        <f t="shared" ref="H226:M226" si="118">SUM(H223:H225)</f>
        <v>949</v>
      </c>
      <c r="I226" s="126">
        <f t="shared" si="118"/>
        <v>48802111.25</v>
      </c>
      <c r="J226" s="37">
        <f t="shared" si="118"/>
        <v>420</v>
      </c>
      <c r="K226" s="112">
        <f t="shared" si="118"/>
        <v>25132132.479999997</v>
      </c>
      <c r="L226" s="65">
        <f t="shared" si="118"/>
        <v>1369</v>
      </c>
      <c r="M226" s="122">
        <f t="shared" si="118"/>
        <v>73934243.730000004</v>
      </c>
      <c r="N226" s="53">
        <f t="shared" si="105"/>
        <v>3136</v>
      </c>
      <c r="O226" s="116">
        <f t="shared" si="105"/>
        <v>182724785.75999999</v>
      </c>
    </row>
    <row r="227" spans="1:15" x14ac:dyDescent="0.25">
      <c r="A227" s="56" t="s">
        <v>67</v>
      </c>
      <c r="B227" s="47" t="s">
        <v>76</v>
      </c>
      <c r="C227" s="34" t="s">
        <v>5</v>
      </c>
      <c r="D227" s="130">
        <v>8504</v>
      </c>
      <c r="E227" s="180">
        <v>124347125.28</v>
      </c>
      <c r="F227" s="47" t="s">
        <v>80</v>
      </c>
      <c r="G227" s="34" t="s">
        <v>5</v>
      </c>
      <c r="H227" s="100">
        <v>2634</v>
      </c>
      <c r="I227" s="127">
        <v>53603471.93</v>
      </c>
      <c r="J227" s="100">
        <v>906</v>
      </c>
      <c r="K227" s="118">
        <v>8065105</v>
      </c>
      <c r="L227" s="64">
        <f t="shared" ref="L227:M229" si="119">+H227+J227</f>
        <v>3540</v>
      </c>
      <c r="M227" s="121">
        <f t="shared" si="119"/>
        <v>61668576.93</v>
      </c>
      <c r="N227" s="52">
        <f t="shared" si="105"/>
        <v>12044</v>
      </c>
      <c r="O227" s="115">
        <f t="shared" si="105"/>
        <v>186015702.21000001</v>
      </c>
    </row>
    <row r="228" spans="1:15" x14ac:dyDescent="0.25">
      <c r="A228" s="56"/>
      <c r="B228" s="47" t="s">
        <v>76</v>
      </c>
      <c r="C228" s="34" t="s">
        <v>6</v>
      </c>
      <c r="D228" s="38">
        <v>0</v>
      </c>
      <c r="E228" s="179">
        <v>0</v>
      </c>
      <c r="F228" s="47" t="s">
        <v>80</v>
      </c>
      <c r="G228" s="34" t="s">
        <v>6</v>
      </c>
      <c r="H228" s="35">
        <v>2</v>
      </c>
      <c r="I228" s="125">
        <v>5412390.0599999996</v>
      </c>
      <c r="J228" s="35">
        <v>2</v>
      </c>
      <c r="K228" s="111">
        <v>1469192.28</v>
      </c>
      <c r="L228" s="64">
        <f t="shared" si="119"/>
        <v>4</v>
      </c>
      <c r="M228" s="121">
        <f t="shared" si="119"/>
        <v>6881582.3399999999</v>
      </c>
      <c r="N228" s="52">
        <f t="shared" si="105"/>
        <v>4</v>
      </c>
      <c r="O228" s="115">
        <f t="shared" si="105"/>
        <v>6881582.3399999999</v>
      </c>
    </row>
    <row r="229" spans="1:15" x14ac:dyDescent="0.25">
      <c r="A229" s="56"/>
      <c r="B229" s="47" t="s">
        <v>78</v>
      </c>
      <c r="C229" s="34" t="s">
        <v>6</v>
      </c>
      <c r="D229" s="130">
        <v>156</v>
      </c>
      <c r="E229" s="180">
        <v>197028831.22999999</v>
      </c>
      <c r="F229" s="47" t="s">
        <v>78</v>
      </c>
      <c r="G229" s="34" t="s">
        <v>6</v>
      </c>
      <c r="H229" s="100">
        <v>102</v>
      </c>
      <c r="I229" s="127">
        <v>52666443.840000004</v>
      </c>
      <c r="J229" s="100">
        <v>173</v>
      </c>
      <c r="K229" s="118">
        <v>59419009.850000001</v>
      </c>
      <c r="L229" s="64">
        <f t="shared" si="119"/>
        <v>275</v>
      </c>
      <c r="M229" s="121">
        <f t="shared" si="119"/>
        <v>112085453.69</v>
      </c>
      <c r="N229" s="52">
        <f t="shared" si="105"/>
        <v>431</v>
      </c>
      <c r="O229" s="115">
        <f t="shared" si="105"/>
        <v>309114284.91999996</v>
      </c>
    </row>
    <row r="230" spans="1:15" x14ac:dyDescent="0.25">
      <c r="A230" s="57" t="s">
        <v>67</v>
      </c>
      <c r="B230" s="48"/>
      <c r="C230" s="36"/>
      <c r="D230" s="37">
        <f>SUM(D227:D229)</f>
        <v>8660</v>
      </c>
      <c r="E230" s="178">
        <f>SUM(E227:E229)</f>
        <v>321375956.50999999</v>
      </c>
      <c r="F230" s="48"/>
      <c r="G230" s="36"/>
      <c r="H230" s="37">
        <f t="shared" ref="H230:M230" si="120">SUM(H227:H229)</f>
        <v>2738</v>
      </c>
      <c r="I230" s="126">
        <f t="shared" si="120"/>
        <v>111682305.83000001</v>
      </c>
      <c r="J230" s="37">
        <f t="shared" si="120"/>
        <v>1081</v>
      </c>
      <c r="K230" s="112">
        <f t="shared" si="120"/>
        <v>68953307.129999995</v>
      </c>
      <c r="L230" s="65">
        <f t="shared" si="120"/>
        <v>3819</v>
      </c>
      <c r="M230" s="122">
        <f t="shared" si="120"/>
        <v>180635612.95999998</v>
      </c>
      <c r="N230" s="53">
        <f t="shared" si="105"/>
        <v>12479</v>
      </c>
      <c r="O230" s="116">
        <f t="shared" si="105"/>
        <v>502011569.46999997</v>
      </c>
    </row>
    <row r="231" spans="1:15" x14ac:dyDescent="0.25">
      <c r="A231" s="56" t="s">
        <v>68</v>
      </c>
      <c r="B231" s="47" t="s">
        <v>76</v>
      </c>
      <c r="C231" s="34" t="s">
        <v>5</v>
      </c>
      <c r="D231" s="130">
        <v>405</v>
      </c>
      <c r="E231" s="180">
        <v>6143355.6399999997</v>
      </c>
      <c r="F231" s="47" t="s">
        <v>80</v>
      </c>
      <c r="G231" s="34" t="s">
        <v>5</v>
      </c>
      <c r="H231" s="100">
        <v>105</v>
      </c>
      <c r="I231" s="127">
        <v>2174583.34</v>
      </c>
      <c r="J231" s="35">
        <v>13</v>
      </c>
      <c r="K231" s="118">
        <v>110500</v>
      </c>
      <c r="L231" s="64">
        <f t="shared" ref="L231:M233" si="121">+H231+J231</f>
        <v>118</v>
      </c>
      <c r="M231" s="121">
        <f t="shared" si="121"/>
        <v>2285083.34</v>
      </c>
      <c r="N231" s="52">
        <f t="shared" si="105"/>
        <v>523</v>
      </c>
      <c r="O231" s="115">
        <f t="shared" si="105"/>
        <v>8428438.9800000004</v>
      </c>
    </row>
    <row r="232" spans="1:15" x14ac:dyDescent="0.25">
      <c r="A232" s="56"/>
      <c r="B232" s="47" t="s">
        <v>76</v>
      </c>
      <c r="C232" s="34" t="s">
        <v>6</v>
      </c>
      <c r="D232" s="130">
        <v>1</v>
      </c>
      <c r="E232" s="180">
        <v>820362.23999999999</v>
      </c>
      <c r="F232" s="47" t="s">
        <v>80</v>
      </c>
      <c r="G232" s="34" t="s">
        <v>6</v>
      </c>
      <c r="H232" s="35">
        <v>1</v>
      </c>
      <c r="I232" s="125">
        <v>199838.27</v>
      </c>
      <c r="J232" s="35">
        <v>0</v>
      </c>
      <c r="K232" s="111">
        <v>0</v>
      </c>
      <c r="L232" s="64">
        <f t="shared" si="121"/>
        <v>1</v>
      </c>
      <c r="M232" s="121">
        <f t="shared" si="121"/>
        <v>199838.27</v>
      </c>
      <c r="N232" s="52">
        <f t="shared" si="105"/>
        <v>2</v>
      </c>
      <c r="O232" s="115">
        <f t="shared" si="105"/>
        <v>1020200.51</v>
      </c>
    </row>
    <row r="233" spans="1:15" x14ac:dyDescent="0.25">
      <c r="A233" s="56"/>
      <c r="B233" s="47" t="s">
        <v>78</v>
      </c>
      <c r="C233" s="34" t="s">
        <v>6</v>
      </c>
      <c r="D233" s="130">
        <v>23</v>
      </c>
      <c r="E233" s="180">
        <v>13071259.5</v>
      </c>
      <c r="F233" s="47" t="s">
        <v>78</v>
      </c>
      <c r="G233" s="34" t="s">
        <v>6</v>
      </c>
      <c r="H233" s="100">
        <v>21</v>
      </c>
      <c r="I233" s="127">
        <v>7808233.29</v>
      </c>
      <c r="J233" s="35">
        <v>18</v>
      </c>
      <c r="K233" s="111">
        <v>4518286.59</v>
      </c>
      <c r="L233" s="64">
        <f t="shared" si="121"/>
        <v>39</v>
      </c>
      <c r="M233" s="121">
        <f t="shared" si="121"/>
        <v>12326519.879999999</v>
      </c>
      <c r="N233" s="52">
        <f t="shared" si="105"/>
        <v>62</v>
      </c>
      <c r="O233" s="115">
        <f t="shared" si="105"/>
        <v>25397779.379999999</v>
      </c>
    </row>
    <row r="234" spans="1:15" ht="15" customHeight="1" x14ac:dyDescent="0.25">
      <c r="A234" s="57" t="s">
        <v>68</v>
      </c>
      <c r="B234" s="48"/>
      <c r="C234" s="36"/>
      <c r="D234" s="37">
        <f>SUM(D231:D233)</f>
        <v>429</v>
      </c>
      <c r="E234" s="178">
        <f>SUM(E231:E233)</f>
        <v>20034977.379999999</v>
      </c>
      <c r="F234" s="48"/>
      <c r="G234" s="36"/>
      <c r="H234" s="37">
        <f t="shared" ref="H234:M234" si="122">SUM(H231:H233)</f>
        <v>127</v>
      </c>
      <c r="I234" s="126">
        <f t="shared" si="122"/>
        <v>10182654.9</v>
      </c>
      <c r="J234" s="37">
        <f t="shared" si="122"/>
        <v>31</v>
      </c>
      <c r="K234" s="112">
        <f t="shared" si="122"/>
        <v>4628786.59</v>
      </c>
      <c r="L234" s="65">
        <f t="shared" si="122"/>
        <v>158</v>
      </c>
      <c r="M234" s="122">
        <f t="shared" si="122"/>
        <v>14811441.489999998</v>
      </c>
      <c r="N234" s="53">
        <f t="shared" si="105"/>
        <v>587</v>
      </c>
      <c r="O234" s="116">
        <f t="shared" si="105"/>
        <v>34846418.869999997</v>
      </c>
    </row>
    <row r="235" spans="1:15" s="18" customFormat="1" ht="15" customHeight="1" x14ac:dyDescent="0.2">
      <c r="A235" s="62" t="s">
        <v>81</v>
      </c>
      <c r="B235" s="50"/>
      <c r="C235" s="40"/>
      <c r="D235" s="103">
        <f>SUM(D6,D10,D14,D18,D22,D26,D30,D34,D38,D42,D46,D50,D58,D54,D62,D66,D70,D74,D78,D82,D86,D90,D94,D98,D102,D106,D110,D114,D118,D122,D126,D130,D134,D138,D142,D146,D150,D154,D158,D162,D166,D170,D174,D178,D182,D186,D190,D194,D198,D202,D206,D210,D214,D218,D222,D226,D230,D234)</f>
        <v>297466</v>
      </c>
      <c r="E235" s="181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SUM(E6,E10,E14,E18,E22,E26,E30,E34,E38,E42,E46,E50,E54,E58,E62,E66,E70,E74,E78,E82,E86,E90,E94,E98,E102,E106,E110,E114,E118,E122,E126,E130,E134,E138,E142,E146,E150,E154,E158,E162,E166,E170,E174,E178,E182,E186,E190,E194,E198,E202,E206,E210,E214,E218,E222,E226,E230,E234)</f>
        <v>13696594148.869999</v>
      </c>
      <c r="F235" s="50"/>
      <c r="G235" s="40"/>
      <c r="H235" s="41">
        <f t="shared" ref="H235:O235" si="123">SUM(H6,H10,H14,H18,H22,H26,H30,H34,H38,H42,H46,H50,H54,H58,H62,H66,H70,H74,H78,H82,H86,H90,H94,H98,H102,H106,H110,H114,H118,H122,H126,H130,H134,H138,H142,H146,H150,H154,H158,H162,H166,H170,H174,H178,H182,H186,H190,H194,H198,H202,H206,H210,H214,H218,H222,H226,H230,H234)</f>
        <v>118286</v>
      </c>
      <c r="I235" s="129">
        <f t="shared" si="123"/>
        <v>5233916963.4299994</v>
      </c>
      <c r="J235" s="41">
        <f t="shared" si="123"/>
        <v>38168</v>
      </c>
      <c r="K235" s="113">
        <f t="shared" si="123"/>
        <v>2366018618.5600004</v>
      </c>
      <c r="L235" s="54">
        <f t="shared" si="123"/>
        <v>156454</v>
      </c>
      <c r="M235" s="123">
        <f t="shared" si="123"/>
        <v>7599935581.9899988</v>
      </c>
      <c r="N235" s="54">
        <f t="shared" si="123"/>
        <v>453920</v>
      </c>
      <c r="O235" s="113">
        <f t="shared" si="123"/>
        <v>21296529730.860001</v>
      </c>
    </row>
    <row r="237" spans="1:15" x14ac:dyDescent="0.25">
      <c r="M237" s="27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February 2014&amp;R
&amp;G
</oddHeader>
    <oddFooter xml:space="preserve">&amp;CPage &amp;P of &amp;N&amp;R </oddFooter>
  </headerFooter>
  <ignoredErrors>
    <ignoredError sqref="L6:M6 L39:M41 L43:M57 L159:M234 L59:M154 L8:M8 M7 L10:M37 M9 L38:M38 L42:M42 L58:M58 L158:M158" 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4"/>
  <sheetViews>
    <sheetView tabSelected="1" showRuler="0" view="pageLayout" topLeftCell="A208" zoomScaleNormal="100" workbookViewId="0">
      <selection activeCell="H63" sqref="H63"/>
    </sheetView>
  </sheetViews>
  <sheetFormatPr defaultColWidth="0.7109375" defaultRowHeight="15" x14ac:dyDescent="0.25"/>
  <cols>
    <col min="1" max="1" width="28.5703125" style="25" customWidth="1"/>
    <col min="2" max="2" width="22.85546875" style="20" customWidth="1"/>
    <col min="3" max="3" width="15.85546875" style="20" customWidth="1"/>
    <col min="4" max="4" width="15.5703125" style="26" customWidth="1"/>
    <col min="5" max="5" width="14.42578125" style="24" customWidth="1"/>
    <col min="6" max="6" width="13.28515625" style="22" customWidth="1"/>
    <col min="7" max="7" width="10" style="22" customWidth="1"/>
    <col min="8" max="8" width="17" style="13" customWidth="1"/>
    <col min="9" max="9" width="9.5703125" style="22" customWidth="1"/>
    <col min="10" max="10" width="15.85546875" style="13" customWidth="1"/>
    <col min="11" max="11" width="10.140625" style="22" customWidth="1"/>
    <col min="12" max="12" width="17.5703125" style="13" customWidth="1"/>
    <col min="13" max="13" width="11.140625" customWidth="1"/>
    <col min="14" max="14" width="17.7109375" style="13" customWidth="1"/>
    <col min="15" max="15" width="12.5703125" customWidth="1"/>
    <col min="16" max="16" width="11.5703125" customWidth="1"/>
    <col min="17" max="17" width="10.140625" customWidth="1"/>
    <col min="18" max="18" width="10.85546875" customWidth="1"/>
    <col min="19" max="19" width="10.28515625" customWidth="1"/>
    <col min="20" max="20" width="9.140625" customWidth="1"/>
    <col min="21" max="21" width="13.140625" customWidth="1"/>
    <col min="22" max="22" width="12.140625" customWidth="1"/>
    <col min="23" max="23" width="12.42578125" customWidth="1"/>
    <col min="24" max="24" width="13.140625" customWidth="1"/>
    <col min="25" max="25" width="14" customWidth="1"/>
    <col min="26" max="26" width="12.85546875" customWidth="1"/>
  </cols>
  <sheetData>
    <row r="1" spans="1:14" s="70" customFormat="1" ht="28.5" customHeight="1" x14ac:dyDescent="0.25">
      <c r="A1" s="66" t="s">
        <v>104</v>
      </c>
      <c r="B1" s="66" t="s">
        <v>86</v>
      </c>
      <c r="C1" s="66" t="s">
        <v>105</v>
      </c>
      <c r="D1" s="66" t="s">
        <v>106</v>
      </c>
      <c r="E1" s="67"/>
      <c r="F1" s="68"/>
      <c r="G1" s="68"/>
      <c r="H1" s="69"/>
      <c r="I1" s="68"/>
      <c r="J1" s="69"/>
      <c r="K1" s="68"/>
      <c r="L1" s="69"/>
      <c r="N1" s="69"/>
    </row>
    <row r="2" spans="1:14" x14ac:dyDescent="0.25">
      <c r="A2" s="85" t="s">
        <v>10</v>
      </c>
      <c r="B2" s="85" t="s">
        <v>107</v>
      </c>
      <c r="C2" s="206">
        <v>1418</v>
      </c>
      <c r="D2" s="206">
        <v>2</v>
      </c>
      <c r="L2" s="27"/>
    </row>
    <row r="3" spans="1:14" x14ac:dyDescent="0.25">
      <c r="A3" s="86"/>
      <c r="B3" s="85" t="s">
        <v>108</v>
      </c>
      <c r="C3" s="206">
        <v>3287</v>
      </c>
      <c r="D3" s="206">
        <v>2</v>
      </c>
      <c r="G3" s="13"/>
      <c r="H3" s="22"/>
      <c r="I3" s="13"/>
      <c r="J3" s="22"/>
      <c r="K3" s="13"/>
      <c r="L3"/>
      <c r="M3" s="13"/>
      <c r="N3"/>
    </row>
    <row r="4" spans="1:14" x14ac:dyDescent="0.25">
      <c r="A4" s="86"/>
      <c r="B4" s="85" t="s">
        <v>109</v>
      </c>
      <c r="C4" s="207"/>
      <c r="D4" s="206">
        <v>92</v>
      </c>
    </row>
    <row r="5" spans="1:14" x14ac:dyDescent="0.25">
      <c r="A5" s="87" t="s">
        <v>10</v>
      </c>
      <c r="B5" s="88"/>
      <c r="C5" s="89">
        <f>SUM(C2:C4)</f>
        <v>4705</v>
      </c>
      <c r="D5" s="89">
        <f>SUM(D2:D4)</f>
        <v>96</v>
      </c>
    </row>
    <row r="6" spans="1:14" x14ac:dyDescent="0.25">
      <c r="A6" s="85" t="s">
        <v>11</v>
      </c>
      <c r="B6" s="85" t="s">
        <v>107</v>
      </c>
      <c r="C6" s="206">
        <v>550</v>
      </c>
      <c r="D6" s="207"/>
    </row>
    <row r="7" spans="1:14" x14ac:dyDescent="0.25">
      <c r="A7" s="86"/>
      <c r="B7" s="85" t="s">
        <v>108</v>
      </c>
      <c r="C7" s="206">
        <v>210</v>
      </c>
      <c r="D7" s="207"/>
    </row>
    <row r="8" spans="1:14" x14ac:dyDescent="0.25">
      <c r="A8" s="86"/>
      <c r="B8" s="85" t="s">
        <v>109</v>
      </c>
      <c r="C8" s="207"/>
      <c r="D8" s="206">
        <v>21</v>
      </c>
    </row>
    <row r="9" spans="1:14" x14ac:dyDescent="0.25">
      <c r="A9" s="87" t="s">
        <v>11</v>
      </c>
      <c r="B9" s="90"/>
      <c r="C9" s="89">
        <f>SUM(C6:C8)</f>
        <v>760</v>
      </c>
      <c r="D9" s="89">
        <f>SUM(D6:D8)</f>
        <v>21</v>
      </c>
    </row>
    <row r="10" spans="1:14" x14ac:dyDescent="0.25">
      <c r="A10" s="85" t="s">
        <v>12</v>
      </c>
      <c r="B10" s="85" t="s">
        <v>107</v>
      </c>
      <c r="C10" s="206">
        <v>2475</v>
      </c>
      <c r="D10" s="206">
        <v>2</v>
      </c>
    </row>
    <row r="11" spans="1:14" x14ac:dyDescent="0.25">
      <c r="A11" s="86"/>
      <c r="B11" s="85" t="s">
        <v>108</v>
      </c>
      <c r="C11" s="206">
        <v>3620</v>
      </c>
      <c r="D11" s="207"/>
    </row>
    <row r="12" spans="1:14" x14ac:dyDescent="0.25">
      <c r="A12" s="86"/>
      <c r="B12" s="85" t="s">
        <v>109</v>
      </c>
      <c r="C12" s="207"/>
      <c r="D12" s="206">
        <v>70</v>
      </c>
    </row>
    <row r="13" spans="1:14" x14ac:dyDescent="0.25">
      <c r="A13" s="87" t="s">
        <v>12</v>
      </c>
      <c r="B13" s="90"/>
      <c r="C13" s="89">
        <f>SUM(C10:C12)</f>
        <v>6095</v>
      </c>
      <c r="D13" s="89">
        <f>SUM(D10:D12)</f>
        <v>72</v>
      </c>
    </row>
    <row r="14" spans="1:14" x14ac:dyDescent="0.25">
      <c r="A14" s="85" t="s">
        <v>13</v>
      </c>
      <c r="B14" s="85" t="s">
        <v>107</v>
      </c>
      <c r="C14" s="206">
        <v>1125</v>
      </c>
      <c r="D14" s="206">
        <v>1</v>
      </c>
    </row>
    <row r="15" spans="1:14" x14ac:dyDescent="0.25">
      <c r="A15" s="86"/>
      <c r="B15" s="85" t="s">
        <v>108</v>
      </c>
      <c r="C15" s="206">
        <v>1689</v>
      </c>
      <c r="D15" s="206">
        <v>3</v>
      </c>
    </row>
    <row r="16" spans="1:14" x14ac:dyDescent="0.25">
      <c r="A16" s="86"/>
      <c r="B16" s="85" t="s">
        <v>109</v>
      </c>
      <c r="C16" s="207"/>
      <c r="D16" s="206">
        <v>68</v>
      </c>
    </row>
    <row r="17" spans="1:4" x14ac:dyDescent="0.25">
      <c r="A17" s="87" t="s">
        <v>13</v>
      </c>
      <c r="B17" s="90"/>
      <c r="C17" s="89">
        <f>SUM(C14:C16)</f>
        <v>2814</v>
      </c>
      <c r="D17" s="89">
        <f>SUM(D14:D16)</f>
        <v>72</v>
      </c>
    </row>
    <row r="18" spans="1:4" x14ac:dyDescent="0.25">
      <c r="A18" s="85" t="s">
        <v>14</v>
      </c>
      <c r="B18" s="85" t="s">
        <v>107</v>
      </c>
      <c r="C18" s="206">
        <v>12039</v>
      </c>
      <c r="D18" s="206">
        <v>8</v>
      </c>
    </row>
    <row r="19" spans="1:4" x14ac:dyDescent="0.25">
      <c r="A19" s="86"/>
      <c r="B19" s="85" t="s">
        <v>108</v>
      </c>
      <c r="C19" s="206">
        <v>17170</v>
      </c>
      <c r="D19" s="206">
        <v>45</v>
      </c>
    </row>
    <row r="20" spans="1:4" x14ac:dyDescent="0.25">
      <c r="A20" s="86"/>
      <c r="B20" s="85" t="s">
        <v>109</v>
      </c>
      <c r="C20" s="207"/>
      <c r="D20" s="206">
        <v>277</v>
      </c>
    </row>
    <row r="21" spans="1:4" x14ac:dyDescent="0.25">
      <c r="A21" s="87" t="s">
        <v>14</v>
      </c>
      <c r="B21" s="90"/>
      <c r="C21" s="89">
        <f>SUM(C18:C20)</f>
        <v>29209</v>
      </c>
      <c r="D21" s="89">
        <f>SUM(D18:D20)</f>
        <v>330</v>
      </c>
    </row>
    <row r="22" spans="1:4" x14ac:dyDescent="0.25">
      <c r="A22" s="85" t="s">
        <v>15</v>
      </c>
      <c r="B22" s="85" t="s">
        <v>107</v>
      </c>
      <c r="C22" s="206">
        <v>1660</v>
      </c>
      <c r="D22" s="206">
        <v>1</v>
      </c>
    </row>
    <row r="23" spans="1:4" x14ac:dyDescent="0.25">
      <c r="A23" s="86"/>
      <c r="B23" s="85" t="s">
        <v>108</v>
      </c>
      <c r="C23" s="206">
        <v>3490</v>
      </c>
      <c r="D23" s="206">
        <v>5</v>
      </c>
    </row>
    <row r="24" spans="1:4" x14ac:dyDescent="0.25">
      <c r="A24" s="86"/>
      <c r="B24" s="85" t="s">
        <v>109</v>
      </c>
      <c r="C24" s="207"/>
      <c r="D24" s="206">
        <v>67</v>
      </c>
    </row>
    <row r="25" spans="1:4" x14ac:dyDescent="0.25">
      <c r="A25" s="87" t="s">
        <v>15</v>
      </c>
      <c r="B25" s="90"/>
      <c r="C25" s="89">
        <f>SUM(C22:C24)</f>
        <v>5150</v>
      </c>
      <c r="D25" s="89">
        <f>SUM(D22:D24)</f>
        <v>73</v>
      </c>
    </row>
    <row r="26" spans="1:4" x14ac:dyDescent="0.25">
      <c r="A26" s="85" t="s">
        <v>16</v>
      </c>
      <c r="B26" s="85" t="s">
        <v>107</v>
      </c>
      <c r="C26" s="206">
        <v>1558</v>
      </c>
      <c r="D26" s="206">
        <v>1</v>
      </c>
    </row>
    <row r="27" spans="1:4" x14ac:dyDescent="0.25">
      <c r="A27" s="86"/>
      <c r="B27" s="85" t="s">
        <v>108</v>
      </c>
      <c r="C27" s="206">
        <v>3052</v>
      </c>
      <c r="D27" s="206">
        <v>1</v>
      </c>
    </row>
    <row r="28" spans="1:4" x14ac:dyDescent="0.25">
      <c r="A28" s="86"/>
      <c r="B28" s="85" t="s">
        <v>109</v>
      </c>
      <c r="C28" s="207"/>
      <c r="D28" s="206">
        <v>26</v>
      </c>
    </row>
    <row r="29" spans="1:4" x14ac:dyDescent="0.25">
      <c r="A29" s="87" t="s">
        <v>16</v>
      </c>
      <c r="B29" s="90"/>
      <c r="C29" s="89">
        <f>SUM(C26:C28)</f>
        <v>4610</v>
      </c>
      <c r="D29" s="89">
        <f>SUM(D26:D28)</f>
        <v>28</v>
      </c>
    </row>
    <row r="30" spans="1:4" ht="15" customHeight="1" x14ac:dyDescent="0.25">
      <c r="A30" s="85" t="s">
        <v>17</v>
      </c>
      <c r="B30" s="85" t="s">
        <v>107</v>
      </c>
      <c r="C30" s="206">
        <v>509</v>
      </c>
      <c r="D30" s="206">
        <v>1</v>
      </c>
    </row>
    <row r="31" spans="1:4" ht="15" customHeight="1" x14ac:dyDescent="0.25">
      <c r="A31" s="86"/>
      <c r="B31" s="85" t="s">
        <v>108</v>
      </c>
      <c r="C31" s="206">
        <v>865</v>
      </c>
      <c r="D31" s="207"/>
    </row>
    <row r="32" spans="1:4" ht="15" customHeight="1" x14ac:dyDescent="0.25">
      <c r="A32" s="86"/>
      <c r="B32" s="85" t="s">
        <v>109</v>
      </c>
      <c r="C32" s="207"/>
      <c r="D32" s="206">
        <v>6</v>
      </c>
    </row>
    <row r="33" spans="1:4" ht="15" customHeight="1" x14ac:dyDescent="0.25">
      <c r="A33" s="87" t="s">
        <v>17</v>
      </c>
      <c r="B33" s="90"/>
      <c r="C33" s="89">
        <f>SUM(C30:C32)</f>
        <v>1374</v>
      </c>
      <c r="D33" s="89">
        <f>SUM(D30:D32)</f>
        <v>7</v>
      </c>
    </row>
    <row r="34" spans="1:4" x14ac:dyDescent="0.25">
      <c r="A34" s="85" t="s">
        <v>110</v>
      </c>
      <c r="B34" s="85" t="s">
        <v>107</v>
      </c>
      <c r="C34" s="206">
        <v>7</v>
      </c>
      <c r="D34" s="206">
        <v>2</v>
      </c>
    </row>
    <row r="35" spans="1:4" x14ac:dyDescent="0.25">
      <c r="A35" s="86"/>
      <c r="B35" s="85" t="s">
        <v>108</v>
      </c>
      <c r="C35" s="206">
        <v>703</v>
      </c>
      <c r="D35" s="207"/>
    </row>
    <row r="36" spans="1:4" ht="15" customHeight="1" x14ac:dyDescent="0.25">
      <c r="A36" s="86"/>
      <c r="B36" s="85" t="s">
        <v>109</v>
      </c>
      <c r="C36" s="207"/>
      <c r="D36" s="206">
        <v>6</v>
      </c>
    </row>
    <row r="37" spans="1:4" ht="15" customHeight="1" x14ac:dyDescent="0.25">
      <c r="A37" s="87" t="s">
        <v>110</v>
      </c>
      <c r="B37" s="90"/>
      <c r="C37" s="89">
        <f>SUM(C34:C36)</f>
        <v>710</v>
      </c>
      <c r="D37" s="89">
        <f>SUM(D34:D36)</f>
        <v>8</v>
      </c>
    </row>
    <row r="38" spans="1:4" ht="15" customHeight="1" x14ac:dyDescent="0.25">
      <c r="A38" s="85" t="s">
        <v>20</v>
      </c>
      <c r="B38" s="85" t="s">
        <v>107</v>
      </c>
      <c r="C38" s="91"/>
      <c r="D38" s="92"/>
    </row>
    <row r="39" spans="1:4" ht="15" customHeight="1" x14ac:dyDescent="0.25">
      <c r="A39" s="93"/>
      <c r="B39" s="85" t="s">
        <v>108</v>
      </c>
      <c r="C39" s="165">
        <v>6</v>
      </c>
      <c r="D39" s="92"/>
    </row>
    <row r="40" spans="1:4" ht="15" customHeight="1" x14ac:dyDescent="0.25">
      <c r="A40" s="86"/>
      <c r="B40" s="85" t="s">
        <v>109</v>
      </c>
      <c r="C40" s="92"/>
      <c r="D40" s="92"/>
    </row>
    <row r="41" spans="1:4" x14ac:dyDescent="0.25">
      <c r="A41" s="87" t="s">
        <v>20</v>
      </c>
      <c r="B41" s="90"/>
      <c r="C41" s="89">
        <f>SUM(C38:C40)</f>
        <v>6</v>
      </c>
      <c r="D41" s="89">
        <f>SUM(D38:D40)</f>
        <v>0</v>
      </c>
    </row>
    <row r="42" spans="1:4" x14ac:dyDescent="0.25">
      <c r="A42" s="85" t="s">
        <v>21</v>
      </c>
      <c r="B42" s="85" t="s">
        <v>107</v>
      </c>
      <c r="C42" s="206">
        <v>5815</v>
      </c>
      <c r="D42" s="206">
        <v>3</v>
      </c>
    </row>
    <row r="43" spans="1:4" x14ac:dyDescent="0.25">
      <c r="A43" s="86"/>
      <c r="B43" s="85" t="s">
        <v>108</v>
      </c>
      <c r="C43" s="206">
        <v>13919</v>
      </c>
      <c r="D43" s="206">
        <v>3</v>
      </c>
    </row>
    <row r="44" spans="1:4" x14ac:dyDescent="0.25">
      <c r="A44" s="86"/>
      <c r="B44" s="85" t="s">
        <v>109</v>
      </c>
      <c r="C44" s="207"/>
      <c r="D44" s="206">
        <v>174</v>
      </c>
    </row>
    <row r="45" spans="1:4" x14ac:dyDescent="0.25">
      <c r="A45" s="87" t="s">
        <v>21</v>
      </c>
      <c r="B45" s="90"/>
      <c r="C45" s="89">
        <f>SUM(C42:C44)</f>
        <v>19734</v>
      </c>
      <c r="D45" s="89">
        <f>SUM(D42:D44)</f>
        <v>180</v>
      </c>
    </row>
    <row r="46" spans="1:4" x14ac:dyDescent="0.25">
      <c r="A46" s="85" t="s">
        <v>22</v>
      </c>
      <c r="B46" s="85" t="s">
        <v>107</v>
      </c>
      <c r="C46" s="206">
        <v>2682</v>
      </c>
      <c r="D46" s="206">
        <v>2</v>
      </c>
    </row>
    <row r="47" spans="1:4" x14ac:dyDescent="0.25">
      <c r="A47" s="86"/>
      <c r="B47" s="85" t="s">
        <v>108</v>
      </c>
      <c r="C47" s="206">
        <v>5431</v>
      </c>
      <c r="D47" s="206">
        <v>3</v>
      </c>
    </row>
    <row r="48" spans="1:4" x14ac:dyDescent="0.25">
      <c r="A48" s="86"/>
      <c r="B48" s="85" t="s">
        <v>109</v>
      </c>
      <c r="C48" s="207"/>
      <c r="D48" s="206">
        <v>133</v>
      </c>
    </row>
    <row r="49" spans="1:4" x14ac:dyDescent="0.25">
      <c r="A49" s="87" t="s">
        <v>22</v>
      </c>
      <c r="B49" s="90"/>
      <c r="C49" s="89">
        <f>SUM(C46:C48)</f>
        <v>8113</v>
      </c>
      <c r="D49" s="89">
        <f>SUM(D46:D48)</f>
        <v>138</v>
      </c>
    </row>
    <row r="50" spans="1:4" x14ac:dyDescent="0.25">
      <c r="A50" s="85" t="s">
        <v>23</v>
      </c>
      <c r="B50" s="85" t="s">
        <v>107</v>
      </c>
      <c r="C50" s="92"/>
      <c r="D50" s="92"/>
    </row>
    <row r="51" spans="1:4" x14ac:dyDescent="0.25">
      <c r="A51" s="93"/>
      <c r="B51" s="85" t="s">
        <v>108</v>
      </c>
      <c r="C51" s="206">
        <v>27</v>
      </c>
      <c r="D51" s="92"/>
    </row>
    <row r="52" spans="1:4" x14ac:dyDescent="0.25">
      <c r="A52" s="86"/>
      <c r="B52" s="85" t="s">
        <v>109</v>
      </c>
      <c r="C52" s="92"/>
      <c r="D52" s="92"/>
    </row>
    <row r="53" spans="1:4" x14ac:dyDescent="0.25">
      <c r="A53" s="87" t="s">
        <v>23</v>
      </c>
      <c r="B53" s="90"/>
      <c r="C53" s="89">
        <f>SUM(C50:C52)</f>
        <v>27</v>
      </c>
      <c r="D53" s="89">
        <f>SUM(D50:D52)</f>
        <v>0</v>
      </c>
    </row>
    <row r="54" spans="1:4" x14ac:dyDescent="0.25">
      <c r="A54" s="85" t="s">
        <v>24</v>
      </c>
      <c r="B54" s="85" t="s">
        <v>107</v>
      </c>
      <c r="C54" s="206">
        <v>16</v>
      </c>
      <c r="D54" s="207"/>
    </row>
    <row r="55" spans="1:4" x14ac:dyDescent="0.25">
      <c r="A55" s="86"/>
      <c r="B55" s="85" t="s">
        <v>108</v>
      </c>
      <c r="C55" s="206">
        <v>782</v>
      </c>
      <c r="D55" s="206">
        <v>3</v>
      </c>
    </row>
    <row r="56" spans="1:4" x14ac:dyDescent="0.25">
      <c r="A56" s="86"/>
      <c r="B56" s="85" t="s">
        <v>109</v>
      </c>
      <c r="C56" s="207"/>
      <c r="D56" s="206">
        <v>13</v>
      </c>
    </row>
    <row r="57" spans="1:4" x14ac:dyDescent="0.25">
      <c r="A57" s="87" t="s">
        <v>24</v>
      </c>
      <c r="B57" s="90"/>
      <c r="C57" s="89">
        <f>SUM(C54:C56)</f>
        <v>798</v>
      </c>
      <c r="D57" s="89">
        <f>SUM(D54:D56)</f>
        <v>16</v>
      </c>
    </row>
    <row r="58" spans="1:4" x14ac:dyDescent="0.25">
      <c r="A58" s="85" t="s">
        <v>25</v>
      </c>
      <c r="B58" s="85" t="s">
        <v>107</v>
      </c>
      <c r="C58" s="206">
        <v>542</v>
      </c>
      <c r="D58" s="207"/>
    </row>
    <row r="59" spans="1:4" x14ac:dyDescent="0.25">
      <c r="A59" s="86"/>
      <c r="B59" s="85" t="s">
        <v>108</v>
      </c>
      <c r="C59" s="206">
        <v>930</v>
      </c>
      <c r="D59" s="206">
        <v>2</v>
      </c>
    </row>
    <row r="60" spans="1:4" x14ac:dyDescent="0.25">
      <c r="A60" s="86"/>
      <c r="B60" s="85" t="s">
        <v>109</v>
      </c>
      <c r="C60" s="207"/>
      <c r="D60" s="206">
        <v>29</v>
      </c>
    </row>
    <row r="61" spans="1:4" x14ac:dyDescent="0.25">
      <c r="A61" s="87" t="s">
        <v>25</v>
      </c>
      <c r="B61" s="90"/>
      <c r="C61" s="89">
        <f>SUM(C58:C60)</f>
        <v>1472</v>
      </c>
      <c r="D61" s="89">
        <f>SUM(D58:D60)</f>
        <v>31</v>
      </c>
    </row>
    <row r="62" spans="1:4" x14ac:dyDescent="0.25">
      <c r="A62" s="85" t="s">
        <v>26</v>
      </c>
      <c r="B62" s="85" t="s">
        <v>107</v>
      </c>
      <c r="C62" s="206">
        <v>4101</v>
      </c>
      <c r="D62" s="206">
        <v>7</v>
      </c>
    </row>
    <row r="63" spans="1:4" x14ac:dyDescent="0.25">
      <c r="A63" s="86"/>
      <c r="B63" s="85" t="s">
        <v>108</v>
      </c>
      <c r="C63" s="206">
        <v>10916</v>
      </c>
      <c r="D63" s="206">
        <v>5</v>
      </c>
    </row>
    <row r="64" spans="1:4" x14ac:dyDescent="0.25">
      <c r="A64" s="86"/>
      <c r="B64" s="85" t="s">
        <v>109</v>
      </c>
      <c r="C64" s="207"/>
      <c r="D64" s="206">
        <v>167</v>
      </c>
    </row>
    <row r="65" spans="1:4" x14ac:dyDescent="0.25">
      <c r="A65" s="87" t="s">
        <v>26</v>
      </c>
      <c r="B65" s="90"/>
      <c r="C65" s="89">
        <f>SUM(C62:C64)</f>
        <v>15017</v>
      </c>
      <c r="D65" s="89">
        <f>SUM(D62:D64)</f>
        <v>179</v>
      </c>
    </row>
    <row r="66" spans="1:4" x14ac:dyDescent="0.25">
      <c r="A66" s="85" t="s">
        <v>27</v>
      </c>
      <c r="B66" s="85" t="s">
        <v>107</v>
      </c>
      <c r="C66" s="206">
        <v>1967</v>
      </c>
      <c r="D66" s="207"/>
    </row>
    <row r="67" spans="1:4" x14ac:dyDescent="0.25">
      <c r="A67" s="86"/>
      <c r="B67" s="85" t="s">
        <v>108</v>
      </c>
      <c r="C67" s="206">
        <v>4789</v>
      </c>
      <c r="D67" s="206">
        <v>3</v>
      </c>
    </row>
    <row r="68" spans="1:4" x14ac:dyDescent="0.25">
      <c r="A68" s="86"/>
      <c r="B68" s="85" t="s">
        <v>109</v>
      </c>
      <c r="C68" s="207"/>
      <c r="D68" s="206">
        <v>114</v>
      </c>
    </row>
    <row r="69" spans="1:4" x14ac:dyDescent="0.25">
      <c r="A69" s="87" t="s">
        <v>27</v>
      </c>
      <c r="B69" s="90"/>
      <c r="C69" s="89">
        <f>SUM(C66:C68)</f>
        <v>6756</v>
      </c>
      <c r="D69" s="89">
        <f>SUM(D66:D68)</f>
        <v>117</v>
      </c>
    </row>
    <row r="70" spans="1:4" x14ac:dyDescent="0.25">
      <c r="A70" s="85" t="s">
        <v>28</v>
      </c>
      <c r="B70" s="85" t="s">
        <v>107</v>
      </c>
      <c r="C70" s="206">
        <v>1338</v>
      </c>
      <c r="D70" s="207"/>
    </row>
    <row r="71" spans="1:4" x14ac:dyDescent="0.25">
      <c r="A71" s="86"/>
      <c r="B71" s="85" t="s">
        <v>108</v>
      </c>
      <c r="C71" s="206">
        <v>2873</v>
      </c>
      <c r="D71" s="206">
        <v>6</v>
      </c>
    </row>
    <row r="72" spans="1:4" x14ac:dyDescent="0.25">
      <c r="A72" s="86"/>
      <c r="B72" s="85" t="s">
        <v>109</v>
      </c>
      <c r="C72" s="207"/>
      <c r="D72" s="206">
        <v>107</v>
      </c>
    </row>
    <row r="73" spans="1:4" x14ac:dyDescent="0.25">
      <c r="A73" s="87" t="s">
        <v>28</v>
      </c>
      <c r="B73" s="90"/>
      <c r="C73" s="89">
        <f>SUM(C70:C72)</f>
        <v>4211</v>
      </c>
      <c r="D73" s="89">
        <f>SUM(D70:D72)</f>
        <v>113</v>
      </c>
    </row>
    <row r="74" spans="1:4" x14ac:dyDescent="0.25">
      <c r="A74" s="85" t="s">
        <v>29</v>
      </c>
      <c r="B74" s="85" t="s">
        <v>107</v>
      </c>
      <c r="C74" s="206">
        <v>593</v>
      </c>
      <c r="D74" s="206">
        <v>1</v>
      </c>
    </row>
    <row r="75" spans="1:4" x14ac:dyDescent="0.25">
      <c r="A75" s="86"/>
      <c r="B75" s="85" t="s">
        <v>108</v>
      </c>
      <c r="C75" s="206">
        <v>2356</v>
      </c>
      <c r="D75" s="206">
        <v>17</v>
      </c>
    </row>
    <row r="76" spans="1:4" x14ac:dyDescent="0.25">
      <c r="A76" s="86"/>
      <c r="B76" s="85" t="s">
        <v>109</v>
      </c>
      <c r="C76" s="207"/>
      <c r="D76" s="206">
        <v>76</v>
      </c>
    </row>
    <row r="77" spans="1:4" x14ac:dyDescent="0.25">
      <c r="A77" s="87" t="s">
        <v>29</v>
      </c>
      <c r="B77" s="90"/>
      <c r="C77" s="89">
        <f>SUM(C74:C76)</f>
        <v>2949</v>
      </c>
      <c r="D77" s="89">
        <f>SUM(D74:D76)</f>
        <v>94</v>
      </c>
    </row>
    <row r="78" spans="1:4" x14ac:dyDescent="0.25">
      <c r="A78" s="85" t="s">
        <v>30</v>
      </c>
      <c r="B78" s="85" t="s">
        <v>107</v>
      </c>
      <c r="C78" s="206">
        <v>2061</v>
      </c>
      <c r="D78" s="206">
        <v>2</v>
      </c>
    </row>
    <row r="79" spans="1:4" x14ac:dyDescent="0.25">
      <c r="A79" s="86"/>
      <c r="B79" s="85" t="s">
        <v>108</v>
      </c>
      <c r="C79" s="206">
        <v>2605</v>
      </c>
      <c r="D79" s="207"/>
    </row>
    <row r="80" spans="1:4" x14ac:dyDescent="0.25">
      <c r="A80" s="86"/>
      <c r="B80" s="85" t="s">
        <v>109</v>
      </c>
      <c r="C80" s="207"/>
      <c r="D80" s="206">
        <v>92</v>
      </c>
    </row>
    <row r="81" spans="1:4" x14ac:dyDescent="0.25">
      <c r="A81" s="87" t="s">
        <v>30</v>
      </c>
      <c r="B81" s="90"/>
      <c r="C81" s="89">
        <f>SUM(C78:C80)</f>
        <v>4666</v>
      </c>
      <c r="D81" s="89">
        <f>SUM(D78:D80)</f>
        <v>94</v>
      </c>
    </row>
    <row r="82" spans="1:4" x14ac:dyDescent="0.25">
      <c r="A82" s="85" t="s">
        <v>31</v>
      </c>
      <c r="B82" s="85" t="s">
        <v>107</v>
      </c>
      <c r="C82" s="206">
        <v>1974</v>
      </c>
      <c r="D82" s="206">
        <v>1</v>
      </c>
    </row>
    <row r="83" spans="1:4" x14ac:dyDescent="0.25">
      <c r="A83" s="86"/>
      <c r="B83" s="85" t="s">
        <v>108</v>
      </c>
      <c r="C83" s="206">
        <v>2690</v>
      </c>
      <c r="D83" s="206">
        <v>10</v>
      </c>
    </row>
    <row r="84" spans="1:4" x14ac:dyDescent="0.25">
      <c r="A84" s="86"/>
      <c r="B84" s="85" t="s">
        <v>109</v>
      </c>
      <c r="C84" s="207"/>
      <c r="D84" s="206">
        <v>110</v>
      </c>
    </row>
    <row r="85" spans="1:4" x14ac:dyDescent="0.25">
      <c r="A85" s="87" t="s">
        <v>31</v>
      </c>
      <c r="B85" s="90"/>
      <c r="C85" s="89">
        <f>SUM(C82:C84)</f>
        <v>4664</v>
      </c>
      <c r="D85" s="89">
        <f>SUM(D82:D84)</f>
        <v>121</v>
      </c>
    </row>
    <row r="86" spans="1:4" x14ac:dyDescent="0.25">
      <c r="A86" s="85" t="s">
        <v>32</v>
      </c>
      <c r="B86" s="85" t="s">
        <v>107</v>
      </c>
      <c r="C86" s="206">
        <v>2184</v>
      </c>
      <c r="D86" s="207"/>
    </row>
    <row r="87" spans="1:4" x14ac:dyDescent="0.25">
      <c r="A87" s="86"/>
      <c r="B87" s="85" t="s">
        <v>108</v>
      </c>
      <c r="C87" s="206">
        <v>800</v>
      </c>
      <c r="D87" s="207"/>
    </row>
    <row r="88" spans="1:4" x14ac:dyDescent="0.25">
      <c r="A88" s="86"/>
      <c r="B88" s="85" t="s">
        <v>109</v>
      </c>
      <c r="C88" s="207"/>
      <c r="D88" s="206">
        <v>36</v>
      </c>
    </row>
    <row r="89" spans="1:4" x14ac:dyDescent="0.25">
      <c r="A89" s="87" t="s">
        <v>32</v>
      </c>
      <c r="B89" s="90"/>
      <c r="C89" s="89">
        <f>SUM(C86:C88)</f>
        <v>2984</v>
      </c>
      <c r="D89" s="89">
        <f>SUM(D86:D88)</f>
        <v>36</v>
      </c>
    </row>
    <row r="90" spans="1:4" x14ac:dyDescent="0.25">
      <c r="A90" s="85" t="s">
        <v>33</v>
      </c>
      <c r="B90" s="85" t="s">
        <v>107</v>
      </c>
      <c r="C90" s="92"/>
      <c r="D90" s="92"/>
    </row>
    <row r="91" spans="1:4" x14ac:dyDescent="0.25">
      <c r="A91" s="93"/>
      <c r="B91" s="85" t="s">
        <v>108</v>
      </c>
      <c r="C91" s="165">
        <v>1</v>
      </c>
      <c r="D91" s="92"/>
    </row>
    <row r="92" spans="1:4" x14ac:dyDescent="0.25">
      <c r="A92" s="86"/>
      <c r="B92" s="85" t="s">
        <v>109</v>
      </c>
      <c r="C92" s="92"/>
      <c r="D92" s="92"/>
    </row>
    <row r="93" spans="1:4" x14ac:dyDescent="0.25">
      <c r="A93" s="87" t="s">
        <v>33</v>
      </c>
      <c r="B93" s="90"/>
      <c r="C93" s="89">
        <f>SUM(C90:C92)</f>
        <v>1</v>
      </c>
      <c r="D93" s="89">
        <f>SUM(D90:D92)</f>
        <v>0</v>
      </c>
    </row>
    <row r="94" spans="1:4" x14ac:dyDescent="0.25">
      <c r="A94" s="85" t="s">
        <v>34</v>
      </c>
      <c r="B94" s="85" t="s">
        <v>107</v>
      </c>
      <c r="C94" s="206">
        <v>1626</v>
      </c>
      <c r="D94" s="206">
        <v>2</v>
      </c>
    </row>
    <row r="95" spans="1:4" x14ac:dyDescent="0.25">
      <c r="A95" s="86"/>
      <c r="B95" s="85" t="s">
        <v>108</v>
      </c>
      <c r="C95" s="206">
        <v>3985</v>
      </c>
      <c r="D95" s="206">
        <v>3</v>
      </c>
    </row>
    <row r="96" spans="1:4" x14ac:dyDescent="0.25">
      <c r="A96" s="86"/>
      <c r="B96" s="85" t="s">
        <v>109</v>
      </c>
      <c r="C96" s="207"/>
      <c r="D96" s="206">
        <v>41</v>
      </c>
    </row>
    <row r="97" spans="1:4" x14ac:dyDescent="0.25">
      <c r="A97" s="87" t="s">
        <v>34</v>
      </c>
      <c r="B97" s="90"/>
      <c r="C97" s="89">
        <f>SUM(C94:C96)</f>
        <v>5611</v>
      </c>
      <c r="D97" s="89">
        <f>SUM(D94:D96)</f>
        <v>46</v>
      </c>
    </row>
    <row r="98" spans="1:4" x14ac:dyDescent="0.25">
      <c r="A98" s="85" t="s">
        <v>35</v>
      </c>
      <c r="B98" s="85" t="s">
        <v>107</v>
      </c>
      <c r="C98" s="206">
        <v>4965</v>
      </c>
      <c r="D98" s="206">
        <v>1</v>
      </c>
    </row>
    <row r="99" spans="1:4" x14ac:dyDescent="0.25">
      <c r="A99" s="86"/>
      <c r="B99" s="85" t="s">
        <v>108</v>
      </c>
      <c r="C99" s="206">
        <v>8722</v>
      </c>
      <c r="D99" s="206">
        <v>4</v>
      </c>
    </row>
    <row r="100" spans="1:4" x14ac:dyDescent="0.25">
      <c r="A100" s="86"/>
      <c r="B100" s="85" t="s">
        <v>109</v>
      </c>
      <c r="C100" s="207"/>
      <c r="D100" s="206">
        <v>58</v>
      </c>
    </row>
    <row r="101" spans="1:4" x14ac:dyDescent="0.25">
      <c r="A101" s="87" t="s">
        <v>35</v>
      </c>
      <c r="B101" s="90"/>
      <c r="C101" s="89">
        <f>SUM(C98:C100)</f>
        <v>13687</v>
      </c>
      <c r="D101" s="89">
        <f>SUM(D98:D100)</f>
        <v>63</v>
      </c>
    </row>
    <row r="102" spans="1:4" x14ac:dyDescent="0.25">
      <c r="A102" s="85" t="s">
        <v>36</v>
      </c>
      <c r="B102" s="85" t="s">
        <v>107</v>
      </c>
      <c r="C102" s="206">
        <v>3026</v>
      </c>
      <c r="D102" s="206">
        <v>1</v>
      </c>
    </row>
    <row r="103" spans="1:4" x14ac:dyDescent="0.25">
      <c r="A103" s="86"/>
      <c r="B103" s="85" t="s">
        <v>108</v>
      </c>
      <c r="C103" s="206">
        <v>8491</v>
      </c>
      <c r="D103" s="206">
        <v>7</v>
      </c>
    </row>
    <row r="104" spans="1:4" x14ac:dyDescent="0.25">
      <c r="A104" s="86"/>
      <c r="B104" s="85" t="s">
        <v>109</v>
      </c>
      <c r="C104" s="207"/>
      <c r="D104" s="206">
        <v>113</v>
      </c>
    </row>
    <row r="105" spans="1:4" x14ac:dyDescent="0.25">
      <c r="A105" s="87" t="s">
        <v>36</v>
      </c>
      <c r="B105" s="90"/>
      <c r="C105" s="89">
        <f>SUM(C102:C104)</f>
        <v>11517</v>
      </c>
      <c r="D105" s="89">
        <f>SUM(D102:D104)</f>
        <v>121</v>
      </c>
    </row>
    <row r="106" spans="1:4" x14ac:dyDescent="0.25">
      <c r="A106" s="85" t="s">
        <v>37</v>
      </c>
      <c r="B106" s="85" t="s">
        <v>107</v>
      </c>
      <c r="C106" s="206">
        <v>1547</v>
      </c>
      <c r="D106" s="206">
        <v>4</v>
      </c>
    </row>
    <row r="107" spans="1:4" x14ac:dyDescent="0.25">
      <c r="A107" s="86"/>
      <c r="B107" s="85" t="s">
        <v>108</v>
      </c>
      <c r="C107" s="206">
        <v>6699</v>
      </c>
      <c r="D107" s="206">
        <v>5</v>
      </c>
    </row>
    <row r="108" spans="1:4" x14ac:dyDescent="0.25">
      <c r="A108" s="86"/>
      <c r="B108" s="85" t="s">
        <v>109</v>
      </c>
      <c r="C108" s="207"/>
      <c r="D108" s="206">
        <v>109</v>
      </c>
    </row>
    <row r="109" spans="1:4" x14ac:dyDescent="0.25">
      <c r="A109" s="87" t="s">
        <v>37</v>
      </c>
      <c r="B109" s="90"/>
      <c r="C109" s="89">
        <f>SUM(C106:C108)</f>
        <v>8246</v>
      </c>
      <c r="D109" s="89">
        <f>SUM(D106:D108)</f>
        <v>118</v>
      </c>
    </row>
    <row r="110" spans="1:4" x14ac:dyDescent="0.25">
      <c r="A110" s="85" t="s">
        <v>38</v>
      </c>
      <c r="B110" s="85" t="s">
        <v>107</v>
      </c>
      <c r="C110" s="206">
        <v>1883</v>
      </c>
      <c r="D110" s="206">
        <v>2</v>
      </c>
    </row>
    <row r="111" spans="1:4" x14ac:dyDescent="0.25">
      <c r="A111" s="86"/>
      <c r="B111" s="85" t="s">
        <v>108</v>
      </c>
      <c r="C111" s="206">
        <v>1392</v>
      </c>
      <c r="D111" s="207"/>
    </row>
    <row r="112" spans="1:4" x14ac:dyDescent="0.25">
      <c r="A112" s="86"/>
      <c r="B112" s="85" t="s">
        <v>109</v>
      </c>
      <c r="C112" s="207"/>
      <c r="D112" s="206">
        <v>90</v>
      </c>
    </row>
    <row r="113" spans="1:4" x14ac:dyDescent="0.25">
      <c r="A113" s="87" t="s">
        <v>38</v>
      </c>
      <c r="B113" s="90"/>
      <c r="C113" s="89">
        <f>SUM(C110:C112)</f>
        <v>3275</v>
      </c>
      <c r="D113" s="89">
        <f>SUM(D110:D112)</f>
        <v>92</v>
      </c>
    </row>
    <row r="114" spans="1:4" x14ac:dyDescent="0.25">
      <c r="A114" s="85" t="s">
        <v>39</v>
      </c>
      <c r="B114" s="85" t="s">
        <v>107</v>
      </c>
      <c r="C114" s="206">
        <v>2424</v>
      </c>
      <c r="D114" s="206">
        <v>4</v>
      </c>
    </row>
    <row r="115" spans="1:4" x14ac:dyDescent="0.25">
      <c r="A115" s="86"/>
      <c r="B115" s="85" t="s">
        <v>108</v>
      </c>
      <c r="C115" s="206">
        <v>5003</v>
      </c>
      <c r="D115" s="206">
        <v>5</v>
      </c>
    </row>
    <row r="116" spans="1:4" x14ac:dyDescent="0.25">
      <c r="A116" s="86"/>
      <c r="B116" s="85" t="s">
        <v>109</v>
      </c>
      <c r="C116" s="207"/>
      <c r="D116" s="206">
        <v>105</v>
      </c>
    </row>
    <row r="117" spans="1:4" x14ac:dyDescent="0.25">
      <c r="A117" s="87" t="s">
        <v>39</v>
      </c>
      <c r="B117" s="90"/>
      <c r="C117" s="89">
        <f>SUM(C114:C116)</f>
        <v>7427</v>
      </c>
      <c r="D117" s="89">
        <f>SUM(D114:D116)</f>
        <v>114</v>
      </c>
    </row>
    <row r="118" spans="1:4" x14ac:dyDescent="0.25">
      <c r="A118" s="85" t="s">
        <v>40</v>
      </c>
      <c r="B118" s="85" t="s">
        <v>107</v>
      </c>
      <c r="C118" s="206">
        <v>258</v>
      </c>
      <c r="D118" s="207"/>
    </row>
    <row r="119" spans="1:4" x14ac:dyDescent="0.25">
      <c r="A119" s="86"/>
      <c r="B119" s="85" t="s">
        <v>108</v>
      </c>
      <c r="C119" s="206">
        <v>682</v>
      </c>
      <c r="D119" s="206">
        <v>4</v>
      </c>
    </row>
    <row r="120" spans="1:4" x14ac:dyDescent="0.25">
      <c r="A120" s="86"/>
      <c r="B120" s="85" t="s">
        <v>109</v>
      </c>
      <c r="C120" s="207"/>
      <c r="D120" s="206">
        <v>49</v>
      </c>
    </row>
    <row r="121" spans="1:4" x14ac:dyDescent="0.25">
      <c r="A121" s="87" t="s">
        <v>40</v>
      </c>
      <c r="B121" s="90"/>
      <c r="C121" s="89">
        <f>SUM(C118:C120)</f>
        <v>940</v>
      </c>
      <c r="D121" s="89">
        <f>SUM(D118:D120)</f>
        <v>53</v>
      </c>
    </row>
    <row r="122" spans="1:4" x14ac:dyDescent="0.25">
      <c r="A122" s="85" t="s">
        <v>41</v>
      </c>
      <c r="B122" s="85" t="s">
        <v>107</v>
      </c>
      <c r="C122" s="206">
        <v>512</v>
      </c>
      <c r="D122" s="206">
        <v>2</v>
      </c>
    </row>
    <row r="123" spans="1:4" x14ac:dyDescent="0.25">
      <c r="A123" s="86"/>
      <c r="B123" s="85" t="s">
        <v>108</v>
      </c>
      <c r="C123" s="206">
        <v>1698</v>
      </c>
      <c r="D123" s="206">
        <v>4</v>
      </c>
    </row>
    <row r="124" spans="1:4" x14ac:dyDescent="0.25">
      <c r="A124" s="86"/>
      <c r="B124" s="85" t="s">
        <v>109</v>
      </c>
      <c r="C124" s="207"/>
      <c r="D124" s="206">
        <v>77</v>
      </c>
    </row>
    <row r="125" spans="1:4" x14ac:dyDescent="0.25">
      <c r="A125" s="87" t="s">
        <v>41</v>
      </c>
      <c r="B125" s="90"/>
      <c r="C125" s="89">
        <f>SUM(C122:C124)</f>
        <v>2210</v>
      </c>
      <c r="D125" s="89">
        <f>SUM(D122:D124)</f>
        <v>83</v>
      </c>
    </row>
    <row r="126" spans="1:4" x14ac:dyDescent="0.25">
      <c r="A126" s="85" t="s">
        <v>42</v>
      </c>
      <c r="B126" s="85" t="s">
        <v>107</v>
      </c>
      <c r="C126" s="206">
        <v>291</v>
      </c>
      <c r="D126" s="207"/>
    </row>
    <row r="127" spans="1:4" x14ac:dyDescent="0.25">
      <c r="A127" s="86"/>
      <c r="B127" s="85" t="s">
        <v>108</v>
      </c>
      <c r="C127" s="206">
        <v>1132</v>
      </c>
      <c r="D127" s="206">
        <v>1</v>
      </c>
    </row>
    <row r="128" spans="1:4" x14ac:dyDescent="0.25">
      <c r="A128" s="86"/>
      <c r="B128" s="85" t="s">
        <v>109</v>
      </c>
      <c r="C128" s="207"/>
      <c r="D128" s="206">
        <v>23</v>
      </c>
    </row>
    <row r="129" spans="1:4" x14ac:dyDescent="0.25">
      <c r="A129" s="87" t="s">
        <v>42</v>
      </c>
      <c r="B129" s="90"/>
      <c r="C129" s="89">
        <f>SUM(C126:C128)</f>
        <v>1423</v>
      </c>
      <c r="D129" s="89">
        <f>SUM(D126:D128)</f>
        <v>24</v>
      </c>
    </row>
    <row r="130" spans="1:4" x14ac:dyDescent="0.25">
      <c r="A130" s="85" t="s">
        <v>43</v>
      </c>
      <c r="B130" s="85" t="s">
        <v>107</v>
      </c>
      <c r="C130" s="206">
        <v>118</v>
      </c>
      <c r="D130" s="207"/>
    </row>
    <row r="131" spans="1:4" x14ac:dyDescent="0.25">
      <c r="A131" s="86"/>
      <c r="B131" s="85" t="s">
        <v>108</v>
      </c>
      <c r="C131" s="206">
        <v>1687</v>
      </c>
      <c r="D131" s="206">
        <v>5</v>
      </c>
    </row>
    <row r="132" spans="1:4" x14ac:dyDescent="0.25">
      <c r="A132" s="86"/>
      <c r="B132" s="85" t="s">
        <v>109</v>
      </c>
      <c r="C132" s="207"/>
      <c r="D132" s="206">
        <v>18</v>
      </c>
    </row>
    <row r="133" spans="1:4" x14ac:dyDescent="0.25">
      <c r="A133" s="87" t="s">
        <v>43</v>
      </c>
      <c r="B133" s="90"/>
      <c r="C133" s="89">
        <f>SUM(C130:C132)</f>
        <v>1805</v>
      </c>
      <c r="D133" s="89">
        <f>SUM(D130:D132)</f>
        <v>23</v>
      </c>
    </row>
    <row r="134" spans="1:4" x14ac:dyDescent="0.25">
      <c r="A134" s="85" t="s">
        <v>44</v>
      </c>
      <c r="B134" s="85" t="s">
        <v>107</v>
      </c>
      <c r="C134" s="206">
        <v>1880</v>
      </c>
      <c r="D134" s="206">
        <v>2</v>
      </c>
    </row>
    <row r="135" spans="1:4" x14ac:dyDescent="0.25">
      <c r="A135" s="86"/>
      <c r="B135" s="85" t="s">
        <v>108</v>
      </c>
      <c r="C135" s="206">
        <v>7344</v>
      </c>
      <c r="D135" s="206">
        <v>7</v>
      </c>
    </row>
    <row r="136" spans="1:4" x14ac:dyDescent="0.25">
      <c r="A136" s="86"/>
      <c r="B136" s="85" t="s">
        <v>109</v>
      </c>
      <c r="C136" s="207"/>
      <c r="D136" s="206">
        <v>55</v>
      </c>
    </row>
    <row r="137" spans="1:4" x14ac:dyDescent="0.25">
      <c r="A137" s="87" t="s">
        <v>44</v>
      </c>
      <c r="B137" s="90"/>
      <c r="C137" s="89">
        <f>SUM(C134:C136)</f>
        <v>9224</v>
      </c>
      <c r="D137" s="89">
        <f>SUM(D134:D136)</f>
        <v>64</v>
      </c>
    </row>
    <row r="138" spans="1:4" x14ac:dyDescent="0.25">
      <c r="A138" s="85" t="s">
        <v>45</v>
      </c>
      <c r="B138" s="85" t="s">
        <v>107</v>
      </c>
      <c r="C138" s="206">
        <v>1440</v>
      </c>
      <c r="D138" s="207"/>
    </row>
    <row r="139" spans="1:4" x14ac:dyDescent="0.25">
      <c r="A139" s="86"/>
      <c r="B139" s="85" t="s">
        <v>108</v>
      </c>
      <c r="C139" s="206">
        <v>912</v>
      </c>
      <c r="D139" s="206">
        <v>1</v>
      </c>
    </row>
    <row r="140" spans="1:4" x14ac:dyDescent="0.25">
      <c r="A140" s="86"/>
      <c r="B140" s="85" t="s">
        <v>109</v>
      </c>
      <c r="C140" s="207"/>
      <c r="D140" s="206">
        <v>39</v>
      </c>
    </row>
    <row r="141" spans="1:4" x14ac:dyDescent="0.25">
      <c r="A141" s="87" t="s">
        <v>45</v>
      </c>
      <c r="B141" s="90"/>
      <c r="C141" s="89">
        <f>SUM(C138:C140)</f>
        <v>2352</v>
      </c>
      <c r="D141" s="89">
        <f>SUM(D138:D140)</f>
        <v>40</v>
      </c>
    </row>
    <row r="142" spans="1:4" x14ac:dyDescent="0.25">
      <c r="A142" s="85" t="s">
        <v>46</v>
      </c>
      <c r="B142" s="85" t="s">
        <v>107</v>
      </c>
      <c r="C142" s="206">
        <v>8373</v>
      </c>
      <c r="D142" s="206">
        <v>3</v>
      </c>
    </row>
    <row r="143" spans="1:4" x14ac:dyDescent="0.25">
      <c r="A143" s="86"/>
      <c r="B143" s="85" t="s">
        <v>108</v>
      </c>
      <c r="C143" s="206">
        <v>12478</v>
      </c>
      <c r="D143" s="206">
        <v>5</v>
      </c>
    </row>
    <row r="144" spans="1:4" x14ac:dyDescent="0.25">
      <c r="A144" s="86"/>
      <c r="B144" s="85" t="s">
        <v>109</v>
      </c>
      <c r="C144" s="207"/>
      <c r="D144" s="206">
        <v>166</v>
      </c>
    </row>
    <row r="145" spans="1:4" x14ac:dyDescent="0.25">
      <c r="A145" s="87" t="s">
        <v>46</v>
      </c>
      <c r="B145" s="90"/>
      <c r="C145" s="89">
        <f>SUM(C142:C144)</f>
        <v>20851</v>
      </c>
      <c r="D145" s="89">
        <f>SUM(D142:D144)</f>
        <v>174</v>
      </c>
    </row>
    <row r="146" spans="1:4" x14ac:dyDescent="0.25">
      <c r="A146" s="85" t="s">
        <v>47</v>
      </c>
      <c r="B146" s="85" t="s">
        <v>107</v>
      </c>
      <c r="C146" s="206">
        <v>3631</v>
      </c>
      <c r="D146" s="207"/>
    </row>
    <row r="147" spans="1:4" x14ac:dyDescent="0.25">
      <c r="A147" s="86"/>
      <c r="B147" s="85" t="s">
        <v>108</v>
      </c>
      <c r="C147" s="206">
        <v>8047</v>
      </c>
      <c r="D147" s="206">
        <v>3</v>
      </c>
    </row>
    <row r="148" spans="1:4" x14ac:dyDescent="0.25">
      <c r="A148" s="86"/>
      <c r="B148" s="85" t="s">
        <v>109</v>
      </c>
      <c r="C148" s="207"/>
      <c r="D148" s="206">
        <v>94</v>
      </c>
    </row>
    <row r="149" spans="1:4" x14ac:dyDescent="0.25">
      <c r="A149" s="87" t="s">
        <v>47</v>
      </c>
      <c r="B149" s="90"/>
      <c r="C149" s="89">
        <f>SUM(C146:C148)</f>
        <v>11678</v>
      </c>
      <c r="D149" s="89">
        <f>SUM(D146:D148)</f>
        <v>97</v>
      </c>
    </row>
    <row r="150" spans="1:4" x14ac:dyDescent="0.25">
      <c r="A150" s="85" t="s">
        <v>48</v>
      </c>
      <c r="B150" s="85" t="s">
        <v>107</v>
      </c>
      <c r="C150" s="206">
        <v>104</v>
      </c>
      <c r="D150" s="207"/>
    </row>
    <row r="151" spans="1:4" x14ac:dyDescent="0.25">
      <c r="A151" s="86"/>
      <c r="B151" s="85" t="s">
        <v>108</v>
      </c>
      <c r="C151" s="206">
        <v>837</v>
      </c>
      <c r="D151" s="206">
        <v>9</v>
      </c>
    </row>
    <row r="152" spans="1:4" x14ac:dyDescent="0.25">
      <c r="A152" s="86"/>
      <c r="B152" s="85" t="s">
        <v>109</v>
      </c>
      <c r="C152" s="207"/>
      <c r="D152" s="206">
        <v>25</v>
      </c>
    </row>
    <row r="153" spans="1:4" x14ac:dyDescent="0.25">
      <c r="A153" s="87" t="s">
        <v>48</v>
      </c>
      <c r="B153" s="90"/>
      <c r="C153" s="89">
        <f>SUM(C150:C152)</f>
        <v>941</v>
      </c>
      <c r="D153" s="89">
        <f>SUM(D150:D152)</f>
        <v>34</v>
      </c>
    </row>
    <row r="154" spans="1:4" x14ac:dyDescent="0.25">
      <c r="A154" s="85" t="s">
        <v>49</v>
      </c>
      <c r="B154" s="85" t="s">
        <v>107</v>
      </c>
      <c r="C154" s="165">
        <v>17</v>
      </c>
      <c r="D154" s="165">
        <v>1</v>
      </c>
    </row>
    <row r="155" spans="1:4" x14ac:dyDescent="0.25">
      <c r="A155" s="93"/>
      <c r="B155" s="85" t="s">
        <v>108</v>
      </c>
      <c r="C155" s="91"/>
      <c r="D155" s="92"/>
    </row>
    <row r="156" spans="1:4" x14ac:dyDescent="0.25">
      <c r="A156" s="86"/>
      <c r="B156" s="85" t="s">
        <v>109</v>
      </c>
      <c r="C156" s="92"/>
      <c r="D156" s="91"/>
    </row>
    <row r="157" spans="1:4" x14ac:dyDescent="0.25">
      <c r="A157" s="87" t="s">
        <v>49</v>
      </c>
      <c r="B157" s="90"/>
      <c r="C157" s="89">
        <f>SUM(C154:C156)</f>
        <v>17</v>
      </c>
      <c r="D157" s="89">
        <f>SUM(D154:D156)</f>
        <v>1</v>
      </c>
    </row>
    <row r="158" spans="1:4" x14ac:dyDescent="0.25">
      <c r="A158" s="85" t="s">
        <v>50</v>
      </c>
      <c r="B158" s="85" t="s">
        <v>107</v>
      </c>
      <c r="C158" s="206">
        <v>5118</v>
      </c>
      <c r="D158" s="206">
        <v>8</v>
      </c>
    </row>
    <row r="159" spans="1:4" x14ac:dyDescent="0.25">
      <c r="A159" s="86"/>
      <c r="B159" s="85" t="s">
        <v>108</v>
      </c>
      <c r="C159" s="206">
        <v>9795</v>
      </c>
      <c r="D159" s="206">
        <v>4</v>
      </c>
    </row>
    <row r="160" spans="1:4" x14ac:dyDescent="0.25">
      <c r="A160" s="86"/>
      <c r="B160" s="85" t="s">
        <v>109</v>
      </c>
      <c r="C160" s="207"/>
      <c r="D160" s="206">
        <v>155</v>
      </c>
    </row>
    <row r="161" spans="1:4" x14ac:dyDescent="0.25">
      <c r="A161" s="87" t="s">
        <v>50</v>
      </c>
      <c r="B161" s="90"/>
      <c r="C161" s="89">
        <f>SUM(C158:C160)</f>
        <v>14913</v>
      </c>
      <c r="D161" s="89">
        <f>SUM(D158:D160)</f>
        <v>167</v>
      </c>
    </row>
    <row r="162" spans="1:4" x14ac:dyDescent="0.25">
      <c r="A162" s="85" t="s">
        <v>51</v>
      </c>
      <c r="B162" s="85" t="s">
        <v>107</v>
      </c>
      <c r="C162" s="206">
        <v>1900</v>
      </c>
      <c r="D162" s="206">
        <v>1</v>
      </c>
    </row>
    <row r="163" spans="1:4" x14ac:dyDescent="0.25">
      <c r="A163" s="86"/>
      <c r="B163" s="85" t="s">
        <v>108</v>
      </c>
      <c r="C163" s="206">
        <v>2019</v>
      </c>
      <c r="D163" s="206">
        <v>5</v>
      </c>
    </row>
    <row r="164" spans="1:4" x14ac:dyDescent="0.25">
      <c r="A164" s="86"/>
      <c r="B164" s="85" t="s">
        <v>109</v>
      </c>
      <c r="C164" s="207"/>
      <c r="D164" s="206">
        <v>102</v>
      </c>
    </row>
    <row r="165" spans="1:4" x14ac:dyDescent="0.25">
      <c r="A165" s="87" t="s">
        <v>51</v>
      </c>
      <c r="B165" s="90"/>
      <c r="C165" s="89">
        <f>SUM(C162:C164)</f>
        <v>3919</v>
      </c>
      <c r="D165" s="89">
        <f>SUM(D162:D164)</f>
        <v>108</v>
      </c>
    </row>
    <row r="166" spans="1:4" x14ac:dyDescent="0.25">
      <c r="A166" s="85" t="s">
        <v>52</v>
      </c>
      <c r="B166" s="85" t="s">
        <v>107</v>
      </c>
      <c r="C166" s="206">
        <v>1764</v>
      </c>
      <c r="D166" s="207"/>
    </row>
    <row r="167" spans="1:4" x14ac:dyDescent="0.25">
      <c r="A167" s="86"/>
      <c r="B167" s="85" t="s">
        <v>108</v>
      </c>
      <c r="C167" s="206">
        <v>3453</v>
      </c>
      <c r="D167" s="206">
        <v>1</v>
      </c>
    </row>
    <row r="168" spans="1:4" x14ac:dyDescent="0.25">
      <c r="A168" s="86"/>
      <c r="B168" s="85" t="s">
        <v>109</v>
      </c>
      <c r="C168" s="207"/>
      <c r="D168" s="206">
        <v>56</v>
      </c>
    </row>
    <row r="169" spans="1:4" x14ac:dyDescent="0.25">
      <c r="A169" s="87" t="s">
        <v>52</v>
      </c>
      <c r="B169" s="90"/>
      <c r="C169" s="89">
        <f>SUM(C166:C168)</f>
        <v>5217</v>
      </c>
      <c r="D169" s="89">
        <f>SUM(D166:D168)</f>
        <v>57</v>
      </c>
    </row>
    <row r="170" spans="1:4" x14ac:dyDescent="0.25">
      <c r="A170" s="85" t="s">
        <v>53</v>
      </c>
      <c r="B170" s="85" t="s">
        <v>107</v>
      </c>
      <c r="C170" s="92"/>
      <c r="D170" s="92"/>
    </row>
    <row r="171" spans="1:4" x14ac:dyDescent="0.25">
      <c r="A171" s="93"/>
      <c r="B171" s="85" t="s">
        <v>108</v>
      </c>
      <c r="C171" s="165">
        <v>4</v>
      </c>
      <c r="D171" s="92"/>
    </row>
    <row r="172" spans="1:4" x14ac:dyDescent="0.25">
      <c r="A172" s="86"/>
      <c r="B172" s="85" t="s">
        <v>109</v>
      </c>
      <c r="C172" s="92"/>
      <c r="D172" s="92"/>
    </row>
    <row r="173" spans="1:4" x14ac:dyDescent="0.25">
      <c r="A173" s="87" t="s">
        <v>53</v>
      </c>
      <c r="B173" s="90"/>
      <c r="C173" s="89">
        <f>SUM(C170:C172)</f>
        <v>4</v>
      </c>
      <c r="D173" s="89">
        <f>SUM(D170:D172)</f>
        <v>0</v>
      </c>
    </row>
    <row r="174" spans="1:4" x14ac:dyDescent="0.25">
      <c r="A174" s="85" t="s">
        <v>54</v>
      </c>
      <c r="B174" s="85" t="s">
        <v>107</v>
      </c>
      <c r="C174" s="206">
        <v>4805</v>
      </c>
      <c r="D174" s="206">
        <v>5</v>
      </c>
    </row>
    <row r="175" spans="1:4" x14ac:dyDescent="0.25">
      <c r="A175" s="86"/>
      <c r="B175" s="85" t="s">
        <v>108</v>
      </c>
      <c r="C175" s="206">
        <v>12387</v>
      </c>
      <c r="D175" s="206">
        <v>16</v>
      </c>
    </row>
    <row r="176" spans="1:4" x14ac:dyDescent="0.25">
      <c r="A176" s="86"/>
      <c r="B176" s="85" t="s">
        <v>109</v>
      </c>
      <c r="C176" s="207"/>
      <c r="D176" s="206">
        <v>142</v>
      </c>
    </row>
    <row r="177" spans="1:4" x14ac:dyDescent="0.25">
      <c r="A177" s="87" t="s">
        <v>54</v>
      </c>
      <c r="B177" s="90"/>
      <c r="C177" s="89">
        <f>SUM(C174:C176)</f>
        <v>17192</v>
      </c>
      <c r="D177" s="89">
        <f>SUM(D174:D176)</f>
        <v>163</v>
      </c>
    </row>
    <row r="178" spans="1:4" x14ac:dyDescent="0.25">
      <c r="A178" s="85" t="s">
        <v>55</v>
      </c>
      <c r="B178" s="85" t="s">
        <v>107</v>
      </c>
      <c r="C178" s="206">
        <v>911</v>
      </c>
      <c r="D178" s="206">
        <v>29</v>
      </c>
    </row>
    <row r="179" spans="1:4" x14ac:dyDescent="0.25">
      <c r="A179" s="86"/>
      <c r="B179" s="85" t="s">
        <v>108</v>
      </c>
      <c r="C179" s="206">
        <v>283</v>
      </c>
      <c r="D179" s="207"/>
    </row>
    <row r="180" spans="1:4" x14ac:dyDescent="0.25">
      <c r="A180" s="86"/>
      <c r="B180" s="85" t="s">
        <v>109</v>
      </c>
      <c r="C180" s="92"/>
      <c r="D180" s="92"/>
    </row>
    <row r="181" spans="1:4" x14ac:dyDescent="0.25">
      <c r="A181" s="87" t="s">
        <v>55</v>
      </c>
      <c r="B181" s="90"/>
      <c r="C181" s="89">
        <f>SUM(C178:C180)</f>
        <v>1194</v>
      </c>
      <c r="D181" s="89">
        <f>SUM(D178:D180)</f>
        <v>29</v>
      </c>
    </row>
    <row r="182" spans="1:4" x14ac:dyDescent="0.25">
      <c r="A182" s="85" t="s">
        <v>56</v>
      </c>
      <c r="B182" s="85" t="s">
        <v>107</v>
      </c>
      <c r="C182" s="206">
        <v>398</v>
      </c>
      <c r="D182" s="207"/>
    </row>
    <row r="183" spans="1:4" x14ac:dyDescent="0.25">
      <c r="A183" s="86"/>
      <c r="B183" s="85" t="s">
        <v>108</v>
      </c>
      <c r="C183" s="206">
        <v>636</v>
      </c>
      <c r="D183" s="206">
        <v>1</v>
      </c>
    </row>
    <row r="184" spans="1:4" x14ac:dyDescent="0.25">
      <c r="A184" s="86"/>
      <c r="B184" s="85" t="s">
        <v>109</v>
      </c>
      <c r="C184" s="207"/>
      <c r="D184" s="206">
        <v>9</v>
      </c>
    </row>
    <row r="185" spans="1:4" x14ac:dyDescent="0.25">
      <c r="A185" s="87" t="s">
        <v>56</v>
      </c>
      <c r="B185" s="90"/>
      <c r="C185" s="89">
        <f>SUM(C182:C184)</f>
        <v>1034</v>
      </c>
      <c r="D185" s="89">
        <f>SUM(D182:D184)</f>
        <v>10</v>
      </c>
    </row>
    <row r="186" spans="1:4" x14ac:dyDescent="0.25">
      <c r="A186" s="85" t="s">
        <v>57</v>
      </c>
      <c r="B186" s="85" t="s">
        <v>107</v>
      </c>
      <c r="C186" s="206">
        <v>1861</v>
      </c>
      <c r="D186" s="207"/>
    </row>
    <row r="187" spans="1:4" x14ac:dyDescent="0.25">
      <c r="A187" s="86"/>
      <c r="B187" s="85" t="s">
        <v>108</v>
      </c>
      <c r="C187" s="206">
        <v>3090</v>
      </c>
      <c r="D187" s="207"/>
    </row>
    <row r="188" spans="1:4" x14ac:dyDescent="0.25">
      <c r="A188" s="86"/>
      <c r="B188" s="85" t="s">
        <v>109</v>
      </c>
      <c r="C188" s="207"/>
      <c r="D188" s="206">
        <v>55</v>
      </c>
    </row>
    <row r="189" spans="1:4" x14ac:dyDescent="0.25">
      <c r="A189" s="87" t="s">
        <v>57</v>
      </c>
      <c r="B189" s="90"/>
      <c r="C189" s="89">
        <f>SUM(C186:C188)</f>
        <v>4951</v>
      </c>
      <c r="D189" s="89">
        <f>SUM(D186:D188)</f>
        <v>55</v>
      </c>
    </row>
    <row r="190" spans="1:4" x14ac:dyDescent="0.25">
      <c r="A190" s="85" t="s">
        <v>58</v>
      </c>
      <c r="B190" s="85" t="s">
        <v>107</v>
      </c>
      <c r="C190" s="206">
        <v>229</v>
      </c>
      <c r="D190" s="206">
        <v>1</v>
      </c>
    </row>
    <row r="191" spans="1:4" x14ac:dyDescent="0.25">
      <c r="A191" s="86"/>
      <c r="B191" s="85" t="s">
        <v>108</v>
      </c>
      <c r="C191" s="206">
        <v>987</v>
      </c>
      <c r="D191" s="206">
        <v>11</v>
      </c>
    </row>
    <row r="192" spans="1:4" x14ac:dyDescent="0.25">
      <c r="A192" s="86"/>
      <c r="B192" s="85" t="s">
        <v>109</v>
      </c>
      <c r="C192" s="207"/>
      <c r="D192" s="206">
        <v>40</v>
      </c>
    </row>
    <row r="193" spans="1:4" x14ac:dyDescent="0.25">
      <c r="A193" s="87" t="s">
        <v>58</v>
      </c>
      <c r="B193" s="90"/>
      <c r="C193" s="89">
        <f>SUM(C190:C192)</f>
        <v>1216</v>
      </c>
      <c r="D193" s="89">
        <f>SUM(D190:D192)</f>
        <v>52</v>
      </c>
    </row>
    <row r="194" spans="1:4" x14ac:dyDescent="0.25">
      <c r="A194" s="85" t="s">
        <v>59</v>
      </c>
      <c r="B194" s="85" t="s">
        <v>107</v>
      </c>
      <c r="C194" s="206">
        <v>3128</v>
      </c>
      <c r="D194" s="206">
        <v>1</v>
      </c>
    </row>
    <row r="195" spans="1:4" x14ac:dyDescent="0.25">
      <c r="A195" s="86"/>
      <c r="B195" s="85" t="s">
        <v>108</v>
      </c>
      <c r="C195" s="206">
        <v>4310</v>
      </c>
      <c r="D195" s="206">
        <v>1</v>
      </c>
    </row>
    <row r="196" spans="1:4" x14ac:dyDescent="0.25">
      <c r="A196" s="86"/>
      <c r="B196" s="85" t="s">
        <v>109</v>
      </c>
      <c r="C196" s="207"/>
      <c r="D196" s="206">
        <v>107</v>
      </c>
    </row>
    <row r="197" spans="1:4" x14ac:dyDescent="0.25">
      <c r="A197" s="87" t="s">
        <v>59</v>
      </c>
      <c r="B197" s="90"/>
      <c r="C197" s="89">
        <f>SUM(C194:C196)</f>
        <v>7438</v>
      </c>
      <c r="D197" s="89">
        <f>SUM(D194:D196)</f>
        <v>109</v>
      </c>
    </row>
    <row r="198" spans="1:4" x14ac:dyDescent="0.25">
      <c r="A198" s="85" t="s">
        <v>60</v>
      </c>
      <c r="B198" s="85" t="s">
        <v>107</v>
      </c>
      <c r="C198" s="206">
        <v>6791</v>
      </c>
      <c r="D198" s="206">
        <v>8</v>
      </c>
    </row>
    <row r="199" spans="1:4" x14ac:dyDescent="0.25">
      <c r="A199" s="86"/>
      <c r="B199" s="85" t="s">
        <v>108</v>
      </c>
      <c r="C199" s="206">
        <v>13517</v>
      </c>
      <c r="D199" s="206">
        <v>24</v>
      </c>
    </row>
    <row r="200" spans="1:4" x14ac:dyDescent="0.25">
      <c r="A200" s="86"/>
      <c r="B200" s="85" t="s">
        <v>109</v>
      </c>
      <c r="C200" s="207"/>
      <c r="D200" s="206">
        <v>342</v>
      </c>
    </row>
    <row r="201" spans="1:4" x14ac:dyDescent="0.25">
      <c r="A201" s="87" t="s">
        <v>60</v>
      </c>
      <c r="B201" s="90"/>
      <c r="C201" s="89">
        <f>SUM(C198:C200)</f>
        <v>20308</v>
      </c>
      <c r="D201" s="89">
        <f>SUM(D198:D200)</f>
        <v>374</v>
      </c>
    </row>
    <row r="202" spans="1:4" x14ac:dyDescent="0.25">
      <c r="A202" s="85" t="s">
        <v>61</v>
      </c>
      <c r="B202" s="85" t="s">
        <v>107</v>
      </c>
      <c r="C202" s="206">
        <v>612</v>
      </c>
      <c r="D202" s="206">
        <v>1</v>
      </c>
    </row>
    <row r="203" spans="1:4" x14ac:dyDescent="0.25">
      <c r="A203" s="86"/>
      <c r="B203" s="85" t="s">
        <v>108</v>
      </c>
      <c r="C203" s="206">
        <v>2072</v>
      </c>
      <c r="D203" s="207"/>
    </row>
    <row r="204" spans="1:4" x14ac:dyDescent="0.25">
      <c r="A204" s="86"/>
      <c r="B204" s="85" t="s">
        <v>109</v>
      </c>
      <c r="C204" s="207"/>
      <c r="D204" s="206">
        <v>42</v>
      </c>
    </row>
    <row r="205" spans="1:4" x14ac:dyDescent="0.25">
      <c r="A205" s="87" t="s">
        <v>61</v>
      </c>
      <c r="B205" s="90"/>
      <c r="C205" s="89">
        <f>SUM(C202:C204)</f>
        <v>2684</v>
      </c>
      <c r="D205" s="89">
        <f>SUM(D202:D204)</f>
        <v>43</v>
      </c>
    </row>
    <row r="206" spans="1:4" x14ac:dyDescent="0.25">
      <c r="A206" s="85" t="s">
        <v>62</v>
      </c>
      <c r="B206" s="85" t="s">
        <v>107</v>
      </c>
      <c r="C206" s="206">
        <v>714</v>
      </c>
      <c r="D206" s="207"/>
    </row>
    <row r="207" spans="1:4" x14ac:dyDescent="0.25">
      <c r="A207" s="86"/>
      <c r="B207" s="85" t="s">
        <v>108</v>
      </c>
      <c r="C207" s="206">
        <v>447</v>
      </c>
      <c r="D207" s="207"/>
    </row>
    <row r="208" spans="1:4" x14ac:dyDescent="0.25">
      <c r="A208" s="86"/>
      <c r="B208" s="85" t="s">
        <v>109</v>
      </c>
      <c r="C208" s="207"/>
      <c r="D208" s="206">
        <v>13</v>
      </c>
    </row>
    <row r="209" spans="1:4" x14ac:dyDescent="0.25">
      <c r="A209" s="87" t="s">
        <v>62</v>
      </c>
      <c r="B209" s="90"/>
      <c r="C209" s="89">
        <f>SUM(C206:C208)</f>
        <v>1161</v>
      </c>
      <c r="D209" s="89">
        <f>SUM(D206:D208)</f>
        <v>13</v>
      </c>
    </row>
    <row r="210" spans="1:4" x14ac:dyDescent="0.25">
      <c r="A210" s="85" t="s">
        <v>63</v>
      </c>
      <c r="B210" s="85" t="s">
        <v>107</v>
      </c>
      <c r="C210" s="92"/>
      <c r="D210" s="92"/>
    </row>
    <row r="211" spans="1:4" x14ac:dyDescent="0.25">
      <c r="A211" s="93"/>
      <c r="B211" s="85" t="s">
        <v>108</v>
      </c>
      <c r="C211" s="165">
        <v>25</v>
      </c>
      <c r="D211" s="110"/>
    </row>
    <row r="212" spans="1:4" x14ac:dyDescent="0.25">
      <c r="A212" s="86"/>
      <c r="B212" s="85" t="s">
        <v>109</v>
      </c>
      <c r="C212" s="92"/>
      <c r="D212" s="92"/>
    </row>
    <row r="213" spans="1:4" x14ac:dyDescent="0.25">
      <c r="A213" s="87" t="s">
        <v>63</v>
      </c>
      <c r="B213" s="90"/>
      <c r="C213" s="89">
        <f>SUM(C210:C212)</f>
        <v>25</v>
      </c>
      <c r="D213" s="89">
        <f>SUM(D210:D212)</f>
        <v>0</v>
      </c>
    </row>
    <row r="214" spans="1:4" x14ac:dyDescent="0.25">
      <c r="A214" s="85" t="s">
        <v>64</v>
      </c>
      <c r="B214" s="85" t="s">
        <v>107</v>
      </c>
      <c r="C214" s="206">
        <v>1726</v>
      </c>
      <c r="D214" s="206">
        <v>1</v>
      </c>
    </row>
    <row r="215" spans="1:4" x14ac:dyDescent="0.25">
      <c r="A215" s="86"/>
      <c r="B215" s="85" t="s">
        <v>108</v>
      </c>
      <c r="C215" s="206">
        <v>6609</v>
      </c>
      <c r="D215" s="206">
        <v>2</v>
      </c>
    </row>
    <row r="216" spans="1:4" x14ac:dyDescent="0.25">
      <c r="A216" s="86"/>
      <c r="B216" s="85" t="s">
        <v>109</v>
      </c>
      <c r="C216" s="207"/>
      <c r="D216" s="206">
        <v>76</v>
      </c>
    </row>
    <row r="217" spans="1:4" x14ac:dyDescent="0.25">
      <c r="A217" s="87" t="s">
        <v>64</v>
      </c>
      <c r="B217" s="90"/>
      <c r="C217" s="89">
        <f>SUM(C214:C216)</f>
        <v>8335</v>
      </c>
      <c r="D217" s="89">
        <f>SUM(D214:D216)</f>
        <v>79</v>
      </c>
    </row>
    <row r="218" spans="1:4" x14ac:dyDescent="0.25">
      <c r="A218" s="85" t="s">
        <v>65</v>
      </c>
      <c r="B218" s="85" t="s">
        <v>107</v>
      </c>
      <c r="C218" s="206">
        <v>4283</v>
      </c>
      <c r="D218" s="206">
        <v>5</v>
      </c>
    </row>
    <row r="219" spans="1:4" x14ac:dyDescent="0.25">
      <c r="A219" s="86"/>
      <c r="B219" s="85" t="s">
        <v>108</v>
      </c>
      <c r="C219" s="206">
        <v>4727</v>
      </c>
      <c r="D219" s="206">
        <v>2</v>
      </c>
    </row>
    <row r="220" spans="1:4" x14ac:dyDescent="0.25">
      <c r="A220" s="86"/>
      <c r="B220" s="85" t="s">
        <v>109</v>
      </c>
      <c r="C220" s="207"/>
      <c r="D220" s="206">
        <v>84</v>
      </c>
    </row>
    <row r="221" spans="1:4" x14ac:dyDescent="0.25">
      <c r="A221" s="87" t="s">
        <v>65</v>
      </c>
      <c r="B221" s="90"/>
      <c r="C221" s="89">
        <f>SUM(C218:C220)</f>
        <v>9010</v>
      </c>
      <c r="D221" s="89">
        <f>SUM(D218:D220)</f>
        <v>91</v>
      </c>
    </row>
    <row r="222" spans="1:4" x14ac:dyDescent="0.25">
      <c r="A222" s="85" t="s">
        <v>66</v>
      </c>
      <c r="B222" s="85" t="s">
        <v>107</v>
      </c>
      <c r="C222" s="206">
        <v>897</v>
      </c>
      <c r="D222" s="207"/>
    </row>
    <row r="223" spans="1:4" x14ac:dyDescent="0.25">
      <c r="A223" s="86"/>
      <c r="B223" s="85" t="s">
        <v>108</v>
      </c>
      <c r="C223" s="206">
        <v>1230</v>
      </c>
      <c r="D223" s="206">
        <v>1</v>
      </c>
    </row>
    <row r="224" spans="1:4" x14ac:dyDescent="0.25">
      <c r="A224" s="86"/>
      <c r="B224" s="85" t="s">
        <v>109</v>
      </c>
      <c r="C224" s="207"/>
      <c r="D224" s="206">
        <v>43</v>
      </c>
    </row>
    <row r="225" spans="1:14" x14ac:dyDescent="0.25">
      <c r="A225" s="87" t="s">
        <v>66</v>
      </c>
      <c r="B225" s="90"/>
      <c r="C225" s="89">
        <f>SUM(C222:C224)</f>
        <v>2127</v>
      </c>
      <c r="D225" s="89">
        <f>SUM(D222:D224)</f>
        <v>44</v>
      </c>
    </row>
    <row r="226" spans="1:14" x14ac:dyDescent="0.25">
      <c r="A226" s="85" t="s">
        <v>67</v>
      </c>
      <c r="B226" s="85" t="s">
        <v>107</v>
      </c>
      <c r="C226" s="206">
        <v>2590</v>
      </c>
      <c r="D226" s="206">
        <v>2</v>
      </c>
    </row>
    <row r="227" spans="1:14" x14ac:dyDescent="0.25">
      <c r="A227" s="86"/>
      <c r="B227" s="85" t="s">
        <v>108</v>
      </c>
      <c r="C227" s="206">
        <v>6927</v>
      </c>
      <c r="D227" s="207"/>
    </row>
    <row r="228" spans="1:14" x14ac:dyDescent="0.25">
      <c r="A228" s="86"/>
      <c r="B228" s="85" t="s">
        <v>109</v>
      </c>
      <c r="C228" s="207"/>
      <c r="D228" s="206">
        <v>121</v>
      </c>
    </row>
    <row r="229" spans="1:14" x14ac:dyDescent="0.25">
      <c r="A229" s="87" t="s">
        <v>67</v>
      </c>
      <c r="B229" s="90"/>
      <c r="C229" s="89">
        <f>SUM(C226:C228)</f>
        <v>9517</v>
      </c>
      <c r="D229" s="89">
        <f>SUM(D226:D228)</f>
        <v>123</v>
      </c>
    </row>
    <row r="230" spans="1:14" s="18" customFormat="1" x14ac:dyDescent="0.25">
      <c r="A230" s="85" t="s">
        <v>68</v>
      </c>
      <c r="B230" s="85" t="s">
        <v>107</v>
      </c>
      <c r="C230" s="206">
        <v>103</v>
      </c>
      <c r="D230" s="207"/>
      <c r="E230" s="24"/>
      <c r="F230" s="22"/>
      <c r="G230" s="22"/>
      <c r="H230" s="13"/>
      <c r="I230" s="22"/>
      <c r="J230" s="13"/>
      <c r="K230" s="22"/>
      <c r="L230" s="13"/>
      <c r="M230"/>
      <c r="N230" s="13"/>
    </row>
    <row r="231" spans="1:14" x14ac:dyDescent="0.25">
      <c r="A231" s="86"/>
      <c r="B231" s="85" t="s">
        <v>108</v>
      </c>
      <c r="C231" s="206">
        <v>312</v>
      </c>
      <c r="D231" s="206">
        <v>1</v>
      </c>
    </row>
    <row r="232" spans="1:14" x14ac:dyDescent="0.25">
      <c r="A232" s="86"/>
      <c r="B232" s="85" t="s">
        <v>109</v>
      </c>
      <c r="C232" s="207"/>
      <c r="D232" s="206">
        <v>24</v>
      </c>
    </row>
    <row r="233" spans="1:14" x14ac:dyDescent="0.25">
      <c r="A233" s="87" t="s">
        <v>68</v>
      </c>
      <c r="B233" s="90"/>
      <c r="C233" s="89">
        <f>SUM(C230:C232)</f>
        <v>415</v>
      </c>
      <c r="D233" s="89">
        <f>SUM(D230:D232)</f>
        <v>25</v>
      </c>
    </row>
    <row r="234" spans="1:14" x14ac:dyDescent="0.25">
      <c r="A234" s="94" t="s">
        <v>81</v>
      </c>
      <c r="B234" s="95"/>
      <c r="C234" s="96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SUM(C5,C9,C13,C17,C21,C25,C29,C33,C37,C41,C45,C49,C53,C57,C61,C65,C69,C73,C77,C81,C85,C89,C93,C97,C101,C105,C109,C113,C117,C121,C125,C129,C133,C137,C141,C145,C149,C153,C157,C161,C165,C169,C173,C177,C181,C185,C189,C193,C197,C201,C205,C209,C213,C217,C221,C225,C229,C233)</f>
        <v>338689</v>
      </c>
      <c r="D234" s="96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SUM(D5,D9,D13,D17,D21,D25,D29,D33,D37,D41,D45,D49,D53,D57,D61,D65,D69,D73,D77,D81,D85,D89,D93,D97,D101,D105,D109,D113,D117,D121,D125,D129,D133,D137,D141,D145,D149,D153,D157,D161,D165,D169,D173,D177,D181,D185,D189,D193,D197,D201,D205,D209,D213,D217,D221,D225,D229,D233)</f>
        <v>4515</v>
      </c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February 2014&amp;R
&amp;G
</oddHeader>
    <oddFooter xml:space="preserve">&amp;CPage &amp;P of &amp;N&amp;R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selection activeCell="F3" sqref="F3:G60"/>
    </sheetView>
  </sheetViews>
  <sheetFormatPr defaultRowHeight="15" x14ac:dyDescent="0.25"/>
  <cols>
    <col min="1" max="1" width="28.5703125" customWidth="1"/>
    <col min="2" max="2" width="16.5703125" customWidth="1"/>
    <col min="3" max="3" width="20.7109375" style="13" customWidth="1"/>
    <col min="4" max="4" width="15.7109375" customWidth="1"/>
    <col min="5" max="5" width="20.140625" style="13" customWidth="1"/>
    <col min="6" max="6" width="12" customWidth="1"/>
    <col min="7" max="7" width="18.85546875" style="13" customWidth="1"/>
  </cols>
  <sheetData>
    <row r="1" spans="1:7" x14ac:dyDescent="0.25">
      <c r="A1" s="240" t="s">
        <v>0</v>
      </c>
      <c r="B1" s="241" t="s">
        <v>75</v>
      </c>
      <c r="C1" s="241"/>
      <c r="D1" s="242" t="s">
        <v>2</v>
      </c>
      <c r="E1" s="242"/>
      <c r="F1" s="243" t="s">
        <v>4</v>
      </c>
      <c r="G1" s="243"/>
    </row>
    <row r="2" spans="1:7" x14ac:dyDescent="0.25">
      <c r="A2" s="240"/>
      <c r="B2" s="73" t="s">
        <v>96</v>
      </c>
      <c r="C2" s="74" t="s">
        <v>97</v>
      </c>
      <c r="D2" s="75" t="s">
        <v>98</v>
      </c>
      <c r="E2" s="76" t="s">
        <v>99</v>
      </c>
      <c r="F2" s="77" t="s">
        <v>94</v>
      </c>
      <c r="G2" s="78" t="s">
        <v>100</v>
      </c>
    </row>
    <row r="3" spans="1:7" x14ac:dyDescent="0.25">
      <c r="A3" s="79" t="s">
        <v>10</v>
      </c>
      <c r="B3" s="37">
        <v>4347</v>
      </c>
      <c r="C3" s="178">
        <v>281194093.10000002</v>
      </c>
      <c r="D3" s="65">
        <v>1902</v>
      </c>
      <c r="E3" s="122">
        <v>123769864</v>
      </c>
      <c r="F3" s="53">
        <v>6249</v>
      </c>
      <c r="G3" s="116">
        <v>404963957.10000002</v>
      </c>
    </row>
    <row r="4" spans="1:7" x14ac:dyDescent="0.25">
      <c r="A4" s="79" t="s">
        <v>11</v>
      </c>
      <c r="B4" s="37">
        <v>268</v>
      </c>
      <c r="C4" s="178">
        <v>14532516.359999999</v>
      </c>
      <c r="D4" s="65">
        <v>685</v>
      </c>
      <c r="E4" s="122">
        <v>29779497</v>
      </c>
      <c r="F4" s="53">
        <v>953</v>
      </c>
      <c r="G4" s="116">
        <v>44312013.359999999</v>
      </c>
    </row>
    <row r="5" spans="1:7" x14ac:dyDescent="0.25">
      <c r="A5" s="79" t="s">
        <v>12</v>
      </c>
      <c r="B5" s="37">
        <v>4728</v>
      </c>
      <c r="C5" s="178">
        <v>204294896.22999999</v>
      </c>
      <c r="D5" s="65">
        <v>3016</v>
      </c>
      <c r="E5" s="122">
        <v>168045393.03</v>
      </c>
      <c r="F5" s="53">
        <v>7744</v>
      </c>
      <c r="G5" s="116">
        <v>372340289.25999999</v>
      </c>
    </row>
    <row r="6" spans="1:7" x14ac:dyDescent="0.25">
      <c r="A6" s="79" t="s">
        <v>13</v>
      </c>
      <c r="B6" s="37">
        <v>2285</v>
      </c>
      <c r="C6" s="178">
        <v>167632494.80000001</v>
      </c>
      <c r="D6" s="65">
        <v>1801</v>
      </c>
      <c r="E6" s="122">
        <v>65027771.990000002</v>
      </c>
      <c r="F6" s="53">
        <v>4086</v>
      </c>
      <c r="G6" s="116">
        <v>232660266.79000002</v>
      </c>
    </row>
    <row r="7" spans="1:7" x14ac:dyDescent="0.25">
      <c r="A7" s="79" t="s">
        <v>14</v>
      </c>
      <c r="B7" s="37">
        <v>22200</v>
      </c>
      <c r="C7" s="178">
        <v>993419829.75999999</v>
      </c>
      <c r="D7" s="65">
        <v>15203</v>
      </c>
      <c r="E7" s="122">
        <v>806951771.88999999</v>
      </c>
      <c r="F7" s="53">
        <v>37403</v>
      </c>
      <c r="G7" s="116">
        <v>1800371601.6500001</v>
      </c>
    </row>
    <row r="8" spans="1:7" x14ac:dyDescent="0.25">
      <c r="A8" s="79" t="s">
        <v>15</v>
      </c>
      <c r="B8" s="37">
        <v>4658</v>
      </c>
      <c r="C8" s="178">
        <v>190682216.96000001</v>
      </c>
      <c r="D8" s="65">
        <v>1913</v>
      </c>
      <c r="E8" s="122">
        <v>93831413</v>
      </c>
      <c r="F8" s="53">
        <v>6571</v>
      </c>
      <c r="G8" s="116">
        <v>284513629.96000004</v>
      </c>
    </row>
    <row r="9" spans="1:7" x14ac:dyDescent="0.25">
      <c r="A9" s="79" t="s">
        <v>16</v>
      </c>
      <c r="B9" s="37">
        <v>3885</v>
      </c>
      <c r="C9" s="178">
        <v>157356095.15000001</v>
      </c>
      <c r="D9" s="65">
        <v>1812</v>
      </c>
      <c r="E9" s="122">
        <v>63995539.75</v>
      </c>
      <c r="F9" s="53">
        <v>5697</v>
      </c>
      <c r="G9" s="116">
        <v>221351634.90000001</v>
      </c>
    </row>
    <row r="10" spans="1:7" x14ac:dyDescent="0.25">
      <c r="A10" s="79" t="s">
        <v>17</v>
      </c>
      <c r="B10" s="37">
        <v>1224</v>
      </c>
      <c r="C10" s="178">
        <v>29319420.710000001</v>
      </c>
      <c r="D10" s="65">
        <v>860</v>
      </c>
      <c r="E10" s="122">
        <v>27053126.329999998</v>
      </c>
      <c r="F10" s="53">
        <v>2084</v>
      </c>
      <c r="G10" s="116">
        <v>56372547.039999999</v>
      </c>
    </row>
    <row r="11" spans="1:7" x14ac:dyDescent="0.25">
      <c r="A11" s="79" t="s">
        <v>18</v>
      </c>
      <c r="B11" s="37">
        <v>987</v>
      </c>
      <c r="C11" s="178">
        <v>25105298.859999999</v>
      </c>
      <c r="D11" s="65">
        <v>12</v>
      </c>
      <c r="E11" s="122">
        <v>12882905</v>
      </c>
      <c r="F11" s="53">
        <v>999</v>
      </c>
      <c r="G11" s="116">
        <v>37988203.859999999</v>
      </c>
    </row>
    <row r="12" spans="1:7" x14ac:dyDescent="0.25">
      <c r="A12" s="79" t="s">
        <v>20</v>
      </c>
      <c r="B12" s="37">
        <v>7</v>
      </c>
      <c r="C12" s="178">
        <v>117000</v>
      </c>
      <c r="D12" s="65">
        <v>0</v>
      </c>
      <c r="E12" s="122">
        <v>0</v>
      </c>
      <c r="F12" s="53">
        <v>7</v>
      </c>
      <c r="G12" s="116">
        <v>117000</v>
      </c>
    </row>
    <row r="13" spans="1:7" x14ac:dyDescent="0.25">
      <c r="A13" s="79" t="s">
        <v>21</v>
      </c>
      <c r="B13" s="37">
        <v>18387</v>
      </c>
      <c r="C13" s="178">
        <v>939562462.20000005</v>
      </c>
      <c r="D13" s="65">
        <v>7933</v>
      </c>
      <c r="E13" s="122">
        <v>420456912.38999999</v>
      </c>
      <c r="F13" s="53">
        <v>26320</v>
      </c>
      <c r="G13" s="116">
        <v>1360019374.5900002</v>
      </c>
    </row>
    <row r="14" spans="1:7" x14ac:dyDescent="0.25">
      <c r="A14" s="79" t="s">
        <v>22</v>
      </c>
      <c r="B14" s="37">
        <v>7199</v>
      </c>
      <c r="C14" s="178">
        <v>387363899.05000001</v>
      </c>
      <c r="D14" s="65">
        <v>3712</v>
      </c>
      <c r="E14" s="122">
        <v>209521110.94999999</v>
      </c>
      <c r="F14" s="53">
        <v>10911</v>
      </c>
      <c r="G14" s="116">
        <v>596885010</v>
      </c>
    </row>
    <row r="15" spans="1:7" x14ac:dyDescent="0.25">
      <c r="A15" s="79" t="s">
        <v>23</v>
      </c>
      <c r="B15" s="37">
        <v>35</v>
      </c>
      <c r="C15" s="178">
        <v>531551.67000000004</v>
      </c>
      <c r="D15" s="65">
        <v>0</v>
      </c>
      <c r="E15" s="122">
        <v>0</v>
      </c>
      <c r="F15" s="53">
        <v>35</v>
      </c>
      <c r="G15" s="116">
        <v>531551.67000000004</v>
      </c>
    </row>
    <row r="16" spans="1:7" x14ac:dyDescent="0.25">
      <c r="A16" s="79" t="s">
        <v>24</v>
      </c>
      <c r="B16" s="37">
        <v>1092</v>
      </c>
      <c r="C16" s="178">
        <v>48104526.140000001</v>
      </c>
      <c r="D16" s="65">
        <v>17</v>
      </c>
      <c r="E16" s="122">
        <v>2453314</v>
      </c>
      <c r="F16" s="53">
        <v>1109</v>
      </c>
      <c r="G16" s="116">
        <v>50557840.140000001</v>
      </c>
    </row>
    <row r="17" spans="1:7" x14ac:dyDescent="0.25">
      <c r="A17" s="79" t="s">
        <v>25</v>
      </c>
      <c r="B17" s="37">
        <v>1136</v>
      </c>
      <c r="C17" s="178">
        <v>50606402.710000001</v>
      </c>
      <c r="D17" s="65">
        <v>662</v>
      </c>
      <c r="E17" s="122">
        <v>31288399</v>
      </c>
      <c r="F17" s="53">
        <v>1798</v>
      </c>
      <c r="G17" s="116">
        <v>81894801.710000008</v>
      </c>
    </row>
    <row r="18" spans="1:7" x14ac:dyDescent="0.25">
      <c r="A18" s="79" t="s">
        <v>26</v>
      </c>
      <c r="B18" s="37">
        <v>15173</v>
      </c>
      <c r="C18" s="178">
        <v>636121000.76999998</v>
      </c>
      <c r="D18" s="65">
        <v>5529</v>
      </c>
      <c r="E18" s="122">
        <v>365502578.84999996</v>
      </c>
      <c r="F18" s="53">
        <v>20702</v>
      </c>
      <c r="G18" s="116">
        <v>1001623579.6199999</v>
      </c>
    </row>
    <row r="19" spans="1:7" x14ac:dyDescent="0.25">
      <c r="A19" s="79" t="s">
        <v>27</v>
      </c>
      <c r="B19" s="37">
        <v>6189</v>
      </c>
      <c r="C19" s="178">
        <v>346971520.64999998</v>
      </c>
      <c r="D19" s="65">
        <v>3101</v>
      </c>
      <c r="E19" s="122">
        <v>161656873.90000001</v>
      </c>
      <c r="F19" s="53">
        <v>9290</v>
      </c>
      <c r="G19" s="116">
        <v>508628394.54999995</v>
      </c>
    </row>
    <row r="20" spans="1:7" x14ac:dyDescent="0.25">
      <c r="A20" s="79" t="s">
        <v>28</v>
      </c>
      <c r="B20" s="37">
        <v>3999</v>
      </c>
      <c r="C20" s="178">
        <v>183775827.32999998</v>
      </c>
      <c r="D20" s="65">
        <v>2126</v>
      </c>
      <c r="E20" s="122">
        <v>95642656</v>
      </c>
      <c r="F20" s="53">
        <v>6125</v>
      </c>
      <c r="G20" s="116">
        <v>279418483.32999998</v>
      </c>
    </row>
    <row r="21" spans="1:7" x14ac:dyDescent="0.25">
      <c r="A21" s="79" t="s">
        <v>29</v>
      </c>
      <c r="B21" s="37">
        <v>3195</v>
      </c>
      <c r="C21" s="178">
        <v>193683873.55000001</v>
      </c>
      <c r="D21" s="65">
        <v>838</v>
      </c>
      <c r="E21" s="122">
        <v>44099857.160000004</v>
      </c>
      <c r="F21" s="53">
        <v>4033</v>
      </c>
      <c r="G21" s="116">
        <v>237783730.71000001</v>
      </c>
    </row>
    <row r="22" spans="1:7" x14ac:dyDescent="0.25">
      <c r="A22" s="79" t="s">
        <v>30</v>
      </c>
      <c r="B22" s="37">
        <v>3516</v>
      </c>
      <c r="C22" s="178">
        <v>229738240.18000001</v>
      </c>
      <c r="D22" s="65">
        <v>2878</v>
      </c>
      <c r="E22" s="122">
        <v>162915627.44</v>
      </c>
      <c r="F22" s="53">
        <v>6394</v>
      </c>
      <c r="G22" s="116">
        <v>392653867.62</v>
      </c>
    </row>
    <row r="23" spans="1:7" x14ac:dyDescent="0.25">
      <c r="A23" s="79" t="s">
        <v>31</v>
      </c>
      <c r="B23" s="37">
        <v>3452</v>
      </c>
      <c r="C23" s="178">
        <v>246728826.05000001</v>
      </c>
      <c r="D23" s="65">
        <v>2909</v>
      </c>
      <c r="E23" s="122">
        <v>200849122.71000001</v>
      </c>
      <c r="F23" s="53">
        <v>6361</v>
      </c>
      <c r="G23" s="116">
        <v>447577948.75999999</v>
      </c>
    </row>
    <row r="24" spans="1:7" x14ac:dyDescent="0.25">
      <c r="A24" s="79" t="s">
        <v>32</v>
      </c>
      <c r="B24" s="37">
        <v>1170</v>
      </c>
      <c r="C24" s="178">
        <v>70502610.689999998</v>
      </c>
      <c r="D24" s="65">
        <v>3412</v>
      </c>
      <c r="E24" s="122">
        <v>89776325</v>
      </c>
      <c r="F24" s="53">
        <v>4582</v>
      </c>
      <c r="G24" s="116">
        <v>160278935.69</v>
      </c>
    </row>
    <row r="25" spans="1:7" x14ac:dyDescent="0.25">
      <c r="A25" s="79" t="s">
        <v>33</v>
      </c>
      <c r="B25" s="37">
        <v>2</v>
      </c>
      <c r="C25" s="178">
        <v>30000</v>
      </c>
      <c r="D25" s="65">
        <v>0</v>
      </c>
      <c r="E25" s="122">
        <v>0</v>
      </c>
      <c r="F25" s="53">
        <v>2</v>
      </c>
      <c r="G25" s="116">
        <v>30000</v>
      </c>
    </row>
    <row r="26" spans="1:7" x14ac:dyDescent="0.25">
      <c r="A26" s="79" t="s">
        <v>34</v>
      </c>
      <c r="B26" s="37">
        <v>5126</v>
      </c>
      <c r="C26" s="178">
        <v>222693301.88</v>
      </c>
      <c r="D26" s="65">
        <v>1904</v>
      </c>
      <c r="E26" s="122">
        <v>103621272</v>
      </c>
      <c r="F26" s="53">
        <v>7030</v>
      </c>
      <c r="G26" s="116">
        <v>326314573.88</v>
      </c>
    </row>
    <row r="27" spans="1:7" x14ac:dyDescent="0.25">
      <c r="A27" s="79" t="s">
        <v>35</v>
      </c>
      <c r="B27" s="37">
        <v>11464</v>
      </c>
      <c r="C27" s="178">
        <v>364436743.47000003</v>
      </c>
      <c r="D27" s="65">
        <v>6409</v>
      </c>
      <c r="E27" s="122">
        <v>196956009.63</v>
      </c>
      <c r="F27" s="53">
        <v>17873</v>
      </c>
      <c r="G27" s="116">
        <v>561392753.10000002</v>
      </c>
    </row>
    <row r="28" spans="1:7" x14ac:dyDescent="0.25">
      <c r="A28" s="79" t="s">
        <v>36</v>
      </c>
      <c r="B28" s="37">
        <v>10927</v>
      </c>
      <c r="C28" s="178">
        <v>497396099.88999999</v>
      </c>
      <c r="D28" s="65">
        <v>4000</v>
      </c>
      <c r="E28" s="122">
        <v>199184404</v>
      </c>
      <c r="F28" s="53">
        <v>14927</v>
      </c>
      <c r="G28" s="116">
        <v>696580503.88999999</v>
      </c>
    </row>
    <row r="29" spans="1:7" x14ac:dyDescent="0.25">
      <c r="A29" s="79" t="s">
        <v>37</v>
      </c>
      <c r="B29" s="37">
        <v>8749</v>
      </c>
      <c r="C29" s="178">
        <v>293875565.83000004</v>
      </c>
      <c r="D29" s="65">
        <v>1988</v>
      </c>
      <c r="E29" s="122">
        <v>105717330.81999999</v>
      </c>
      <c r="F29" s="53">
        <v>10737</v>
      </c>
      <c r="G29" s="116">
        <v>399592896.65000004</v>
      </c>
    </row>
    <row r="30" spans="1:7" x14ac:dyDescent="0.25">
      <c r="A30" s="79" t="s">
        <v>38</v>
      </c>
      <c r="B30" s="37">
        <v>1925</v>
      </c>
      <c r="C30" s="178">
        <v>183239278.34</v>
      </c>
      <c r="D30" s="65">
        <v>2688</v>
      </c>
      <c r="E30" s="122">
        <v>143247036</v>
      </c>
      <c r="F30" s="53">
        <v>4613</v>
      </c>
      <c r="G30" s="116">
        <v>326486314.34000003</v>
      </c>
    </row>
    <row r="31" spans="1:7" x14ac:dyDescent="0.25">
      <c r="A31" s="79" t="s">
        <v>39</v>
      </c>
      <c r="B31" s="37">
        <v>6739</v>
      </c>
      <c r="C31" s="178">
        <v>355014193.04000002</v>
      </c>
      <c r="D31" s="65">
        <v>3459</v>
      </c>
      <c r="E31" s="122">
        <v>169937631</v>
      </c>
      <c r="F31" s="53">
        <v>10198</v>
      </c>
      <c r="G31" s="116">
        <v>524951824.04000002</v>
      </c>
    </row>
    <row r="32" spans="1:7" x14ac:dyDescent="0.25">
      <c r="A32" s="79" t="s">
        <v>40</v>
      </c>
      <c r="B32" s="37">
        <v>888</v>
      </c>
      <c r="C32" s="178">
        <v>53019147.649999999</v>
      </c>
      <c r="D32" s="65">
        <v>378</v>
      </c>
      <c r="E32" s="122">
        <v>19825831</v>
      </c>
      <c r="F32" s="53">
        <v>1266</v>
      </c>
      <c r="G32" s="116">
        <v>72844978.650000006</v>
      </c>
    </row>
    <row r="33" spans="1:7" x14ac:dyDescent="0.25">
      <c r="A33" s="79" t="s">
        <v>41</v>
      </c>
      <c r="B33" s="37">
        <v>2283</v>
      </c>
      <c r="C33" s="178">
        <v>95153929.599999994</v>
      </c>
      <c r="D33" s="65">
        <v>727</v>
      </c>
      <c r="E33" s="122">
        <v>48833448.209999993</v>
      </c>
      <c r="F33" s="53">
        <v>3010</v>
      </c>
      <c r="G33" s="116">
        <v>143987377.81</v>
      </c>
    </row>
    <row r="34" spans="1:7" x14ac:dyDescent="0.25">
      <c r="A34" s="79" t="s">
        <v>42</v>
      </c>
      <c r="B34" s="37">
        <v>1433</v>
      </c>
      <c r="C34" s="178">
        <v>73026136.129999995</v>
      </c>
      <c r="D34" s="65">
        <v>353</v>
      </c>
      <c r="E34" s="122">
        <v>28541557.469999999</v>
      </c>
      <c r="F34" s="53">
        <v>1786</v>
      </c>
      <c r="G34" s="116">
        <v>101567693.59999999</v>
      </c>
    </row>
    <row r="35" spans="1:7" x14ac:dyDescent="0.25">
      <c r="A35" s="79" t="s">
        <v>43</v>
      </c>
      <c r="B35" s="37">
        <v>2506</v>
      </c>
      <c r="C35" s="178">
        <v>88931688.129999995</v>
      </c>
      <c r="D35" s="65">
        <v>136</v>
      </c>
      <c r="E35" s="122">
        <v>7421493.7400000002</v>
      </c>
      <c r="F35" s="53">
        <v>2642</v>
      </c>
      <c r="G35" s="116">
        <v>96353181.86999999</v>
      </c>
    </row>
    <row r="36" spans="1:7" x14ac:dyDescent="0.25">
      <c r="A36" s="79" t="s">
        <v>44</v>
      </c>
      <c r="B36" s="37">
        <v>9893</v>
      </c>
      <c r="C36" s="178">
        <v>389398925.59000003</v>
      </c>
      <c r="D36" s="65">
        <v>2547</v>
      </c>
      <c r="E36" s="122">
        <v>140660853.81</v>
      </c>
      <c r="F36" s="53">
        <v>12440</v>
      </c>
      <c r="G36" s="116">
        <v>530059779.40000004</v>
      </c>
    </row>
    <row r="37" spans="1:7" x14ac:dyDescent="0.25">
      <c r="A37" s="79" t="s">
        <v>45</v>
      </c>
      <c r="B37" s="37">
        <v>1092</v>
      </c>
      <c r="C37" s="178">
        <v>61399881.609999999</v>
      </c>
      <c r="D37" s="65">
        <v>1875</v>
      </c>
      <c r="E37" s="122">
        <v>75739307</v>
      </c>
      <c r="F37" s="53">
        <v>2967</v>
      </c>
      <c r="G37" s="116">
        <v>137139188.61000001</v>
      </c>
    </row>
    <row r="38" spans="1:7" x14ac:dyDescent="0.25">
      <c r="A38" s="79" t="s">
        <v>46</v>
      </c>
      <c r="B38" s="37">
        <v>16685</v>
      </c>
      <c r="C38" s="178">
        <v>725497960.28999996</v>
      </c>
      <c r="D38" s="65">
        <v>11489</v>
      </c>
      <c r="E38" s="122">
        <v>543448545.66999996</v>
      </c>
      <c r="F38" s="53">
        <v>28174</v>
      </c>
      <c r="G38" s="116">
        <v>1268946505.96</v>
      </c>
    </row>
    <row r="39" spans="1:7" x14ac:dyDescent="0.25">
      <c r="A39" s="79" t="s">
        <v>47</v>
      </c>
      <c r="B39" s="37">
        <v>10237</v>
      </c>
      <c r="C39" s="178">
        <v>367266828.99000001</v>
      </c>
      <c r="D39" s="65">
        <v>5086</v>
      </c>
      <c r="E39" s="122">
        <v>176436805.78</v>
      </c>
      <c r="F39" s="53">
        <v>15323</v>
      </c>
      <c r="G39" s="116">
        <v>543703634.76999998</v>
      </c>
    </row>
    <row r="40" spans="1:7" x14ac:dyDescent="0.25">
      <c r="A40" s="79" t="s">
        <v>48</v>
      </c>
      <c r="B40" s="37">
        <v>1002</v>
      </c>
      <c r="C40" s="178">
        <v>35845143.280000001</v>
      </c>
      <c r="D40" s="65">
        <v>142</v>
      </c>
      <c r="E40" s="122">
        <v>15865528.57</v>
      </c>
      <c r="F40" s="53">
        <v>1144</v>
      </c>
      <c r="G40" s="116">
        <v>51710671.850000001</v>
      </c>
    </row>
    <row r="41" spans="1:7" x14ac:dyDescent="0.25">
      <c r="A41" s="80" t="s">
        <v>49</v>
      </c>
      <c r="B41" s="37">
        <v>0</v>
      </c>
      <c r="C41" s="178">
        <v>0</v>
      </c>
      <c r="D41" s="65">
        <v>18</v>
      </c>
      <c r="E41" s="122">
        <v>1764297.7</v>
      </c>
      <c r="F41" s="53">
        <v>18</v>
      </c>
      <c r="G41" s="116">
        <v>1764297.7</v>
      </c>
    </row>
    <row r="42" spans="1:7" x14ac:dyDescent="0.25">
      <c r="A42" s="79" t="s">
        <v>50</v>
      </c>
      <c r="B42" s="37">
        <v>13412</v>
      </c>
      <c r="C42" s="178">
        <v>622515308.52999997</v>
      </c>
      <c r="D42" s="65">
        <v>7837</v>
      </c>
      <c r="E42" s="122">
        <v>301651766.25999999</v>
      </c>
      <c r="F42" s="53">
        <v>21249</v>
      </c>
      <c r="G42" s="116">
        <v>924167074.78999996</v>
      </c>
    </row>
    <row r="43" spans="1:7" x14ac:dyDescent="0.25">
      <c r="A43" s="79" t="s">
        <v>51</v>
      </c>
      <c r="B43" s="37">
        <v>2872</v>
      </c>
      <c r="C43" s="178">
        <v>194659126.68000001</v>
      </c>
      <c r="D43" s="65">
        <v>2694</v>
      </c>
      <c r="E43" s="122">
        <v>130272048.68000001</v>
      </c>
      <c r="F43" s="53">
        <v>5566</v>
      </c>
      <c r="G43" s="116">
        <v>324931175.36000001</v>
      </c>
    </row>
    <row r="44" spans="1:7" x14ac:dyDescent="0.25">
      <c r="A44" s="79" t="s">
        <v>52</v>
      </c>
      <c r="B44" s="37">
        <v>4826</v>
      </c>
      <c r="C44" s="178">
        <v>151302899.84999999</v>
      </c>
      <c r="D44" s="65">
        <v>2520</v>
      </c>
      <c r="E44" s="122">
        <v>93497312.700000003</v>
      </c>
      <c r="F44" s="53">
        <v>7346</v>
      </c>
      <c r="G44" s="116">
        <v>244800212.55000001</v>
      </c>
    </row>
    <row r="45" spans="1:7" x14ac:dyDescent="0.25">
      <c r="A45" s="79" t="s">
        <v>53</v>
      </c>
      <c r="B45" s="37">
        <v>5</v>
      </c>
      <c r="C45" s="178">
        <v>74201.19</v>
      </c>
      <c r="D45" s="65">
        <v>0</v>
      </c>
      <c r="E45" s="122">
        <v>0</v>
      </c>
      <c r="F45" s="53">
        <v>5</v>
      </c>
      <c r="G45" s="116">
        <v>74201.19</v>
      </c>
    </row>
    <row r="46" spans="1:7" x14ac:dyDescent="0.25">
      <c r="A46" s="79" t="s">
        <v>54</v>
      </c>
      <c r="B46" s="37">
        <v>16788</v>
      </c>
      <c r="C46" s="178">
        <v>723170381.30999994</v>
      </c>
      <c r="D46" s="65">
        <v>6935</v>
      </c>
      <c r="E46" s="122">
        <v>257504704.12</v>
      </c>
      <c r="F46" s="53">
        <v>23723</v>
      </c>
      <c r="G46" s="116">
        <v>980675085.42999995</v>
      </c>
    </row>
    <row r="47" spans="1:7" x14ac:dyDescent="0.25">
      <c r="A47" s="79" t="s">
        <v>55</v>
      </c>
      <c r="B47" s="37">
        <v>327</v>
      </c>
      <c r="C47" s="178">
        <v>4752202.8</v>
      </c>
      <c r="D47" s="65">
        <v>940</v>
      </c>
      <c r="E47" s="122">
        <v>46448586</v>
      </c>
      <c r="F47" s="53">
        <v>1267</v>
      </c>
      <c r="G47" s="116">
        <v>51200788.799999997</v>
      </c>
    </row>
    <row r="48" spans="1:7" x14ac:dyDescent="0.25">
      <c r="A48" s="79" t="s">
        <v>56</v>
      </c>
      <c r="B48" s="37">
        <v>902</v>
      </c>
      <c r="C48" s="178">
        <v>51248568.609999999</v>
      </c>
      <c r="D48" s="65">
        <v>536</v>
      </c>
      <c r="E48" s="122">
        <v>22815962.84</v>
      </c>
      <c r="F48" s="53">
        <v>1438</v>
      </c>
      <c r="G48" s="116">
        <v>74064531.450000003</v>
      </c>
    </row>
    <row r="49" spans="1:7" x14ac:dyDescent="0.25">
      <c r="A49" s="79" t="s">
        <v>57</v>
      </c>
      <c r="B49" s="37">
        <v>3756</v>
      </c>
      <c r="C49" s="178">
        <v>206735857.06</v>
      </c>
      <c r="D49" s="65">
        <v>2472</v>
      </c>
      <c r="E49" s="122">
        <v>99861149.219999999</v>
      </c>
      <c r="F49" s="53">
        <v>6228</v>
      </c>
      <c r="G49" s="116">
        <v>306597006.27999997</v>
      </c>
    </row>
    <row r="50" spans="1:7" x14ac:dyDescent="0.25">
      <c r="A50" s="79" t="s">
        <v>58</v>
      </c>
      <c r="B50" s="37">
        <v>1315</v>
      </c>
      <c r="C50" s="178">
        <v>64458487.390000001</v>
      </c>
      <c r="D50" s="65">
        <v>371</v>
      </c>
      <c r="E50" s="122">
        <v>32421025.84</v>
      </c>
      <c r="F50" s="53">
        <v>1686</v>
      </c>
      <c r="G50" s="116">
        <v>96879513.230000004</v>
      </c>
    </row>
    <row r="51" spans="1:7" x14ac:dyDescent="0.25">
      <c r="A51" s="79" t="s">
        <v>59</v>
      </c>
      <c r="B51" s="37">
        <v>5893</v>
      </c>
      <c r="C51" s="178">
        <v>333628192.06</v>
      </c>
      <c r="D51" s="65">
        <v>4085</v>
      </c>
      <c r="E51" s="122">
        <v>169336714.97</v>
      </c>
      <c r="F51" s="53">
        <v>9978</v>
      </c>
      <c r="G51" s="116">
        <v>502964907.02999997</v>
      </c>
    </row>
    <row r="52" spans="1:7" x14ac:dyDescent="0.25">
      <c r="A52" s="79" t="s">
        <v>60</v>
      </c>
      <c r="B52" s="37">
        <v>17976</v>
      </c>
      <c r="C52" s="178">
        <v>963919989.22000003</v>
      </c>
      <c r="D52" s="65">
        <v>9314</v>
      </c>
      <c r="E52" s="122">
        <v>637473644.96000004</v>
      </c>
      <c r="F52" s="53">
        <v>27290</v>
      </c>
      <c r="G52" s="116">
        <v>1601393634.1800001</v>
      </c>
    </row>
    <row r="53" spans="1:7" x14ac:dyDescent="0.25">
      <c r="A53" s="79" t="s">
        <v>61</v>
      </c>
      <c r="B53" s="37">
        <v>2550</v>
      </c>
      <c r="C53" s="178">
        <v>82899002.729999989</v>
      </c>
      <c r="D53" s="65">
        <v>811</v>
      </c>
      <c r="E53" s="122">
        <v>35518882</v>
      </c>
      <c r="F53" s="53">
        <v>3361</v>
      </c>
      <c r="G53" s="116">
        <v>118417884.72999999</v>
      </c>
    </row>
    <row r="54" spans="1:7" x14ac:dyDescent="0.25">
      <c r="A54" s="79" t="s">
        <v>62</v>
      </c>
      <c r="B54" s="37">
        <v>548</v>
      </c>
      <c r="C54" s="178">
        <v>29741313.710000001</v>
      </c>
      <c r="D54" s="65">
        <v>1002</v>
      </c>
      <c r="E54" s="122">
        <v>29432891.190000001</v>
      </c>
      <c r="F54" s="53">
        <v>1550</v>
      </c>
      <c r="G54" s="116">
        <v>59174204.900000006</v>
      </c>
    </row>
    <row r="55" spans="1:7" x14ac:dyDescent="0.25">
      <c r="A55" s="79" t="s">
        <v>63</v>
      </c>
      <c r="B55" s="37">
        <v>28</v>
      </c>
      <c r="C55" s="178">
        <v>469800</v>
      </c>
      <c r="D55" s="65">
        <v>0</v>
      </c>
      <c r="E55" s="122">
        <v>0</v>
      </c>
      <c r="F55" s="53">
        <v>28</v>
      </c>
      <c r="G55" s="116">
        <v>469800</v>
      </c>
    </row>
    <row r="56" spans="1:7" x14ac:dyDescent="0.25">
      <c r="A56" s="79" t="s">
        <v>64</v>
      </c>
      <c r="B56" s="37">
        <v>9005</v>
      </c>
      <c r="C56" s="178">
        <v>389117033.43000001</v>
      </c>
      <c r="D56" s="65">
        <v>2203</v>
      </c>
      <c r="E56" s="122">
        <v>115657526.23999999</v>
      </c>
      <c r="F56" s="53">
        <v>11208</v>
      </c>
      <c r="G56" s="116">
        <v>504774559.67000002</v>
      </c>
    </row>
    <row r="57" spans="1:7" x14ac:dyDescent="0.25">
      <c r="A57" s="79" t="s">
        <v>65</v>
      </c>
      <c r="B57" s="37">
        <v>6324</v>
      </c>
      <c r="C57" s="178">
        <v>224130881.74000001</v>
      </c>
      <c r="D57" s="65">
        <v>5868</v>
      </c>
      <c r="E57" s="122">
        <v>205960657</v>
      </c>
      <c r="F57" s="53">
        <v>12192</v>
      </c>
      <c r="G57" s="116">
        <v>430091538.74000001</v>
      </c>
    </row>
    <row r="58" spans="1:7" x14ac:dyDescent="0.25">
      <c r="A58" s="79" t="s">
        <v>66</v>
      </c>
      <c r="B58" s="37">
        <v>1767</v>
      </c>
      <c r="C58" s="178">
        <v>108790542.03</v>
      </c>
      <c r="D58" s="65">
        <v>1369</v>
      </c>
      <c r="E58" s="122">
        <v>73934243.730000004</v>
      </c>
      <c r="F58" s="53">
        <v>3136</v>
      </c>
      <c r="G58" s="116">
        <v>182724785.75999999</v>
      </c>
    </row>
    <row r="59" spans="1:7" x14ac:dyDescent="0.25">
      <c r="A59" s="79" t="s">
        <v>67</v>
      </c>
      <c r="B59" s="37">
        <v>8660</v>
      </c>
      <c r="C59" s="178">
        <v>321375956.50999999</v>
      </c>
      <c r="D59" s="65">
        <v>3819</v>
      </c>
      <c r="E59" s="122">
        <v>180635612.95999998</v>
      </c>
      <c r="F59" s="53">
        <v>12479</v>
      </c>
      <c r="G59" s="116">
        <v>502011569.46999997</v>
      </c>
    </row>
    <row r="60" spans="1:7" x14ac:dyDescent="0.25">
      <c r="A60" s="79" t="s">
        <v>68</v>
      </c>
      <c r="B60" s="37">
        <v>429</v>
      </c>
      <c r="C60" s="178">
        <v>20034977.379999999</v>
      </c>
      <c r="D60" s="65">
        <v>158</v>
      </c>
      <c r="E60" s="122">
        <v>14811441.489999998</v>
      </c>
      <c r="F60" s="53">
        <v>587</v>
      </c>
      <c r="G60" s="116">
        <v>34846418.869999997</v>
      </c>
    </row>
    <row r="61" spans="1:7" x14ac:dyDescent="0.25">
      <c r="D61" s="28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Public Registrations by State</vt:lpstr>
      <vt:lpstr>Pymt Summary Feb 2014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Registrations by State'!Print_Area</vt:lpstr>
      <vt:lpstr>'Pymt Summary Feb 2014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Bishop</dc:creator>
  <cp:lastModifiedBy>VIDYA P SELLAPPAN</cp:lastModifiedBy>
  <cp:lastPrinted>2014-03-12T19:55:36Z</cp:lastPrinted>
  <dcterms:created xsi:type="dcterms:W3CDTF">2013-04-11T15:08:16Z</dcterms:created>
  <dcterms:modified xsi:type="dcterms:W3CDTF">2014-03-12T19:56:07Z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-117730762</vt:i4>
  </property>
  <property fmtid="{D5CDD505-2E9C-101B-9397-08002B2CF9AE}" pid="3" name="_NewReviewCycle">
    <vt:lpwstr/>
  </property>
  <property fmtid="{D5CDD505-2E9C-101B-9397-08002B2CF9AE}" pid="4" name="_EmailSubject">
    <vt:lpwstr>February 2014 Monthly Reports</vt:lpwstr>
  </property>
  <property fmtid="{D5CDD505-2E9C-101B-9397-08002B2CF9AE}" pid="5" name="_AuthorEmail">
    <vt:lpwstr>Vidya.Sellappan@cms.hhs.gov</vt:lpwstr>
  </property>
  <property fmtid="{D5CDD505-2E9C-101B-9397-08002B2CF9AE}" pid="6" name="_AuthorEmailDisplayName">
    <vt:lpwstr>Prakasam, Vidya G (CMS/OESS)</vt:lpwstr>
  </property>
</Properties>
</file>