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/colors15.xml" ContentType="application/vnd.ms-office.chartcolorstyle+xml"/>
  <Override PartName="/xl/charts/style15.xml" ContentType="application/vnd.ms-office.chartstyle+xml"/>
  <Override PartName="/xl/charts/chart15.xml" ContentType="application/vnd.openxmlformats-officedocument.drawingml.chart+xml"/>
  <Override PartName="/xl/charts/colors14.xml" ContentType="application/vnd.ms-office.chartcolorstyle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olors11.xml" ContentType="application/vnd.ms-office.chartcolorstyle+xml"/>
  <Override PartName="/xl/charts/style11.xml" ContentType="application/vnd.ms-office.chartstyle+xml"/>
  <Override PartName="/xl/worksheets/sheet1.xml" ContentType="application/vnd.openxmlformats-officedocument.spreadsheetml.worksheet+xml"/>
  <Override PartName="/xl/drawings/drawing12.xml" ContentType="application/vnd.openxmlformats-officedocument.drawing+xml"/>
  <Override PartName="/xl/charts/style12.xml" ContentType="application/vnd.ms-office.chartstyle+xml"/>
  <Override PartName="/xl/charts/colors12.xml" ContentType="application/vnd.ms-office.chartcolorstyle+xml"/>
  <Override PartName="/xl/drawings/drawing14.xml" ContentType="application/vnd.openxmlformats-officedocument.drawing+xml"/>
  <Override PartName="/xl/charts/style14.xml" ContentType="application/vnd.ms-office.chartstyle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olors13.xml" ContentType="application/vnd.ms-office.chartcolorstyle+xml"/>
  <Override PartName="/xl/charts/style13.xml" ContentType="application/vnd.ms-office.chartstyle+xml"/>
  <Override PartName="/xl/charts/chart13.xml" ContentType="application/vnd.openxmlformats-officedocument.drawingml.chart+xml"/>
  <Override PartName="/xl/charts/colors10.xml" ContentType="application/vnd.ms-office.chartcolorstyle+xml"/>
  <Override PartName="/xl/charts/chart11.xml" ContentType="application/vnd.openxmlformats-officedocument.drawingml.chart+xml"/>
  <Override PartName="/xl/charts/chart10.xml" ContentType="application/vnd.openxmlformats-officedocument.drawingml.chart+xml"/>
  <Override PartName="/xl/drawings/drawing3.xml" ContentType="application/vnd.openxmlformats-officedocument.drawing+xml"/>
  <Override PartName="/xl/charts/colors1.xml" ContentType="application/vnd.ms-office.chartcolorstyle+xml"/>
  <Override PartName="/xl/charts/style1.xml" ContentType="application/vnd.ms-office.chartstyle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1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4.xml" ContentType="application/vnd.openxmlformats-officedocument.drawingml.chart+xml"/>
  <Override PartName="/xl/charts/style10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charts/style4.xml" ContentType="application/vnd.ms-office.chartstyle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xl/drawings/drawing8.xml" ContentType="application/vnd.openxmlformats-officedocument.drawing+xml"/>
  <Override PartName="/xl/drawings/drawing10.xml" ContentType="application/vnd.openxmlformats-officedocument.drawing+xml"/>
  <Override PartName="/xl/charts/colors6.xml" ContentType="application/vnd.ms-office.chartcolorstyle+xml"/>
  <Override PartName="/xl/charts/style6.xml" ContentType="application/vnd.ms-office.chart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4.xml" ContentType="application/vnd.ms-office.chartcolorstyle+xml"/>
  <Override PartName="/xl/charts/colors8.xml" ContentType="application/vnd.ms-office.chartcolorstyle+xml"/>
  <Override PartName="/xl/charts/colors7.xml" ContentType="application/vnd.ms-office.chartcolorstyle+xml"/>
  <Override PartName="/xl/charts/style8.xml" ContentType="application/vnd.ms-office.chartstyle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drawings/drawing11.xml" ContentType="application/vnd.openxmlformats-officedocument.drawing+xml"/>
  <Override PartName="/xl/charts/colors5.xml" ContentType="application/vnd.ms-office.chartcolorstyle+xml"/>
  <Override PartName="/xl/drawings/drawing7.xml" ContentType="application/vnd.openxmlformats-officedocument.drawing+xml"/>
  <Override PartName="/xl/charts/colors9.xml" ContentType="application/vnd.ms-office.chartcolorstyle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F:\Acumen Data\"/>
    </mc:Choice>
  </mc:AlternateContent>
  <workbookProtection workbookAlgorithmName="SHA-512" workbookHashValue="smLlPtpqagT7oMLUGgZQadZ5DFr3i5eic4nMYLHmr7ZbmC+F2HcWpz4uxjh5bAh3JiM+hj349iYn7CpYHOPKzg==" workbookSaltValue="1UFDWfHaoh6cVD0sIg1SfA==" workbookSpinCount="100000" lockStructure="1"/>
  <bookViews>
    <workbookView xWindow="0" yWindow="0" windowWidth="20700" windowHeight="7920" firstSheet="1" activeTab="5"/>
  </bookViews>
  <sheets>
    <sheet name="Misc" sheetId="2" state="hidden" r:id="rId1"/>
    <sheet name="Overview" sheetId="20" r:id="rId2"/>
    <sheet name="Methodology" sheetId="21" r:id="rId3"/>
    <sheet name="DME Region Map" sheetId="22" r:id="rId4"/>
    <sheet name="All CB Items" sheetId="1" r:id="rId5"/>
    <sheet name="CPAP" sheetId="25" r:id="rId6"/>
    <sheet name="Enteral" sheetId="27" r:id="rId7"/>
    <sheet name="General Home Equipment" sheetId="34" r:id="rId8"/>
    <sheet name="Infusion Pumps" sheetId="29" r:id="rId9"/>
    <sheet name="Insulin Infusion Pumps" sheetId="41" r:id="rId10"/>
    <sheet name="Nebulizer" sheetId="30" r:id="rId11"/>
    <sheet name="NPWT" sheetId="31" r:id="rId12"/>
    <sheet name="Oxygen" sheetId="32" r:id="rId13"/>
    <sheet name="Support Surfaces" sheetId="35" r:id="rId14"/>
    <sheet name="TENS" sheetId="38" r:id="rId15"/>
    <sheet name="Walkers" sheetId="39" r:id="rId16"/>
    <sheet name="Wheelchairs and Accessories" sheetId="37" r:id="rId17"/>
    <sheet name="Appendix A" sheetId="40" r:id="rId18"/>
    <sheet name="BLANK" sheetId="3" state="hidden" r:id="rId19"/>
  </sheets>
  <definedNames>
    <definedName name="_xlnm._FilterDatabase" localSheetId="3" hidden="1">'DME Region Map'!$B$31:$C$31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25" l="1"/>
  <c r="B25" i="27"/>
  <c r="B25" i="34"/>
  <c r="B25" i="29"/>
  <c r="B25" i="41"/>
  <c r="B25" i="30"/>
  <c r="B25" i="31"/>
  <c r="B25" i="32"/>
  <c r="B25" i="35"/>
  <c r="B25" i="38"/>
  <c r="B25" i="39"/>
  <c r="B25" i="37"/>
  <c r="B25" i="1"/>
  <c r="B1" i="25"/>
  <c r="B1" i="27"/>
  <c r="B1" i="34"/>
  <c r="B1" i="29"/>
  <c r="B1" i="41"/>
  <c r="B1" i="30"/>
  <c r="B1" i="31"/>
  <c r="B1" i="32"/>
  <c r="B1" i="35"/>
  <c r="B1" i="38"/>
  <c r="B1" i="39"/>
  <c r="B1" i="37"/>
  <c r="B1" i="1"/>
  <c r="B24" i="25" l="1"/>
  <c r="B24" i="34"/>
  <c r="B24" i="1"/>
  <c r="B24" i="27"/>
  <c r="B24" i="29"/>
  <c r="B24" i="41"/>
  <c r="B24" i="30"/>
  <c r="B24" i="31"/>
  <c r="B24" i="32"/>
  <c r="B24" i="35"/>
  <c r="B24" i="38"/>
  <c r="B24" i="39"/>
  <c r="B24" i="37"/>
  <c r="D7" i="21" l="1"/>
  <c r="D6" i="21"/>
  <c r="B1" i="20" l="1"/>
  <c r="B25" i="3" l="1"/>
  <c r="B24" i="3"/>
  <c r="B1" i="3"/>
</calcChain>
</file>

<file path=xl/sharedStrings.xml><?xml version="1.0" encoding="utf-8"?>
<sst xmlns="http://schemas.openxmlformats.org/spreadsheetml/2006/main" count="1195" uniqueCount="558">
  <si>
    <t>Region</t>
  </si>
  <si>
    <t>2015 YTD</t>
  </si>
  <si>
    <t>Far West</t>
  </si>
  <si>
    <t>Great Lakes</t>
  </si>
  <si>
    <t>Mideast</t>
  </si>
  <si>
    <t>New England</t>
  </si>
  <si>
    <t>Non-Contiguous</t>
  </si>
  <si>
    <t>Plains</t>
  </si>
  <si>
    <t>Rocky Mountain</t>
  </si>
  <si>
    <t>Southeast</t>
  </si>
  <si>
    <t>Southwest</t>
  </si>
  <si>
    <t>All NCB Regions</t>
  </si>
  <si>
    <t>Jan</t>
  </si>
  <si>
    <t>Feb</t>
  </si>
  <si>
    <t>Mar</t>
  </si>
  <si>
    <t>Month</t>
  </si>
  <si>
    <t>Overview</t>
  </si>
  <si>
    <t>All CB Items</t>
  </si>
  <si>
    <t>Assigned Claim Lines</t>
  </si>
  <si>
    <t># Total Claim Lines</t>
  </si>
  <si>
    <t>#</t>
  </si>
  <si>
    <t>%</t>
  </si>
  <si>
    <t>Allowed Claim Lines</t>
  </si>
  <si>
    <t>% Chg in
Allowed Lines</t>
  </si>
  <si>
    <t>% Chg in
Assigned Lines</t>
  </si>
  <si>
    <t>Walkers</t>
  </si>
  <si>
    <t>Commode Chairs</t>
  </si>
  <si>
    <t>Complex Wheelchairs</t>
  </si>
  <si>
    <t>Nebulizer</t>
  </si>
  <si>
    <t>NPWT</t>
  </si>
  <si>
    <t>Oxygen</t>
  </si>
  <si>
    <t>Patient Lifts</t>
  </si>
  <si>
    <t>Seat Lifts</t>
  </si>
  <si>
    <t>Support Surfaces</t>
  </si>
  <si>
    <t>Standard Wheelchairs</t>
  </si>
  <si>
    <t>TENS</t>
  </si>
  <si>
    <t>Purpose</t>
  </si>
  <si>
    <t>Updates</t>
  </si>
  <si>
    <t>N/A</t>
  </si>
  <si>
    <t>Key Findings</t>
  </si>
  <si>
    <t>Table of Contents</t>
  </si>
  <si>
    <t>Methodology</t>
  </si>
  <si>
    <t xml:space="preserve">Data </t>
  </si>
  <si>
    <t>Data Types</t>
  </si>
  <si>
    <t>DME Claims</t>
  </si>
  <si>
    <t>Claims Data Through</t>
  </si>
  <si>
    <t>Data Restrictions</t>
  </si>
  <si>
    <t>Observation Period</t>
  </si>
  <si>
    <t>Study Population</t>
  </si>
  <si>
    <t>CPAP</t>
  </si>
  <si>
    <t>Enteral</t>
  </si>
  <si>
    <t>Infusion Pumps</t>
  </si>
  <si>
    <t>Figure 1: Bureau of Economic Analysis Regional Map</t>
  </si>
  <si>
    <t>Source: https://united-states.reaproject.org</t>
  </si>
  <si>
    <t>State Code</t>
  </si>
  <si>
    <t>BEA Region</t>
  </si>
  <si>
    <t>CO</t>
  </si>
  <si>
    <t>ID</t>
  </si>
  <si>
    <t>MT</t>
  </si>
  <si>
    <t>UT</t>
  </si>
  <si>
    <t>WY</t>
  </si>
  <si>
    <t>CT</t>
  </si>
  <si>
    <t>ME</t>
  </si>
  <si>
    <t>MA</t>
  </si>
  <si>
    <t>NH</t>
  </si>
  <si>
    <t>RI</t>
  </si>
  <si>
    <t>VT</t>
  </si>
  <si>
    <t>DE</t>
  </si>
  <si>
    <t>DC</t>
  </si>
  <si>
    <t>MD</t>
  </si>
  <si>
    <t>NJ</t>
  </si>
  <si>
    <t>NY</t>
  </si>
  <si>
    <t>PA</t>
  </si>
  <si>
    <t>IL</t>
  </si>
  <si>
    <t>IN</t>
  </si>
  <si>
    <t>MI</t>
  </si>
  <si>
    <t>OH</t>
  </si>
  <si>
    <t>WI</t>
  </si>
  <si>
    <t>IA</t>
  </si>
  <si>
    <t>KS</t>
  </si>
  <si>
    <t>MN</t>
  </si>
  <si>
    <t>MO</t>
  </si>
  <si>
    <t>NE</t>
  </si>
  <si>
    <t>ND</t>
  </si>
  <si>
    <t>SD</t>
  </si>
  <si>
    <t>AL</t>
  </si>
  <si>
    <t>AR</t>
  </si>
  <si>
    <t>FL</t>
  </si>
  <si>
    <t>GA</t>
  </si>
  <si>
    <t>KY</t>
  </si>
  <si>
    <t>LA</t>
  </si>
  <si>
    <t>MS</t>
  </si>
  <si>
    <t>NC</t>
  </si>
  <si>
    <t>SC</t>
  </si>
  <si>
    <t>TN</t>
  </si>
  <si>
    <t>VA</t>
  </si>
  <si>
    <t>WV</t>
  </si>
  <si>
    <t>AZ</t>
  </si>
  <si>
    <t>NM</t>
  </si>
  <si>
    <t>OK</t>
  </si>
  <si>
    <t>TX</t>
  </si>
  <si>
    <t>CA</t>
  </si>
  <si>
    <t>NV</t>
  </si>
  <si>
    <t>OR</t>
  </si>
  <si>
    <t>WA</t>
  </si>
  <si>
    <t>AK</t>
  </si>
  <si>
    <t>AS</t>
  </si>
  <si>
    <t>GU</t>
  </si>
  <si>
    <t>HI</t>
  </si>
  <si>
    <t>MP</t>
  </si>
  <si>
    <t>PR</t>
  </si>
  <si>
    <t>VI</t>
  </si>
  <si>
    <t>Table 0: Mapping of states to BEA region</t>
  </si>
  <si>
    <t>Key Metrics</t>
  </si>
  <si>
    <t>Total Assigned Claim Lines</t>
  </si>
  <si>
    <t>Region Type</t>
  </si>
  <si>
    <t>Rural</t>
  </si>
  <si>
    <t>Urban</t>
  </si>
  <si>
    <t>CPAP Device and Supplies</t>
  </si>
  <si>
    <t>Enteral Nutrition</t>
  </si>
  <si>
    <t>Infusion Pump and Supplies</t>
  </si>
  <si>
    <t>Nebulizer Device and Supplies</t>
  </si>
  <si>
    <t>2016 Actual</t>
  </si>
  <si>
    <t>Percent Assigned</t>
  </si>
  <si>
    <t>DME Region Map</t>
  </si>
  <si>
    <t>Overall</t>
  </si>
  <si>
    <t>Appendix A - Product Category HCPCS Codes</t>
  </si>
  <si>
    <t>Support surfaces</t>
  </si>
  <si>
    <t xml:space="preserve">Walkers </t>
  </si>
  <si>
    <t>E0779</t>
  </si>
  <si>
    <t>E0160</t>
  </si>
  <si>
    <t>K0835</t>
  </si>
  <si>
    <t>E0470</t>
  </si>
  <si>
    <t>A4604</t>
  </si>
  <si>
    <t>B4034</t>
  </si>
  <si>
    <t>E0250</t>
  </si>
  <si>
    <t>E0271</t>
  </si>
  <si>
    <t>E0784</t>
  </si>
  <si>
    <t>A4221</t>
  </si>
  <si>
    <t>A7004</t>
  </si>
  <si>
    <t>A4619</t>
  </si>
  <si>
    <t>A6550</t>
  </si>
  <si>
    <t>E0424</t>
  </si>
  <si>
    <t>E0441</t>
  </si>
  <si>
    <t>E0431</t>
  </si>
  <si>
    <t>E0621</t>
  </si>
  <si>
    <t>E0627</t>
  </si>
  <si>
    <t>K0800</t>
  </si>
  <si>
    <t>E1031</t>
  </si>
  <si>
    <t>A4640</t>
  </si>
  <si>
    <t>E0720</t>
  </si>
  <si>
    <t>A4557</t>
  </si>
  <si>
    <t>E0130</t>
  </si>
  <si>
    <t>A4636</t>
  </si>
  <si>
    <t>E0705</t>
  </si>
  <si>
    <t>E0780</t>
  </si>
  <si>
    <t>E0161</t>
  </si>
  <si>
    <t>K0836</t>
  </si>
  <si>
    <t>E0471</t>
  </si>
  <si>
    <t>A7027</t>
  </si>
  <si>
    <t>B4035</t>
  </si>
  <si>
    <t>E0251</t>
  </si>
  <si>
    <t>E0272</t>
  </si>
  <si>
    <t>A4222</t>
  </si>
  <si>
    <t>A7007</t>
  </si>
  <si>
    <t>A7003</t>
  </si>
  <si>
    <t>A7000</t>
  </si>
  <si>
    <t>E0442</t>
  </si>
  <si>
    <t>E0433</t>
  </si>
  <si>
    <t>E0439</t>
  </si>
  <si>
    <t>E0630</t>
  </si>
  <si>
    <t>E0628</t>
  </si>
  <si>
    <t>K0801</t>
  </si>
  <si>
    <t>E1037</t>
  </si>
  <si>
    <t>E0181</t>
  </si>
  <si>
    <t>E0730</t>
  </si>
  <si>
    <t>A4595</t>
  </si>
  <si>
    <t>E0135</t>
  </si>
  <si>
    <t>A4637</t>
  </si>
  <si>
    <t>E0950</t>
  </si>
  <si>
    <t>E0781</t>
  </si>
  <si>
    <t>E0163</t>
  </si>
  <si>
    <t>K0837</t>
  </si>
  <si>
    <t>E0472</t>
  </si>
  <si>
    <t>A7028</t>
  </si>
  <si>
    <t>B4036</t>
  </si>
  <si>
    <t>E0255</t>
  </si>
  <si>
    <t>E0280</t>
  </si>
  <si>
    <t>E0776</t>
  </si>
  <si>
    <t>A7017</t>
  </si>
  <si>
    <t>A7005</t>
  </si>
  <si>
    <t>E2402</t>
  </si>
  <si>
    <t>E0443</t>
  </si>
  <si>
    <t>E0434</t>
  </si>
  <si>
    <t>E1390</t>
  </si>
  <si>
    <t>E0635</t>
  </si>
  <si>
    <t>E0629</t>
  </si>
  <si>
    <t>K0802</t>
  </si>
  <si>
    <t>E1038</t>
  </si>
  <si>
    <t>E0182</t>
  </si>
  <si>
    <t>E0731</t>
  </si>
  <si>
    <t>E0140</t>
  </si>
  <si>
    <t>E0154</t>
  </si>
  <si>
    <t>E0951</t>
  </si>
  <si>
    <t>E0791</t>
  </si>
  <si>
    <t>E0165</t>
  </si>
  <si>
    <t>K0838</t>
  </si>
  <si>
    <t>E0601</t>
  </si>
  <si>
    <t>A7029</t>
  </si>
  <si>
    <t>B4081</t>
  </si>
  <si>
    <t>E0256</t>
  </si>
  <si>
    <t>E0300</t>
  </si>
  <si>
    <t>K0552</t>
  </si>
  <si>
    <t>E0570</t>
  </si>
  <si>
    <t>A7006</t>
  </si>
  <si>
    <t>E0444</t>
  </si>
  <si>
    <t>E1392</t>
  </si>
  <si>
    <t>E1391</t>
  </si>
  <si>
    <t>E0636</t>
  </si>
  <si>
    <t>K0806</t>
  </si>
  <si>
    <t>E1039</t>
  </si>
  <si>
    <t>E0184</t>
  </si>
  <si>
    <t>E0141</t>
  </si>
  <si>
    <t>E0155</t>
  </si>
  <si>
    <t>E0952</t>
  </si>
  <si>
    <t>E0167</t>
  </si>
  <si>
    <t>K0839</t>
  </si>
  <si>
    <t>A7030</t>
  </si>
  <si>
    <t>B4082</t>
  </si>
  <si>
    <t>E0260</t>
  </si>
  <si>
    <t>E0305</t>
  </si>
  <si>
    <t>K0601</t>
  </si>
  <si>
    <t>E0580</t>
  </si>
  <si>
    <t>A7010</t>
  </si>
  <si>
    <t>K0738</t>
  </si>
  <si>
    <t>E1035</t>
  </si>
  <si>
    <t>K0807</t>
  </si>
  <si>
    <t>K0001</t>
  </si>
  <si>
    <t>E0185</t>
  </si>
  <si>
    <t>E0143</t>
  </si>
  <si>
    <t>E0156</t>
  </si>
  <si>
    <t>E0955</t>
  </si>
  <si>
    <t>E0168</t>
  </si>
  <si>
    <t>K0840</t>
  </si>
  <si>
    <t>A7031</t>
  </si>
  <si>
    <t>B4083</t>
  </si>
  <si>
    <t>E0261</t>
  </si>
  <si>
    <t>E0310</t>
  </si>
  <si>
    <t>K0602</t>
  </si>
  <si>
    <t>E0585</t>
  </si>
  <si>
    <t>A7012</t>
  </si>
  <si>
    <t>E1036</t>
  </si>
  <si>
    <t>K0808</t>
  </si>
  <si>
    <t>K0002</t>
  </si>
  <si>
    <t>E0186</t>
  </si>
  <si>
    <t>E0144</t>
  </si>
  <si>
    <t>E0157</t>
  </si>
  <si>
    <t>E0956</t>
  </si>
  <si>
    <t>E0170</t>
  </si>
  <si>
    <t>K0841</t>
  </si>
  <si>
    <t>A7032</t>
  </si>
  <si>
    <t>B4087</t>
  </si>
  <si>
    <t>E0265</t>
  </si>
  <si>
    <t>E0316</t>
  </si>
  <si>
    <t>K0603</t>
  </si>
  <si>
    <t>A7013</t>
  </si>
  <si>
    <t>K0813</t>
  </si>
  <si>
    <t>K0003</t>
  </si>
  <si>
    <t>E0187</t>
  </si>
  <si>
    <t>E0147</t>
  </si>
  <si>
    <t>E0158</t>
  </si>
  <si>
    <t>E0957</t>
  </si>
  <si>
    <t>E0171</t>
  </si>
  <si>
    <t>K0842</t>
  </si>
  <si>
    <t>A7033</t>
  </si>
  <si>
    <t>B4088</t>
  </si>
  <si>
    <t>E0266</t>
  </si>
  <si>
    <t>E0910</t>
  </si>
  <si>
    <t>K0604</t>
  </si>
  <si>
    <t>A7014</t>
  </si>
  <si>
    <t>K0814</t>
  </si>
  <si>
    <t>K0004</t>
  </si>
  <si>
    <t>E0188</t>
  </si>
  <si>
    <t>E0148</t>
  </si>
  <si>
    <t>E0159</t>
  </si>
  <si>
    <t>E0958</t>
  </si>
  <si>
    <t>E0275</t>
  </si>
  <si>
    <t>K0843</t>
  </si>
  <si>
    <t>A7034</t>
  </si>
  <si>
    <t>B4149</t>
  </si>
  <si>
    <t>E0290</t>
  </si>
  <si>
    <t>E0911</t>
  </si>
  <si>
    <t>K0605</t>
  </si>
  <si>
    <t>A7015</t>
  </si>
  <si>
    <t>K0815</t>
  </si>
  <si>
    <t>K0006</t>
  </si>
  <si>
    <t>E0189</t>
  </si>
  <si>
    <t>E0149</t>
  </si>
  <si>
    <t>E0959</t>
  </si>
  <si>
    <t>E0276</t>
  </si>
  <si>
    <t>A7035</t>
  </si>
  <si>
    <t>B4150</t>
  </si>
  <si>
    <t>E0291</t>
  </si>
  <si>
    <t>E0912</t>
  </si>
  <si>
    <t>A7018</t>
  </si>
  <si>
    <t>K0816</t>
  </si>
  <si>
    <t>K0007</t>
  </si>
  <si>
    <t>E0193</t>
  </si>
  <si>
    <t>E0960</t>
  </si>
  <si>
    <t>E0325</t>
  </si>
  <si>
    <t>A7036</t>
  </si>
  <si>
    <t>B4152</t>
  </si>
  <si>
    <t>E0292</t>
  </si>
  <si>
    <t>E0940</t>
  </si>
  <si>
    <t>E0565</t>
  </si>
  <si>
    <t>K0820</t>
  </si>
  <si>
    <t>E0196</t>
  </si>
  <si>
    <t>E0961</t>
  </si>
  <si>
    <t>E0326</t>
  </si>
  <si>
    <t>A7037</t>
  </si>
  <si>
    <t>B4153</t>
  </si>
  <si>
    <t>E0293</t>
  </si>
  <si>
    <t>E0572</t>
  </si>
  <si>
    <t>K0821</t>
  </si>
  <si>
    <t>E0197</t>
  </si>
  <si>
    <t>E0966</t>
  </si>
  <si>
    <t>A7038</t>
  </si>
  <si>
    <t>B4154</t>
  </si>
  <si>
    <t>E0294</t>
  </si>
  <si>
    <t>E1372</t>
  </si>
  <si>
    <t>E1405</t>
  </si>
  <si>
    <t>K0822</t>
  </si>
  <si>
    <t>E0199</t>
  </si>
  <si>
    <t>E0967</t>
  </si>
  <si>
    <t>A7039</t>
  </si>
  <si>
    <t>B4155</t>
  </si>
  <si>
    <t>E0295</t>
  </si>
  <si>
    <t>E1406</t>
  </si>
  <si>
    <t>K0823</t>
  </si>
  <si>
    <t>E0277</t>
  </si>
  <si>
    <t>E0971</t>
  </si>
  <si>
    <t>A7044</t>
  </si>
  <si>
    <t>B9000</t>
  </si>
  <si>
    <t>E0296</t>
  </si>
  <si>
    <t>K0824</t>
  </si>
  <si>
    <t>E0371</t>
  </si>
  <si>
    <t>E0973</t>
  </si>
  <si>
    <t>A7045</t>
  </si>
  <si>
    <t>B9002</t>
  </si>
  <si>
    <t>E0297</t>
  </si>
  <si>
    <t>K0825</t>
  </si>
  <si>
    <t>E0372</t>
  </si>
  <si>
    <t>E0974</t>
  </si>
  <si>
    <t>A7046</t>
  </si>
  <si>
    <t>E0301</t>
  </si>
  <si>
    <t>K0826</t>
  </si>
  <si>
    <t>E0373</t>
  </si>
  <si>
    <t>E0978</t>
  </si>
  <si>
    <t>E0561</t>
  </si>
  <si>
    <t>E0302</t>
  </si>
  <si>
    <t>K0827</t>
  </si>
  <si>
    <t>E0981</t>
  </si>
  <si>
    <t>E0562</t>
  </si>
  <si>
    <t>E0303</t>
  </si>
  <si>
    <t>K0828</t>
  </si>
  <si>
    <t>E0982</t>
  </si>
  <si>
    <t>E0304</t>
  </si>
  <si>
    <t>K0829</t>
  </si>
  <si>
    <t>E0985</t>
  </si>
  <si>
    <t>E0990</t>
  </si>
  <si>
    <t>E0992</t>
  </si>
  <si>
    <t>E0995</t>
  </si>
  <si>
    <t>E1002</t>
  </si>
  <si>
    <t>E1003</t>
  </si>
  <si>
    <t>E1004</t>
  </si>
  <si>
    <t>E1005</t>
  </si>
  <si>
    <t>E1006</t>
  </si>
  <si>
    <t>E1007</t>
  </si>
  <si>
    <t>E1008</t>
  </si>
  <si>
    <t>E1010</t>
  </si>
  <si>
    <t>E1015</t>
  </si>
  <si>
    <t>E1016</t>
  </si>
  <si>
    <t>E1020</t>
  </si>
  <si>
    <t>E1028</t>
  </si>
  <si>
    <t>E1029</t>
  </si>
  <si>
    <t>E1030</t>
  </si>
  <si>
    <t>E1225</t>
  </si>
  <si>
    <t>E1226</t>
  </si>
  <si>
    <t>E2201</t>
  </si>
  <si>
    <t>E2202</t>
  </si>
  <si>
    <t>E2203</t>
  </si>
  <si>
    <t>E2204</t>
  </si>
  <si>
    <t>E2205</t>
  </si>
  <si>
    <t>E2206</t>
  </si>
  <si>
    <t>E2207</t>
  </si>
  <si>
    <t>E2208</t>
  </si>
  <si>
    <t>E2209</t>
  </si>
  <si>
    <t>E2210</t>
  </si>
  <si>
    <t>E2211</t>
  </si>
  <si>
    <t>E2212</t>
  </si>
  <si>
    <t>E2213</t>
  </si>
  <si>
    <t>E2214</t>
  </si>
  <si>
    <t>E2215</t>
  </si>
  <si>
    <t>E2219</t>
  </si>
  <si>
    <t>E2220</t>
  </si>
  <si>
    <t>E2221</t>
  </si>
  <si>
    <t>E2222</t>
  </si>
  <si>
    <t>E2224</t>
  </si>
  <si>
    <t>E2225</t>
  </si>
  <si>
    <t>E2226</t>
  </si>
  <si>
    <t>E2228</t>
  </si>
  <si>
    <t>E2231</t>
  </si>
  <si>
    <t>E2310</t>
  </si>
  <si>
    <t>E2311</t>
  </si>
  <si>
    <t>E2312</t>
  </si>
  <si>
    <t>E2321</t>
  </si>
  <si>
    <t>E2322</t>
  </si>
  <si>
    <t>E2323</t>
  </si>
  <si>
    <t>E2324</t>
  </si>
  <si>
    <t>E2325</t>
  </si>
  <si>
    <t>E2326</t>
  </si>
  <si>
    <t>E2327</t>
  </si>
  <si>
    <t>E2328</t>
  </si>
  <si>
    <t>E2329</t>
  </si>
  <si>
    <t>E2330</t>
  </si>
  <si>
    <t>E2351</t>
  </si>
  <si>
    <t>E2359</t>
  </si>
  <si>
    <t>E2360</t>
  </si>
  <si>
    <t>E2361</t>
  </si>
  <si>
    <t>E2362</t>
  </si>
  <si>
    <t>E2363</t>
  </si>
  <si>
    <t>E2364</t>
  </si>
  <si>
    <t>E2365</t>
  </si>
  <si>
    <t>E2366</t>
  </si>
  <si>
    <t>E2367</t>
  </si>
  <si>
    <t>E2368</t>
  </si>
  <si>
    <t>E2369</t>
  </si>
  <si>
    <t>E2370</t>
  </si>
  <si>
    <t>E2371</t>
  </si>
  <si>
    <t>E2373</t>
  </si>
  <si>
    <t>E2374</t>
  </si>
  <si>
    <t>E2375</t>
  </si>
  <si>
    <t>E2376</t>
  </si>
  <si>
    <t>E2377</t>
  </si>
  <si>
    <t>E2381</t>
  </si>
  <si>
    <t>E2382</t>
  </si>
  <si>
    <t>E2383</t>
  </si>
  <si>
    <t>E2384</t>
  </si>
  <si>
    <t>E2385</t>
  </si>
  <si>
    <t>E2386</t>
  </si>
  <si>
    <t>E2387</t>
  </si>
  <si>
    <t>E2388</t>
  </si>
  <si>
    <t>E2389</t>
  </si>
  <si>
    <t>E2390</t>
  </si>
  <si>
    <t>E2391</t>
  </si>
  <si>
    <t>E2392</t>
  </si>
  <si>
    <t>E2394</t>
  </si>
  <si>
    <t>E2395</t>
  </si>
  <si>
    <t>E2396</t>
  </si>
  <si>
    <t>E2397</t>
  </si>
  <si>
    <t>E2601</t>
  </si>
  <si>
    <t>E2602</t>
  </si>
  <si>
    <t>E2603</t>
  </si>
  <si>
    <t>E2604</t>
  </si>
  <si>
    <t>E2605</t>
  </si>
  <si>
    <t>E2606</t>
  </si>
  <si>
    <t>E2607</t>
  </si>
  <si>
    <t>E2608</t>
  </si>
  <si>
    <t>E2611</t>
  </si>
  <si>
    <t>E2612</t>
  </si>
  <si>
    <t>E2613</t>
  </si>
  <si>
    <t>E2614</t>
  </si>
  <si>
    <t>E2615</t>
  </si>
  <si>
    <t>E2616</t>
  </si>
  <si>
    <t>E2619</t>
  </si>
  <si>
    <t>E2620</t>
  </si>
  <si>
    <t>E2621</t>
  </si>
  <si>
    <t>E2622</t>
  </si>
  <si>
    <t>E2623</t>
  </si>
  <si>
    <t>E2624</t>
  </si>
  <si>
    <t>E2625</t>
  </si>
  <si>
    <t>E2626</t>
  </si>
  <si>
    <t>E2627</t>
  </si>
  <si>
    <t>E2628</t>
  </si>
  <si>
    <t>E2629</t>
  </si>
  <si>
    <t>E2630</t>
  </si>
  <si>
    <t>E2631</t>
  </si>
  <si>
    <t>E2632</t>
  </si>
  <si>
    <t>E2633</t>
  </si>
  <si>
    <t>K0015</t>
  </si>
  <si>
    <t>K0017</t>
  </si>
  <si>
    <t>K0018</t>
  </si>
  <si>
    <t>K0019</t>
  </si>
  <si>
    <t>K0020</t>
  </si>
  <si>
    <t>K0037</t>
  </si>
  <si>
    <t>K0038</t>
  </si>
  <si>
    <t>K0039</t>
  </si>
  <si>
    <t>K0040</t>
  </si>
  <si>
    <t>K0041</t>
  </si>
  <si>
    <t>K0042</t>
  </si>
  <si>
    <t>K0043</t>
  </si>
  <si>
    <t>K0044</t>
  </si>
  <si>
    <t>K0045</t>
  </si>
  <si>
    <t>K0046</t>
  </si>
  <si>
    <t>K0047</t>
  </si>
  <si>
    <t>K0050</t>
  </si>
  <si>
    <t>K0051</t>
  </si>
  <si>
    <t>K0052</t>
  </si>
  <si>
    <t>K0053</t>
  </si>
  <si>
    <t>K0056</t>
  </si>
  <si>
    <t>K0065</t>
  </si>
  <si>
    <t>K0069</t>
  </si>
  <si>
    <t>K0070</t>
  </si>
  <si>
    <t>K0071</t>
  </si>
  <si>
    <t>K0072</t>
  </si>
  <si>
    <t>K0073</t>
  </si>
  <si>
    <t>K0077</t>
  </si>
  <si>
    <t>K0098</t>
  </si>
  <si>
    <t>K0105</t>
  </si>
  <si>
    <t>K0195</t>
  </si>
  <si>
    <t>K0733</t>
  </si>
  <si>
    <t>Hospital beds</t>
  </si>
  <si>
    <t>Enteral Nutrients</t>
  </si>
  <si>
    <t>CPAP &amp; RADS</t>
  </si>
  <si>
    <t>Nebulizers</t>
  </si>
  <si>
    <t>Wheelchair Accessories and Replacement Parts</t>
  </si>
  <si>
    <t>Appendix A</t>
  </si>
  <si>
    <t>General Home Equipment</t>
  </si>
  <si>
    <t>Wheelchairs and Accessories</t>
  </si>
  <si>
    <t>* Note: CB Refers to DMEPOS Competitive Bidding; NCB refers to Non-Competitive Bidding; DME refers to Durable Medical Equipment; and BEA refers to the Federal Bureau of Economic Analysis, which divides the nation into regions for the purpose of conducting economic analyses.</t>
  </si>
  <si>
    <t>% Change</t>
  </si>
  <si>
    <t>Insulin Infusion Pump and Supplies</t>
  </si>
  <si>
    <t>Number of Allowed Services</t>
  </si>
  <si>
    <t>Crosswalk of States/Territories to BEA Regions</t>
  </si>
  <si>
    <t>Number of claim lines that have assignment code (ASGMT_CD) equal to "A"</t>
  </si>
  <si>
    <r>
      <t xml:space="preserve">Infusion Pumps </t>
    </r>
    <r>
      <rPr>
        <sz val="10"/>
        <rFont val="Arial"/>
        <family val="2"/>
      </rPr>
      <t>(Highlighted are insulin infusion pump and supplies)</t>
    </r>
  </si>
  <si>
    <t>-</t>
  </si>
  <si>
    <t>Insulin Infusion Pumps</t>
  </si>
  <si>
    <t>All beneficiaries who lived in non-competitive bidding regions for the month they had a claim for the DME item.</t>
  </si>
  <si>
    <t>Number of claims lines with line allowed charge (LALOWCHG) greater than 0</t>
  </si>
  <si>
    <t>2016/11/18 (2016 Week 47)</t>
  </si>
  <si>
    <t>2015/11/16 (2015 Week 47)</t>
  </si>
  <si>
    <t>Assignment Rates for July - October in 2015 and 2016, Controlling for Claim Delay - All CB Items</t>
  </si>
  <si>
    <t>Assignment Rates for July - October in 2015 and 2016, Controlling for Claim Delay - CPAP Device and Supplies</t>
  </si>
  <si>
    <t>Assignment Rates for July - October in 2015 and 2016, Controlling for Claim Delay - Enteral Nutrition</t>
  </si>
  <si>
    <t>Assignment Rates for July - October in 2015 and 2016, Controlling for Claim Delay - General Home Equipment</t>
  </si>
  <si>
    <t>Assignment Rates for July - October in 2015 and 2016, Controlling for Claim Delay - Infusion Pump and Supplies</t>
  </si>
  <si>
    <t>Assignment Rates for July - October in 2015 and 2016, Controlling for Claim Delay - Insulin Infusion Pump and Supplies</t>
  </si>
  <si>
    <t>Assignment Rates for July - October in 2015 and 2016, Controlling for Claim Delay - Nebulizer Device and Supplies</t>
  </si>
  <si>
    <t>Assignment Rates for July - October in 2015 and 2016, Controlling for Claim Delay - NPWT</t>
  </si>
  <si>
    <t>Assignment Rates for July - October in 2015 and 2016, Controlling for Claim Delay - Oxygen</t>
  </si>
  <si>
    <t>Assignment Rates for July - October in 2015 and 2016, Controlling for Claim Delay - Support Surfaces</t>
  </si>
  <si>
    <t>Assignment Rates for July - October in 2015 and 2016, Controlling for Claim Delay - TENS</t>
  </si>
  <si>
    <t>Assignment Rates for July - October in 2015 and 2016, Controlling for Claim Delay - Walkers</t>
  </si>
  <si>
    <t>Assignment Rates for July - October in 2015 and 2016, Controlling for Claim Delay - Wheelchairs and Accessories</t>
  </si>
  <si>
    <t>Total</t>
  </si>
  <si>
    <t>This workbook analyzes assignment rates for products that are subject to the DMEPOS fee schedule adjustment. We compare the values of assignment rates in July - October 2016 to their values in July - October 2015, using the same data weeks in these two different years, to understand the impact of the fee schedule adjustment while accounting for claim lag.</t>
  </si>
  <si>
    <t>July - October 2015 YTD and July - October 2016 Actual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</si>
</sst>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/mm/dd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0"/>
      <name val="Arial"/>
      <family val="2"/>
    </font>
    <font>
      <b/>
      <sz val="16"/>
      <color theme="0"/>
      <name val="Arial"/>
      <family val="2"/>
    </font>
    <font>
      <i/>
      <sz val="12"/>
      <color theme="0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rgb="FFFFFFFF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i/>
      <sz val="10"/>
      <color theme="1"/>
      <name val="Arial"/>
      <family val="2"/>
    </font>
    <font>
      <u/>
      <sz val="10"/>
      <color theme="10"/>
      <name val="Arial"/>
      <family val="2"/>
    </font>
    <font>
      <b/>
      <sz val="10"/>
      <name val="Arial"/>
      <family val="2"/>
    </font>
    <font>
      <i/>
      <sz val="11"/>
      <color theme="1"/>
      <name val="Arial"/>
      <family val="2"/>
    </font>
    <font>
      <i/>
      <sz val="12"/>
      <color theme="1"/>
      <name val="Arial"/>
      <family val="2"/>
    </font>
    <font>
      <sz val="11"/>
      <color rgb="FFFFFFFF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11314B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EDEDED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5" tint="0.79998168889431442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9" fillId="0" borderId="0" applyNumberFormat="0" applyFill="0" applyBorder="0" applyAlignment="0" applyProtection="0"/>
  </cellStyleXfs>
  <cellXfs count="191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3" fontId="5" fillId="0" borderId="6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3" fontId="5" fillId="4" borderId="2" xfId="0" applyNumberFormat="1" applyFont="1" applyFill="1" applyBorder="1" applyAlignment="1">
      <alignment horizontal="center" vertical="center" wrapText="1"/>
    </xf>
    <xf numFmtId="3" fontId="5" fillId="4" borderId="3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/>
    </xf>
    <xf numFmtId="3" fontId="4" fillId="0" borderId="8" xfId="0" applyNumberFormat="1" applyFont="1" applyBorder="1" applyAlignment="1">
      <alignment horizontal="center" vertical="center"/>
    </xf>
    <xf numFmtId="3" fontId="4" fillId="0" borderId="9" xfId="0" applyNumberFormat="1" applyFont="1" applyBorder="1" applyAlignment="1">
      <alignment horizontal="center" vertical="center"/>
    </xf>
    <xf numFmtId="9" fontId="5" fillId="0" borderId="7" xfId="0" applyNumberFormat="1" applyFont="1" applyFill="1" applyBorder="1" applyAlignment="1">
      <alignment horizontal="center" vertical="center" wrapText="1"/>
    </xf>
    <xf numFmtId="9" fontId="5" fillId="4" borderId="4" xfId="0" applyNumberFormat="1" applyFont="1" applyFill="1" applyBorder="1" applyAlignment="1">
      <alignment horizontal="center" vertical="center" wrapText="1"/>
    </xf>
    <xf numFmtId="9" fontId="4" fillId="0" borderId="7" xfId="0" applyNumberFormat="1" applyFont="1" applyBorder="1" applyAlignment="1">
      <alignment horizontal="center" vertical="center"/>
    </xf>
    <xf numFmtId="9" fontId="4" fillId="0" borderId="10" xfId="0" applyNumberFormat="1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3" fontId="4" fillId="0" borderId="14" xfId="0" applyNumberFormat="1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center" vertical="center"/>
    </xf>
    <xf numFmtId="9" fontId="4" fillId="0" borderId="16" xfId="0" applyNumberFormat="1" applyFont="1" applyBorder="1" applyAlignment="1">
      <alignment horizontal="center" vertical="center"/>
    </xf>
    <xf numFmtId="0" fontId="6" fillId="7" borderId="0" xfId="0" applyFont="1" applyFill="1"/>
    <xf numFmtId="0" fontId="7" fillId="7" borderId="0" xfId="0" applyFont="1" applyFill="1" applyAlignment="1">
      <alignment vertical="center"/>
    </xf>
    <xf numFmtId="0" fontId="6" fillId="7" borderId="0" xfId="0" applyFont="1" applyFill="1" applyAlignment="1">
      <alignment vertical="center"/>
    </xf>
    <xf numFmtId="0" fontId="8" fillId="7" borderId="0" xfId="0" applyFont="1" applyFill="1"/>
    <xf numFmtId="0" fontId="10" fillId="7" borderId="0" xfId="3" applyFont="1" applyFill="1" applyAlignment="1">
      <alignment vertical="center"/>
    </xf>
    <xf numFmtId="0" fontId="8" fillId="7" borderId="0" xfId="0" applyFont="1" applyFill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3" borderId="19" xfId="0" applyFont="1" applyFill="1" applyBorder="1" applyAlignment="1">
      <alignment horizontal="center" vertical="center" wrapText="1"/>
    </xf>
    <xf numFmtId="3" fontId="5" fillId="4" borderId="19" xfId="0" applyNumberFormat="1" applyFont="1" applyFill="1" applyBorder="1" applyAlignment="1">
      <alignment horizontal="center" vertical="center" wrapText="1"/>
    </xf>
    <xf numFmtId="3" fontId="5" fillId="0" borderId="20" xfId="0" applyNumberFormat="1" applyFont="1" applyFill="1" applyBorder="1" applyAlignment="1">
      <alignment horizontal="center" vertical="center" wrapText="1"/>
    </xf>
    <xf numFmtId="3" fontId="4" fillId="0" borderId="21" xfId="0" applyNumberFormat="1" applyFont="1" applyBorder="1" applyAlignment="1">
      <alignment horizontal="center" vertical="center"/>
    </xf>
    <xf numFmtId="3" fontId="4" fillId="0" borderId="20" xfId="0" applyNumberFormat="1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 wrapText="1"/>
    </xf>
    <xf numFmtId="9" fontId="5" fillId="4" borderId="23" xfId="0" applyNumberFormat="1" applyFont="1" applyFill="1" applyBorder="1" applyAlignment="1">
      <alignment horizontal="center" vertical="center" wrapText="1"/>
    </xf>
    <xf numFmtId="9" fontId="5" fillId="0" borderId="24" xfId="0" applyNumberFormat="1" applyFont="1" applyFill="1" applyBorder="1" applyAlignment="1">
      <alignment horizontal="center" vertical="center" wrapText="1"/>
    </xf>
    <xf numFmtId="9" fontId="4" fillId="0" borderId="25" xfId="0" applyNumberFormat="1" applyFont="1" applyBorder="1" applyAlignment="1">
      <alignment horizontal="center" vertical="center"/>
    </xf>
    <xf numFmtId="9" fontId="4" fillId="0" borderId="24" xfId="0" applyNumberFormat="1" applyFont="1" applyBorder="1" applyAlignment="1">
      <alignment horizontal="center" vertical="center"/>
    </xf>
    <xf numFmtId="9" fontId="4" fillId="0" borderId="26" xfId="0" applyNumberFormat="1" applyFont="1" applyBorder="1" applyAlignment="1">
      <alignment horizontal="center" vertical="center"/>
    </xf>
    <xf numFmtId="3" fontId="5" fillId="4" borderId="23" xfId="0" applyNumberFormat="1" applyFont="1" applyFill="1" applyBorder="1" applyAlignment="1">
      <alignment horizontal="center" vertical="center" wrapText="1"/>
    </xf>
    <xf numFmtId="9" fontId="5" fillId="4" borderId="31" xfId="1" applyNumberFormat="1" applyFont="1" applyFill="1" applyBorder="1" applyAlignment="1">
      <alignment horizontal="center" vertical="center" wrapText="1"/>
    </xf>
    <xf numFmtId="9" fontId="5" fillId="4" borderId="18" xfId="1" applyNumberFormat="1" applyFont="1" applyFill="1" applyBorder="1" applyAlignment="1">
      <alignment horizontal="center" vertical="center" wrapText="1"/>
    </xf>
    <xf numFmtId="9" fontId="5" fillId="0" borderId="5" xfId="1" applyNumberFormat="1" applyFont="1" applyFill="1" applyBorder="1" applyAlignment="1">
      <alignment horizontal="center" vertical="center" wrapText="1"/>
    </xf>
    <xf numFmtId="9" fontId="5" fillId="0" borderId="32" xfId="1" applyNumberFormat="1" applyFont="1" applyFill="1" applyBorder="1" applyAlignment="1">
      <alignment horizontal="center" vertical="center" wrapText="1"/>
    </xf>
    <xf numFmtId="9" fontId="4" fillId="0" borderId="33" xfId="1" applyNumberFormat="1" applyFont="1" applyBorder="1" applyAlignment="1">
      <alignment horizontal="center" vertical="center"/>
    </xf>
    <xf numFmtId="9" fontId="4" fillId="0" borderId="34" xfId="1" applyNumberFormat="1" applyFont="1" applyBorder="1" applyAlignment="1">
      <alignment horizontal="center" vertical="center"/>
    </xf>
    <xf numFmtId="9" fontId="4" fillId="0" borderId="5" xfId="1" applyNumberFormat="1" applyFont="1" applyBorder="1" applyAlignment="1">
      <alignment horizontal="center" vertical="center"/>
    </xf>
    <xf numFmtId="9" fontId="4" fillId="0" borderId="32" xfId="1" applyNumberFormat="1" applyFont="1" applyBorder="1" applyAlignment="1">
      <alignment horizontal="center" vertical="center"/>
    </xf>
    <xf numFmtId="9" fontId="4" fillId="0" borderId="29" xfId="1" applyNumberFormat="1" applyFont="1" applyBorder="1" applyAlignment="1">
      <alignment horizontal="center" vertical="center"/>
    </xf>
    <xf numFmtId="9" fontId="4" fillId="0" borderId="30" xfId="1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7" borderId="0" xfId="0" applyFont="1" applyFill="1"/>
    <xf numFmtId="0" fontId="10" fillId="7" borderId="0" xfId="3" applyFont="1" applyFill="1"/>
    <xf numFmtId="0" fontId="13" fillId="8" borderId="0" xfId="2" applyFont="1" applyFill="1" applyBorder="1"/>
    <xf numFmtId="0" fontId="4" fillId="0" borderId="0" xfId="0" applyFont="1" applyBorder="1"/>
    <xf numFmtId="0" fontId="14" fillId="0" borderId="0" xfId="0" applyFont="1" applyBorder="1"/>
    <xf numFmtId="0" fontId="11" fillId="0" borderId="0" xfId="0" applyFont="1"/>
    <xf numFmtId="0" fontId="11" fillId="0" borderId="0" xfId="0" applyFont="1" applyFill="1"/>
    <xf numFmtId="0" fontId="4" fillId="0" borderId="0" xfId="0" applyFont="1" applyFill="1"/>
    <xf numFmtId="0" fontId="13" fillId="10" borderId="0" xfId="2" applyFont="1" applyFill="1" applyBorder="1" applyAlignment="1">
      <alignment vertical="center"/>
    </xf>
    <xf numFmtId="0" fontId="12" fillId="10" borderId="0" xfId="2" applyFont="1" applyFill="1" applyBorder="1" applyAlignment="1">
      <alignment vertical="center"/>
    </xf>
    <xf numFmtId="0" fontId="5" fillId="0" borderId="0" xfId="0" applyFont="1" applyBorder="1" applyAlignment="1">
      <alignment horizontal="left" vertical="top"/>
    </xf>
    <xf numFmtId="0" fontId="4" fillId="0" borderId="0" xfId="0" applyFont="1" applyBorder="1" applyAlignment="1">
      <alignment horizontal="left" vertical="top"/>
    </xf>
    <xf numFmtId="164" fontId="4" fillId="0" borderId="0" xfId="0" applyNumberFormat="1" applyFont="1" applyBorder="1" applyAlignment="1">
      <alignment horizontal="left" vertical="top"/>
    </xf>
    <xf numFmtId="0" fontId="15" fillId="0" borderId="0" xfId="3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13" fillId="11" borderId="0" xfId="2" applyFont="1" applyFill="1" applyBorder="1" applyAlignment="1">
      <alignment vertical="center"/>
    </xf>
    <xf numFmtId="0" fontId="12" fillId="11" borderId="0" xfId="2" applyFont="1" applyFill="1" applyBorder="1" applyAlignment="1">
      <alignment vertical="center"/>
    </xf>
    <xf numFmtId="0" fontId="16" fillId="0" borderId="0" xfId="2" applyFont="1" applyFill="1" applyBorder="1" applyAlignment="1">
      <alignment vertical="center"/>
    </xf>
    <xf numFmtId="0" fontId="12" fillId="0" borderId="0" xfId="2" applyFont="1" applyFill="1" applyBorder="1" applyAlignment="1">
      <alignment vertical="center"/>
    </xf>
    <xf numFmtId="0" fontId="13" fillId="0" borderId="0" xfId="2" applyFont="1" applyFill="1" applyBorder="1" applyAlignment="1">
      <alignment vertical="center"/>
    </xf>
    <xf numFmtId="0" fontId="4" fillId="0" borderId="0" xfId="0" applyFont="1" applyFill="1" applyAlignment="1">
      <alignment wrapText="1"/>
    </xf>
    <xf numFmtId="0" fontId="4" fillId="0" borderId="0" xfId="0" applyFont="1" applyAlignment="1">
      <alignment vertical="top" wrapText="1"/>
    </xf>
    <xf numFmtId="0" fontId="3" fillId="7" borderId="0" xfId="0" applyFont="1" applyFill="1"/>
    <xf numFmtId="0" fontId="17" fillId="7" borderId="0" xfId="0" applyFont="1" applyFill="1"/>
    <xf numFmtId="0" fontId="14" fillId="7" borderId="0" xfId="0" applyFont="1" applyFill="1"/>
    <xf numFmtId="0" fontId="18" fillId="7" borderId="0" xfId="0" applyFont="1" applyFill="1"/>
    <xf numFmtId="0" fontId="5" fillId="12" borderId="1" xfId="0" applyFont="1" applyFill="1" applyBorder="1" applyAlignment="1">
      <alignment horizontal="center" vertical="center"/>
    </xf>
    <xf numFmtId="0" fontId="5" fillId="12" borderId="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  <xf numFmtId="3" fontId="4" fillId="0" borderId="0" xfId="0" applyNumberFormat="1" applyFont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10" fontId="6" fillId="7" borderId="0" xfId="1" applyNumberFormat="1" applyFont="1" applyFill="1"/>
    <xf numFmtId="10" fontId="8" fillId="7" borderId="0" xfId="1" applyNumberFormat="1" applyFont="1" applyFill="1"/>
    <xf numFmtId="10" fontId="4" fillId="0" borderId="0" xfId="1" applyNumberFormat="1" applyFont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1" fillId="13" borderId="12" xfId="0" applyFont="1" applyFill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16" fillId="13" borderId="12" xfId="0" applyFont="1" applyFill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19" fillId="0" borderId="0" xfId="0" applyFont="1"/>
    <xf numFmtId="0" fontId="16" fillId="3" borderId="38" xfId="0" applyFont="1" applyFill="1" applyBorder="1" applyAlignment="1">
      <alignment horizontal="center" vertical="center" wrapText="1"/>
    </xf>
    <xf numFmtId="0" fontId="16" fillId="3" borderId="39" xfId="0" applyFont="1" applyFill="1" applyBorder="1" applyAlignment="1">
      <alignment horizontal="center" vertical="center" wrapText="1"/>
    </xf>
    <xf numFmtId="0" fontId="16" fillId="3" borderId="49" xfId="0" applyFont="1" applyFill="1" applyBorder="1" applyAlignment="1">
      <alignment horizontal="center" vertical="center" wrapText="1"/>
    </xf>
    <xf numFmtId="0" fontId="16" fillId="3" borderId="46" xfId="0" applyFont="1" applyFill="1" applyBorder="1" applyAlignment="1">
      <alignment horizontal="center" vertical="center" wrapText="1"/>
    </xf>
    <xf numFmtId="0" fontId="16" fillId="3" borderId="45" xfId="0" applyFont="1" applyFill="1" applyBorder="1" applyAlignment="1">
      <alignment horizontal="center" vertical="center" wrapText="1"/>
    </xf>
    <xf numFmtId="0" fontId="16" fillId="3" borderId="47" xfId="0" applyFont="1" applyFill="1" applyBorder="1" applyAlignment="1">
      <alignment horizontal="center" vertical="center" wrapText="1"/>
    </xf>
    <xf numFmtId="0" fontId="15" fillId="0" borderId="0" xfId="3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0" xfId="0" applyFont="1" applyAlignment="1">
      <alignment vertical="center"/>
    </xf>
    <xf numFmtId="0" fontId="5" fillId="4" borderId="2" xfId="0" applyFont="1" applyFill="1" applyBorder="1" applyAlignment="1">
      <alignment horizontal="center" vertical="center"/>
    </xf>
    <xf numFmtId="0" fontId="4" fillId="14" borderId="41" xfId="0" applyFont="1" applyFill="1" applyBorder="1" applyAlignment="1">
      <alignment horizontal="center" vertical="center"/>
    </xf>
    <xf numFmtId="0" fontId="4" fillId="14" borderId="12" xfId="0" applyFont="1" applyFill="1" applyBorder="1" applyAlignment="1">
      <alignment horizontal="center" vertical="center"/>
    </xf>
    <xf numFmtId="0" fontId="4" fillId="0" borderId="12" xfId="0" applyFont="1" applyBorder="1" applyAlignment="1">
      <alignment vertical="center" wrapText="1"/>
    </xf>
    <xf numFmtId="10" fontId="4" fillId="0" borderId="0" xfId="1" applyNumberFormat="1" applyFont="1" applyAlignment="1">
      <alignment horizontal="left" vertical="center"/>
    </xf>
    <xf numFmtId="0" fontId="8" fillId="0" borderId="0" xfId="0" applyFont="1" applyFill="1"/>
    <xf numFmtId="0" fontId="10" fillId="0" borderId="0" xfId="3" applyFont="1" applyFill="1" applyAlignment="1">
      <alignment vertical="center"/>
    </xf>
    <xf numFmtId="10" fontId="8" fillId="0" borderId="0" xfId="1" applyNumberFormat="1" applyFont="1" applyFill="1"/>
    <xf numFmtId="0" fontId="8" fillId="0" borderId="0" xfId="0" applyFont="1" applyFill="1" applyAlignment="1">
      <alignment vertical="center"/>
    </xf>
    <xf numFmtId="0" fontId="15" fillId="9" borderId="0" xfId="3" applyFont="1" applyFill="1" applyAlignment="1">
      <alignment horizontal="left" vertical="center" wrapText="1"/>
    </xf>
    <xf numFmtId="0" fontId="4" fillId="9" borderId="0" xfId="0" applyFont="1" applyFill="1" applyAlignment="1">
      <alignment horizontal="left" vertical="center" wrapText="1"/>
    </xf>
    <xf numFmtId="14" fontId="4" fillId="0" borderId="0" xfId="0" applyNumberFormat="1" applyFont="1"/>
    <xf numFmtId="0" fontId="12" fillId="0" borderId="0" xfId="0" applyFont="1"/>
    <xf numFmtId="0" fontId="5" fillId="3" borderId="1" xfId="0" applyFont="1" applyFill="1" applyBorder="1" applyAlignment="1">
      <alignment horizontal="center" vertical="center" wrapText="1"/>
    </xf>
    <xf numFmtId="9" fontId="5" fillId="4" borderId="1" xfId="0" applyNumberFormat="1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10" fontId="5" fillId="0" borderId="11" xfId="1" applyNumberFormat="1" applyFont="1" applyFill="1" applyBorder="1" applyAlignment="1">
      <alignment horizontal="center" vertical="center" wrapText="1"/>
    </xf>
    <xf numFmtId="10" fontId="5" fillId="0" borderId="12" xfId="1" applyNumberFormat="1" applyFont="1" applyFill="1" applyBorder="1" applyAlignment="1">
      <alignment horizontal="center" vertical="center" wrapText="1"/>
    </xf>
    <xf numFmtId="10" fontId="5" fillId="0" borderId="13" xfId="1" applyNumberFormat="1" applyFont="1" applyFill="1" applyBorder="1" applyAlignment="1">
      <alignment horizontal="center" vertical="center" wrapText="1"/>
    </xf>
    <xf numFmtId="10" fontId="4" fillId="0" borderId="36" xfId="1" applyNumberFormat="1" applyFont="1" applyBorder="1" applyAlignment="1">
      <alignment horizontal="center" vertical="center"/>
    </xf>
    <xf numFmtId="10" fontId="4" fillId="0" borderId="35" xfId="1" applyNumberFormat="1" applyFont="1" applyBorder="1" applyAlignment="1">
      <alignment horizontal="center" vertical="center"/>
    </xf>
    <xf numFmtId="10" fontId="4" fillId="0" borderId="12" xfId="1" applyNumberFormat="1" applyFont="1" applyBorder="1" applyAlignment="1">
      <alignment horizontal="center" vertical="center"/>
    </xf>
    <xf numFmtId="10" fontId="4" fillId="0" borderId="13" xfId="1" applyNumberFormat="1" applyFont="1" applyBorder="1" applyAlignment="1">
      <alignment horizontal="center" vertical="center"/>
    </xf>
    <xf numFmtId="10" fontId="5" fillId="0" borderId="51" xfId="1" applyNumberFormat="1" applyFont="1" applyFill="1" applyBorder="1" applyAlignment="1">
      <alignment horizontal="center" vertical="center" wrapText="1"/>
    </xf>
    <xf numFmtId="10" fontId="5" fillId="0" borderId="7" xfId="1" applyNumberFormat="1" applyFont="1" applyFill="1" applyBorder="1" applyAlignment="1">
      <alignment horizontal="center" vertical="center" wrapText="1"/>
    </xf>
    <xf numFmtId="10" fontId="5" fillId="0" borderId="10" xfId="1" applyNumberFormat="1" applyFont="1" applyFill="1" applyBorder="1" applyAlignment="1">
      <alignment horizontal="center" vertical="center" wrapText="1"/>
    </xf>
    <xf numFmtId="10" fontId="4" fillId="0" borderId="16" xfId="1" applyNumberFormat="1" applyFont="1" applyBorder="1" applyAlignment="1">
      <alignment horizontal="center" vertical="center"/>
    </xf>
    <xf numFmtId="10" fontId="4" fillId="0" borderId="52" xfId="1" applyNumberFormat="1" applyFont="1" applyBorder="1" applyAlignment="1">
      <alignment horizontal="center" vertical="center"/>
    </xf>
    <xf numFmtId="10" fontId="4" fillId="0" borderId="7" xfId="1" applyNumberFormat="1" applyFont="1" applyBorder="1" applyAlignment="1">
      <alignment horizontal="center" vertical="center"/>
    </xf>
    <xf numFmtId="10" fontId="4" fillId="0" borderId="10" xfId="1" applyNumberFormat="1" applyFont="1" applyBorder="1" applyAlignment="1">
      <alignment horizontal="center" vertical="center"/>
    </xf>
    <xf numFmtId="0" fontId="11" fillId="0" borderId="0" xfId="2" applyFont="1" applyFill="1" applyBorder="1" applyAlignment="1">
      <alignment vertical="center"/>
    </xf>
    <xf numFmtId="0" fontId="4" fillId="0" borderId="0" xfId="0" applyFont="1" applyAlignment="1">
      <alignment vertical="center" wrapText="1"/>
    </xf>
    <xf numFmtId="0" fontId="5" fillId="5" borderId="1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11" fillId="0" borderId="0" xfId="2" applyFont="1" applyFill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5" fillId="5" borderId="1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5" fillId="6" borderId="50" xfId="0" applyFont="1" applyFill="1" applyBorder="1" applyAlignment="1">
      <alignment horizontal="center" vertical="center"/>
    </xf>
    <xf numFmtId="0" fontId="5" fillId="6" borderId="48" xfId="0" applyFont="1" applyFill="1" applyBorder="1" applyAlignment="1">
      <alignment horizontal="center" vertical="center"/>
    </xf>
    <xf numFmtId="0" fontId="5" fillId="6" borderId="40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/>
    </xf>
    <xf numFmtId="0" fontId="5" fillId="3" borderId="2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 wrapText="1"/>
    </xf>
    <xf numFmtId="0" fontId="5" fillId="3" borderId="29" xfId="0" applyFont="1" applyFill="1" applyBorder="1" applyAlignment="1">
      <alignment horizontal="center" vertical="center" wrapText="1"/>
    </xf>
    <xf numFmtId="0" fontId="5" fillId="3" borderId="28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14" fontId="5" fillId="0" borderId="11" xfId="0" applyNumberFormat="1" applyFont="1" applyBorder="1" applyAlignment="1">
      <alignment horizontal="center" vertical="center"/>
    </xf>
    <xf numFmtId="14" fontId="5" fillId="0" borderId="12" xfId="0" applyNumberFormat="1" applyFont="1" applyBorder="1" applyAlignment="1">
      <alignment horizontal="center" vertical="center"/>
    </xf>
    <xf numFmtId="14" fontId="5" fillId="0" borderId="13" xfId="0" applyNumberFormat="1" applyFont="1" applyBorder="1" applyAlignment="1">
      <alignment horizontal="center" vertical="center"/>
    </xf>
  </cellXfs>
  <cellStyles count="4">
    <cellStyle name="Accent3" xfId="2" builtinId="37"/>
    <cellStyle name="Hyperlink" xfId="3" builtinId="8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'All CB Items'!$E$27:$I$27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('All CB Items'!$D$31,'All CB Items'!$D$32,'All CB Items'!$D$33)</c:f>
              <c:numCache>
                <c:formatCode>0.00%</c:formatCode>
                <c:ptCount val="3"/>
                <c:pt idx="0">
                  <c:v>0.99880000000000002</c:v>
                </c:pt>
                <c:pt idx="1">
                  <c:v>0.99909999999999999</c:v>
                </c:pt>
                <c:pt idx="2">
                  <c:v>0.99860000000000004</c:v>
                </c:pt>
              </c:numCache>
            </c:numRef>
          </c:val>
        </c:ser>
        <c:ser>
          <c:idx val="1"/>
          <c:order val="1"/>
          <c:tx>
            <c:strRef>
              <c:f>'All CB Items'!$J$27:$L$27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('All CB Items'!$E$31,'All CB Items'!$E$32,'All CB Items'!$E$33)</c:f>
              <c:numCache>
                <c:formatCode>0.00%</c:formatCode>
                <c:ptCount val="3"/>
                <c:pt idx="0">
                  <c:v>0.99819999999999998</c:v>
                </c:pt>
                <c:pt idx="1">
                  <c:v>0.99839999999999995</c:v>
                </c:pt>
                <c:pt idx="2">
                  <c:v>0.99819999999999998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7477728"/>
        <c:axId val="407479296"/>
      </c:barChart>
      <c:catAx>
        <c:axId val="4074777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7479296"/>
        <c:crosses val="autoZero"/>
        <c:auto val="1"/>
        <c:lblAlgn val="ctr"/>
        <c:lblOffset val="100"/>
        <c:noMultiLvlLbl val="0"/>
      </c:catAx>
      <c:valAx>
        <c:axId val="40747929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747772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'Support Surfaces'!$E$27:$I$27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('Support Surfaces'!$D$31,'Support Surfaces'!$D$32,'Support Surfaces'!$D$33)</c:f>
              <c:numCache>
                <c:formatCode>0.00%</c:formatCode>
                <c:ptCount val="3"/>
                <c:pt idx="0">
                  <c:v>0.999</c:v>
                </c:pt>
                <c:pt idx="1">
                  <c:v>0.99939999999999996</c:v>
                </c:pt>
                <c:pt idx="2">
                  <c:v>0.99850000000000005</c:v>
                </c:pt>
              </c:numCache>
            </c:numRef>
          </c:val>
        </c:ser>
        <c:ser>
          <c:idx val="1"/>
          <c:order val="1"/>
          <c:tx>
            <c:strRef>
              <c:f>'Support Surfaces'!$J$27:$L$27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('Support Surfaces'!$E$31,'Support Surfaces'!$E$32,'Support Surfaces'!$E$33)</c:f>
              <c:numCache>
                <c:formatCode>0.00%</c:formatCode>
                <c:ptCount val="3"/>
                <c:pt idx="0">
                  <c:v>0.99760000000000004</c:v>
                </c:pt>
                <c:pt idx="1">
                  <c:v>0.99829999999999997</c:v>
                </c:pt>
                <c:pt idx="2">
                  <c:v>0.99690000000000001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9936968"/>
        <c:axId val="409937752"/>
      </c:barChart>
      <c:catAx>
        <c:axId val="409936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9937752"/>
        <c:crosses val="autoZero"/>
        <c:auto val="1"/>
        <c:lblAlgn val="ctr"/>
        <c:lblOffset val="100"/>
        <c:noMultiLvlLbl val="0"/>
      </c:catAx>
      <c:valAx>
        <c:axId val="40993775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93696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TENS!$E$27:$I$27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(TENS!$D$31,TENS!$D$32,TENS!$D$33)</c:f>
              <c:numCache>
                <c:formatCode>0.00%</c:formatCode>
                <c:ptCount val="3"/>
                <c:pt idx="0">
                  <c:v>0.99839999999999995</c:v>
                </c:pt>
                <c:pt idx="1">
                  <c:v>0.99890000000000001</c:v>
                </c:pt>
                <c:pt idx="2">
                  <c:v>0.99829999999999997</c:v>
                </c:pt>
              </c:numCache>
            </c:numRef>
          </c:val>
        </c:ser>
        <c:ser>
          <c:idx val="1"/>
          <c:order val="1"/>
          <c:tx>
            <c:strRef>
              <c:f>TENS!$J$27:$L$27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(TENS!$E$31,TENS!$E$32,TENS!$E$33)</c:f>
              <c:numCache>
                <c:formatCode>0.00%</c:formatCode>
                <c:ptCount val="3"/>
                <c:pt idx="0">
                  <c:v>0.997</c:v>
                </c:pt>
                <c:pt idx="1">
                  <c:v>0.99739999999999995</c:v>
                </c:pt>
                <c:pt idx="2">
                  <c:v>0.99690000000000001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7482432"/>
        <c:axId val="407475768"/>
      </c:barChart>
      <c:catAx>
        <c:axId val="407482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7475768"/>
        <c:crosses val="autoZero"/>
        <c:auto val="1"/>
        <c:lblAlgn val="ctr"/>
        <c:lblOffset val="100"/>
        <c:noMultiLvlLbl val="0"/>
      </c:catAx>
      <c:valAx>
        <c:axId val="40747576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7482432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Walkers!$E$27:$I$27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(Walkers!$D$31,Walkers!$D$32,Walkers!$D$33)</c:f>
              <c:numCache>
                <c:formatCode>0.00%</c:formatCode>
                <c:ptCount val="3"/>
                <c:pt idx="0">
                  <c:v>0.97540000000000004</c:v>
                </c:pt>
                <c:pt idx="1">
                  <c:v>0.98129999999999995</c:v>
                </c:pt>
                <c:pt idx="2">
                  <c:v>0.96960000000000002</c:v>
                </c:pt>
              </c:numCache>
            </c:numRef>
          </c:val>
        </c:ser>
        <c:ser>
          <c:idx val="1"/>
          <c:order val="1"/>
          <c:tx>
            <c:strRef>
              <c:f>Walkers!$J$27:$L$27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(Walkers!$E$31,Walkers!$E$32,Walkers!$E$33)</c:f>
              <c:numCache>
                <c:formatCode>0.00%</c:formatCode>
                <c:ptCount val="3"/>
                <c:pt idx="0">
                  <c:v>0.96309999999999996</c:v>
                </c:pt>
                <c:pt idx="1">
                  <c:v>0.96909999999999996</c:v>
                </c:pt>
                <c:pt idx="2">
                  <c:v>0.95679999999999998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7476160"/>
        <c:axId val="411093360"/>
      </c:barChart>
      <c:catAx>
        <c:axId val="407476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1093360"/>
        <c:crosses val="autoZero"/>
        <c:auto val="1"/>
        <c:lblAlgn val="ctr"/>
        <c:lblOffset val="100"/>
        <c:noMultiLvlLbl val="0"/>
      </c:catAx>
      <c:valAx>
        <c:axId val="41109336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747616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'Wheelchairs and Accessories'!$E$27:$I$27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('Wheelchairs and Accessories'!$D$31,'Wheelchairs and Accessories'!$D$32,'Wheelchairs and Accessories'!$D$33)</c:f>
              <c:numCache>
                <c:formatCode>0.00%</c:formatCode>
                <c:ptCount val="3"/>
                <c:pt idx="0">
                  <c:v>0.99790000000000001</c:v>
                </c:pt>
                <c:pt idx="1">
                  <c:v>0.99780000000000002</c:v>
                </c:pt>
                <c:pt idx="2">
                  <c:v>0.998</c:v>
                </c:pt>
              </c:numCache>
            </c:numRef>
          </c:val>
        </c:ser>
        <c:ser>
          <c:idx val="1"/>
          <c:order val="1"/>
          <c:tx>
            <c:strRef>
              <c:f>'Wheelchairs and Accessories'!$J$27:$L$27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('Wheelchairs and Accessories'!$E$31,'Wheelchairs and Accessories'!$E$32,'Wheelchairs and Accessories'!$E$33)</c:f>
              <c:numCache>
                <c:formatCode>0.00%</c:formatCode>
                <c:ptCount val="3"/>
                <c:pt idx="0">
                  <c:v>0.99709999999999999</c:v>
                </c:pt>
                <c:pt idx="1">
                  <c:v>0.99709999999999999</c:v>
                </c:pt>
                <c:pt idx="2">
                  <c:v>0.99709999999999999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1089440"/>
        <c:axId val="411091400"/>
      </c:barChart>
      <c:catAx>
        <c:axId val="411089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1091400"/>
        <c:crosses val="autoZero"/>
        <c:auto val="1"/>
        <c:lblAlgn val="ctr"/>
        <c:lblOffset val="100"/>
        <c:noMultiLvlLbl val="0"/>
      </c:catAx>
      <c:valAx>
        <c:axId val="41109140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08944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#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BLANK!$D$27:$H$27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(BLANK!$E$31,BLANK!$E$42,BLANK!$E$53)</c:f>
              <c:numCache>
                <c:formatCode>#,##0</c:formatCode>
                <c:ptCount val="3"/>
              </c:numCache>
            </c:numRef>
          </c:val>
        </c:ser>
        <c:ser>
          <c:idx val="1"/>
          <c:order val="1"/>
          <c:tx>
            <c:strRef>
              <c:f>BLANK!$I$27:$M$27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(BLANK!$J$31,BLANK!$J$42,BLANK!$J$53)</c:f>
              <c:numCache>
                <c:formatCode>#,##0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1096888"/>
        <c:axId val="411094144"/>
      </c:barChart>
      <c:catAx>
        <c:axId val="411096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1094144"/>
        <c:crosses val="autoZero"/>
        <c:auto val="1"/>
        <c:lblAlgn val="ctr"/>
        <c:lblOffset val="100"/>
        <c:noMultiLvlLbl val="0"/>
      </c:catAx>
      <c:valAx>
        <c:axId val="411094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0968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# Allowed 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BLANK!$D$27:$H$27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(BLANK!$G$31,BLANK!$G$42,BLANK!$G$53)</c:f>
              <c:numCache>
                <c:formatCode>#,##0</c:formatCode>
                <c:ptCount val="3"/>
              </c:numCache>
            </c:numRef>
          </c:val>
        </c:ser>
        <c:ser>
          <c:idx val="1"/>
          <c:order val="1"/>
          <c:tx>
            <c:strRef>
              <c:f>BLANK!$I$27:$M$27</c:f>
              <c:strCache>
                <c:ptCount val="1"/>
                <c:pt idx="0">
                  <c:v>2016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(BLANK!$L$31,BLANK!$L$42,BLANK!$L$53)</c:f>
              <c:numCache>
                <c:formatCode>#,##0</c:formatCode>
                <c:ptCount val="3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11090616"/>
        <c:axId val="411096104"/>
      </c:barChart>
      <c:catAx>
        <c:axId val="411090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11096104"/>
        <c:crosses val="autoZero"/>
        <c:auto val="1"/>
        <c:lblAlgn val="ctr"/>
        <c:lblOffset val="100"/>
        <c:noMultiLvlLbl val="0"/>
      </c:catAx>
      <c:valAx>
        <c:axId val="411096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110906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CPAP!$E$27:$I$27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(CPAP!$D$31,CPAP!$D$32,CPAP!$D$33)</c:f>
              <c:numCache>
                <c:formatCode>0.00%</c:formatCode>
                <c:ptCount val="3"/>
                <c:pt idx="0">
                  <c:v>0.99990000000000001</c:v>
                </c:pt>
                <c:pt idx="1">
                  <c:v>0.99990000000000001</c:v>
                </c:pt>
                <c:pt idx="2">
                  <c:v>0.99980000000000002</c:v>
                </c:pt>
              </c:numCache>
            </c:numRef>
          </c:val>
        </c:ser>
        <c:ser>
          <c:idx val="1"/>
          <c:order val="1"/>
          <c:tx>
            <c:strRef>
              <c:f>CPAP!$J$27:$L$27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(CPAP!$E$31,CPAP!$E$32,CPAP!$E$33)</c:f>
              <c:numCache>
                <c:formatCode>0.00%</c:formatCode>
                <c:ptCount val="3"/>
                <c:pt idx="0">
                  <c:v>0.99890000000000001</c:v>
                </c:pt>
                <c:pt idx="1">
                  <c:v>0.99890000000000001</c:v>
                </c:pt>
                <c:pt idx="2">
                  <c:v>0.999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7480080"/>
        <c:axId val="407480864"/>
      </c:barChart>
      <c:catAx>
        <c:axId val="407480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7480864"/>
        <c:crosses val="autoZero"/>
        <c:auto val="1"/>
        <c:lblAlgn val="ctr"/>
        <c:lblOffset val="100"/>
        <c:noMultiLvlLbl val="0"/>
      </c:catAx>
      <c:valAx>
        <c:axId val="40748086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748008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Enteral!$E$27:$I$27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(Enteral!$D$31,Enteral!$D$32,Enteral!$D$33)</c:f>
              <c:numCache>
                <c:formatCode>0.00%</c:formatCode>
                <c:ptCount val="3"/>
                <c:pt idx="0">
                  <c:v>0.99939999999999996</c:v>
                </c:pt>
                <c:pt idx="1">
                  <c:v>0.99919999999999998</c:v>
                </c:pt>
                <c:pt idx="2">
                  <c:v>0.99960000000000004</c:v>
                </c:pt>
              </c:numCache>
            </c:numRef>
          </c:val>
        </c:ser>
        <c:ser>
          <c:idx val="1"/>
          <c:order val="1"/>
          <c:tx>
            <c:strRef>
              <c:f>Enteral!$J$27:$L$27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(Enteral!$E$31,Enteral!$E$32,Enteral!$E$33)</c:f>
              <c:numCache>
                <c:formatCode>0.00%</c:formatCode>
                <c:ptCount val="3"/>
                <c:pt idx="0">
                  <c:v>0.999</c:v>
                </c:pt>
                <c:pt idx="1">
                  <c:v>0.99890000000000001</c:v>
                </c:pt>
                <c:pt idx="2">
                  <c:v>0.999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7475376"/>
        <c:axId val="407476944"/>
      </c:barChart>
      <c:catAx>
        <c:axId val="407475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7476944"/>
        <c:crosses val="autoZero"/>
        <c:auto val="1"/>
        <c:lblAlgn val="ctr"/>
        <c:lblOffset val="100"/>
        <c:noMultiLvlLbl val="0"/>
      </c:catAx>
      <c:valAx>
        <c:axId val="40747694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747537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'General Home Equipment'!$E$27:$I$27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('General Home Equipment'!$D$31,'General Home Equipment'!$D$32,'General Home Equipment'!$D$33)</c:f>
              <c:numCache>
                <c:formatCode>0.00%</c:formatCode>
                <c:ptCount val="3"/>
                <c:pt idx="0">
                  <c:v>0.99160000000000004</c:v>
                </c:pt>
                <c:pt idx="1">
                  <c:v>0.99350000000000005</c:v>
                </c:pt>
                <c:pt idx="2">
                  <c:v>0.99039999999999995</c:v>
                </c:pt>
              </c:numCache>
            </c:numRef>
          </c:val>
        </c:ser>
        <c:ser>
          <c:idx val="1"/>
          <c:order val="1"/>
          <c:tx>
            <c:strRef>
              <c:f>'General Home Equipment'!$J$27:$L$27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('General Home Equipment'!$E$31,'General Home Equipment'!$E$32,'General Home Equipment'!$E$33)</c:f>
              <c:numCache>
                <c:formatCode>0.00%</c:formatCode>
                <c:ptCount val="3"/>
                <c:pt idx="0">
                  <c:v>0.99399999999999999</c:v>
                </c:pt>
                <c:pt idx="1">
                  <c:v>0.99399999999999999</c:v>
                </c:pt>
                <c:pt idx="2">
                  <c:v>0.99399999999999999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84390096"/>
        <c:axId val="409938536"/>
      </c:barChart>
      <c:catAx>
        <c:axId val="184390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9938536"/>
        <c:crosses val="autoZero"/>
        <c:auto val="1"/>
        <c:lblAlgn val="ctr"/>
        <c:lblOffset val="100"/>
        <c:noMultiLvlLbl val="0"/>
      </c:catAx>
      <c:valAx>
        <c:axId val="40993853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8439009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'Infusion Pumps'!$E$27:$I$27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('Infusion Pumps'!$D$31,'Infusion Pumps'!$D$32,'Infusion Pumps'!$D$33)</c:f>
              <c:numCache>
                <c:formatCode>0.00%</c:formatCode>
                <c:ptCount val="3"/>
                <c:pt idx="0">
                  <c:v>0.99980000000000002</c:v>
                </c:pt>
                <c:pt idx="1">
                  <c:v>0.99970000000000003</c:v>
                </c:pt>
                <c:pt idx="2">
                  <c:v>0.99980000000000002</c:v>
                </c:pt>
              </c:numCache>
            </c:numRef>
          </c:val>
        </c:ser>
        <c:ser>
          <c:idx val="1"/>
          <c:order val="1"/>
          <c:tx>
            <c:strRef>
              <c:f>'Infusion Pumps'!$J$27:$L$27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('Infusion Pumps'!$E$31,'Infusion Pumps'!$E$32,'Infusion Pumps'!$E$33)</c:f>
              <c:numCache>
                <c:formatCode>0.00%</c:formatCode>
                <c:ptCount val="3"/>
                <c:pt idx="0">
                  <c:v>0.99970000000000003</c:v>
                </c:pt>
                <c:pt idx="1">
                  <c:v>0.99970000000000003</c:v>
                </c:pt>
                <c:pt idx="2">
                  <c:v>0.99970000000000003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9935792"/>
        <c:axId val="409942064"/>
      </c:barChart>
      <c:catAx>
        <c:axId val="409935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9942064"/>
        <c:crosses val="autoZero"/>
        <c:auto val="1"/>
        <c:lblAlgn val="ctr"/>
        <c:lblOffset val="100"/>
        <c:noMultiLvlLbl val="0"/>
      </c:catAx>
      <c:valAx>
        <c:axId val="409942064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935792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'Insulin Infusion Pumps'!$E$27:$I$27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('Insulin Infusion Pumps'!$D$31,'Insulin Infusion Pumps'!$D$32,'Insulin Infusion Pumps'!$D$33)</c:f>
              <c:numCache>
                <c:formatCode>0.00%</c:formatCode>
                <c:ptCount val="3"/>
                <c:pt idx="0">
                  <c:v>0.99980000000000002</c:v>
                </c:pt>
                <c:pt idx="1">
                  <c:v>0.99980000000000002</c:v>
                </c:pt>
                <c:pt idx="2">
                  <c:v>0.99970000000000003</c:v>
                </c:pt>
              </c:numCache>
            </c:numRef>
          </c:val>
        </c:ser>
        <c:ser>
          <c:idx val="1"/>
          <c:order val="1"/>
          <c:tx>
            <c:strRef>
              <c:f>'Insulin Infusion Pumps'!$J$27:$L$27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'Insulin Infusion Pumps'!$E$31:$E$33</c:f>
              <c:numCache>
                <c:formatCode>0.00%</c:formatCode>
                <c:ptCount val="3"/>
                <c:pt idx="0">
                  <c:v>0.99960000000000004</c:v>
                </c:pt>
                <c:pt idx="1">
                  <c:v>0.99970000000000003</c:v>
                </c:pt>
                <c:pt idx="2">
                  <c:v>0.99960000000000004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9942456"/>
        <c:axId val="409940888"/>
      </c:barChart>
      <c:catAx>
        <c:axId val="409942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9940888"/>
        <c:crosses val="autoZero"/>
        <c:auto val="1"/>
        <c:lblAlgn val="ctr"/>
        <c:lblOffset val="100"/>
        <c:noMultiLvlLbl val="0"/>
      </c:catAx>
      <c:valAx>
        <c:axId val="409940888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942456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Nebulizer!$E$27:$I$27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(Nebulizer!$D$31,Nebulizer!$D$32,Nebulizer!$D$33)</c:f>
              <c:numCache>
                <c:formatCode>0.00%</c:formatCode>
                <c:ptCount val="3"/>
                <c:pt idx="0">
                  <c:v>0.99950000000000006</c:v>
                </c:pt>
                <c:pt idx="1">
                  <c:v>0.99960000000000004</c:v>
                </c:pt>
                <c:pt idx="2">
                  <c:v>0.99950000000000006</c:v>
                </c:pt>
              </c:numCache>
            </c:numRef>
          </c:val>
        </c:ser>
        <c:ser>
          <c:idx val="1"/>
          <c:order val="1"/>
          <c:tx>
            <c:strRef>
              <c:f>Nebulizer!$J$27:$L$27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(Nebulizer!$E$31,Nebulizer!$E$32,Nebulizer!$E$33)</c:f>
              <c:numCache>
                <c:formatCode>0.00%</c:formatCode>
                <c:ptCount val="3"/>
                <c:pt idx="0">
                  <c:v>0.99939999999999996</c:v>
                </c:pt>
                <c:pt idx="1">
                  <c:v>0.99909999999999999</c:v>
                </c:pt>
                <c:pt idx="2">
                  <c:v>0.99950000000000006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9942848"/>
        <c:axId val="409943240"/>
      </c:barChart>
      <c:catAx>
        <c:axId val="4099428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9943240"/>
        <c:crosses val="autoZero"/>
        <c:auto val="1"/>
        <c:lblAlgn val="ctr"/>
        <c:lblOffset val="100"/>
        <c:noMultiLvlLbl val="0"/>
      </c:catAx>
      <c:valAx>
        <c:axId val="409943240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942848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NPWT!$E$27:$I$27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(NPWT!$D$31,NPWT!$D$32,NPWT!$D$33)</c:f>
              <c:numCache>
                <c:formatCode>0.00%</c:formatCode>
                <c:ptCount val="3"/>
                <c:pt idx="0">
                  <c:v>0.99990000000000001</c:v>
                </c:pt>
                <c:pt idx="1">
                  <c:v>0.99990000000000001</c:v>
                </c:pt>
                <c:pt idx="2">
                  <c:v>0.99990000000000001</c:v>
                </c:pt>
              </c:numCache>
            </c:numRef>
          </c:val>
        </c:ser>
        <c:ser>
          <c:idx val="1"/>
          <c:order val="1"/>
          <c:tx>
            <c:strRef>
              <c:f>NPWT!$J$27:$L$27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(NPWT!$E$31,NPWT!$E$32,NPWT!$E$33)</c:f>
              <c:numCache>
                <c:formatCode>0.00%</c:formatCode>
                <c:ptCount val="3"/>
                <c:pt idx="0">
                  <c:v>0.99970000000000003</c:v>
                </c:pt>
                <c:pt idx="1">
                  <c:v>0.99990000000000001</c:v>
                </c:pt>
                <c:pt idx="2">
                  <c:v>0.99960000000000004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9936184"/>
        <c:axId val="409939712"/>
      </c:barChart>
      <c:catAx>
        <c:axId val="409936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9939712"/>
        <c:crosses val="autoZero"/>
        <c:auto val="1"/>
        <c:lblAlgn val="ctr"/>
        <c:lblOffset val="100"/>
        <c:noMultiLvlLbl val="0"/>
      </c:catAx>
      <c:valAx>
        <c:axId val="409939712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936184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3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% Assigned</a:t>
            </a:r>
            <a:r>
              <a:rPr lang="en-US" sz="1300" b="1" baseline="0">
                <a:latin typeface="Arial" panose="020B0604020202020204" pitchFamily="34" charset="0"/>
                <a:cs typeface="Arial" panose="020B0604020202020204" pitchFamily="34" charset="0"/>
              </a:rPr>
              <a:t> </a:t>
            </a:r>
            <a:r>
              <a:rPr lang="en-US" sz="1300" b="1">
                <a:latin typeface="Arial" panose="020B0604020202020204" pitchFamily="34" charset="0"/>
                <a:cs typeface="Arial" panose="020B0604020202020204" pitchFamily="34" charset="0"/>
              </a:rPr>
              <a:t>Services - All NCB Regions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Oxygen!$E$27:$I$27</c:f>
              <c:strCache>
                <c:ptCount val="1"/>
                <c:pt idx="0">
                  <c:v>2015 YTD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(Oxygen!$D$31,Oxygen!$D$32,Oxygen!$D$33)</c:f>
              <c:numCache>
                <c:formatCode>0.00%</c:formatCode>
                <c:ptCount val="3"/>
                <c:pt idx="0">
                  <c:v>0.99980000000000002</c:v>
                </c:pt>
                <c:pt idx="1">
                  <c:v>0.99990000000000001</c:v>
                </c:pt>
                <c:pt idx="2">
                  <c:v>0.99980000000000002</c:v>
                </c:pt>
              </c:numCache>
            </c:numRef>
          </c:val>
        </c:ser>
        <c:ser>
          <c:idx val="1"/>
          <c:order val="1"/>
          <c:tx>
            <c:strRef>
              <c:f>Oxygen!$J$27:$L$27</c:f>
              <c:strCache>
                <c:ptCount val="1"/>
                <c:pt idx="0">
                  <c:v>2016 Actual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Misc!$B$2:$B$7</c:f>
              <c:strCache>
                <c:ptCount val="3"/>
                <c:pt idx="0">
                  <c:v>Overall</c:v>
                </c:pt>
                <c:pt idx="1">
                  <c:v>Rural</c:v>
                </c:pt>
                <c:pt idx="2">
                  <c:v>Urban</c:v>
                </c:pt>
              </c:strCache>
            </c:strRef>
          </c:cat>
          <c:val>
            <c:numRef>
              <c:f>(Oxygen!$E$31,Oxygen!$E$32,Oxygen!$E$33)</c:f>
              <c:numCache>
                <c:formatCode>0.00%</c:formatCode>
                <c:ptCount val="3"/>
                <c:pt idx="0">
                  <c:v>0.99960000000000004</c:v>
                </c:pt>
                <c:pt idx="1">
                  <c:v>0.99960000000000004</c:v>
                </c:pt>
                <c:pt idx="2">
                  <c:v>0.99980000000000002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09941280"/>
        <c:axId val="409936576"/>
      </c:barChart>
      <c:catAx>
        <c:axId val="409941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9936576"/>
        <c:crosses val="autoZero"/>
        <c:auto val="1"/>
        <c:lblAlgn val="ctr"/>
        <c:lblOffset val="100"/>
        <c:noMultiLvlLbl val="0"/>
      </c:catAx>
      <c:valAx>
        <c:axId val="409936576"/>
        <c:scaling>
          <c:orientation val="minMax"/>
          <c:max val="1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941280"/>
        <c:crosses val="autoZero"/>
        <c:crossBetween val="between"/>
        <c:majorUnit val="0.2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89645</xdr:rowOff>
    </xdr:from>
    <xdr:to>
      <xdr:col>5</xdr:col>
      <xdr:colOff>77624</xdr:colOff>
      <xdr:row>25</xdr:row>
      <xdr:rowOff>67235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70695"/>
          <a:ext cx="4353227" cy="3435165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392206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358588</xdr:colOff>
      <xdr:row>3</xdr:row>
      <xdr:rowOff>89648</xdr:rowOff>
    </xdr:from>
    <xdr:to>
      <xdr:col>12</xdr:col>
      <xdr:colOff>0</xdr:colOff>
      <xdr:row>21</xdr:row>
      <xdr:rowOff>121024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336177</xdr:colOff>
      <xdr:row>3</xdr:row>
      <xdr:rowOff>90766</xdr:rowOff>
    </xdr:from>
    <xdr:to>
      <xdr:col>5</xdr:col>
      <xdr:colOff>448235</xdr:colOff>
      <xdr:row>21</xdr:row>
      <xdr:rowOff>122142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2:B4"/>
  <sheetViews>
    <sheetView workbookViewId="0"/>
  </sheetViews>
  <sheetFormatPr defaultRowHeight="15" x14ac:dyDescent="0.25"/>
  <sheetData>
    <row r="2" spans="2:2" x14ac:dyDescent="0.25">
      <c r="B2" s="109" t="s">
        <v>125</v>
      </c>
    </row>
    <row r="3" spans="2:2" x14ac:dyDescent="0.25">
      <c r="B3" t="s">
        <v>116</v>
      </c>
    </row>
    <row r="4" spans="2:2" x14ac:dyDescent="0.25">
      <c r="B4" t="s">
        <v>117</v>
      </c>
    </row>
  </sheetData>
  <sheetProtection algorithmName="SHA-512" hashValue="l4PGYXU2H1lIKGZs4Hahr3plj7ytGLTJvtcg0LjNKJutHDH276kxgQ9X1OkaG/h7RSgwdaqSuAmfm4T5iYQuLQ==" saltValue="BnqRIJqtrMFkbdGtohHoIg==" spinCount="100000" sheet="1" objects="1" scenarios="1"/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5.28515625" style="96" customWidth="1"/>
    <col min="8" max="9" width="13.42578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October in 2015 and 2016, Controlling for Claim Delay - ",T3)</f>
        <v>Assignment Rates for July - October in 2015 and 2016, Controlling for Claim Delay - Insulin Infusion Pump and Supplies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6</v>
      </c>
      <c r="T3" s="57" t="s">
        <v>531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6. Assignment Rates for July - October in 2015 and 2016, Controlling for Claim Delay - Insulin Infusion Pump and Supplies</v>
      </c>
    </row>
    <row r="25" spans="2:12" x14ac:dyDescent="0.25">
      <c r="B25" s="33" t="str">
        <f>CONCATENATE("* Using data through mid-November of the respective year")</f>
        <v>* Using data through mid-November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  <c r="J30" s="90"/>
    </row>
    <row r="31" spans="2:12" x14ac:dyDescent="0.25">
      <c r="B31" s="165" t="s">
        <v>11</v>
      </c>
      <c r="C31" s="92" t="s">
        <v>555</v>
      </c>
      <c r="D31" s="135">
        <v>0.99980000000000002</v>
      </c>
      <c r="E31" s="142">
        <v>0.99960000000000004</v>
      </c>
      <c r="F31" s="135">
        <v>-1E-4</v>
      </c>
      <c r="G31" s="3"/>
    </row>
    <row r="32" spans="2:12" x14ac:dyDescent="0.25">
      <c r="B32" s="166"/>
      <c r="C32" s="9" t="s">
        <v>116</v>
      </c>
      <c r="D32" s="136">
        <v>0.99980000000000002</v>
      </c>
      <c r="E32" s="143">
        <v>0.99970000000000003</v>
      </c>
      <c r="F32" s="136">
        <v>-1E-4</v>
      </c>
      <c r="G32" s="3"/>
    </row>
    <row r="33" spans="2:7" x14ac:dyDescent="0.25">
      <c r="B33" s="167"/>
      <c r="C33" s="93" t="s">
        <v>117</v>
      </c>
      <c r="D33" s="137">
        <v>0.99970000000000003</v>
      </c>
      <c r="E33" s="144">
        <v>0.99960000000000004</v>
      </c>
      <c r="F33" s="137">
        <v>-1E-4</v>
      </c>
      <c r="G33" s="3"/>
    </row>
    <row r="34" spans="2:7" x14ac:dyDescent="0.25">
      <c r="B34" s="171" t="s">
        <v>2</v>
      </c>
      <c r="C34" s="22" t="s">
        <v>116</v>
      </c>
      <c r="D34" s="138">
        <v>0.99890000000000001</v>
      </c>
      <c r="E34" s="145">
        <v>0.99890000000000001</v>
      </c>
      <c r="F34" s="138">
        <v>0</v>
      </c>
      <c r="G34" s="3"/>
    </row>
    <row r="35" spans="2:7" ht="15" customHeight="1" x14ac:dyDescent="0.25">
      <c r="B35" s="170"/>
      <c r="C35" s="91" t="s">
        <v>117</v>
      </c>
      <c r="D35" s="139">
        <v>0.99990000000000001</v>
      </c>
      <c r="E35" s="146">
        <v>1</v>
      </c>
      <c r="F35" s="139">
        <v>1E-4</v>
      </c>
      <c r="G35" s="3"/>
    </row>
    <row r="36" spans="2:7" x14ac:dyDescent="0.25">
      <c r="B36" s="171" t="s">
        <v>3</v>
      </c>
      <c r="C36" s="6" t="s">
        <v>116</v>
      </c>
      <c r="D36" s="140">
        <v>0.99990000000000001</v>
      </c>
      <c r="E36" s="147">
        <v>0.99990000000000001</v>
      </c>
      <c r="F36" s="140">
        <v>0</v>
      </c>
      <c r="G36" s="3"/>
    </row>
    <row r="37" spans="2:7" x14ac:dyDescent="0.25">
      <c r="B37" s="170"/>
      <c r="C37" s="91" t="s">
        <v>117</v>
      </c>
      <c r="D37" s="139">
        <v>0.99970000000000003</v>
      </c>
      <c r="E37" s="146">
        <v>0.99980000000000002</v>
      </c>
      <c r="F37" s="139">
        <v>1E-4</v>
      </c>
      <c r="G37" s="3"/>
    </row>
    <row r="38" spans="2:7" x14ac:dyDescent="0.25">
      <c r="B38" s="168" t="s">
        <v>4</v>
      </c>
      <c r="C38" s="6" t="s">
        <v>116</v>
      </c>
      <c r="D38" s="140">
        <v>1</v>
      </c>
      <c r="E38" s="147">
        <v>1</v>
      </c>
      <c r="F38" s="140">
        <v>0</v>
      </c>
      <c r="G38" s="3"/>
    </row>
    <row r="39" spans="2:7" x14ac:dyDescent="0.25">
      <c r="B39" s="170"/>
      <c r="C39" s="91" t="s">
        <v>117</v>
      </c>
      <c r="D39" s="139">
        <v>0.99990000000000001</v>
      </c>
      <c r="E39" s="146">
        <v>0.99860000000000004</v>
      </c>
      <c r="F39" s="139">
        <v>-1.2999999999999999E-3</v>
      </c>
      <c r="G39" s="3"/>
    </row>
    <row r="40" spans="2:7" x14ac:dyDescent="0.25">
      <c r="B40" s="168" t="s">
        <v>5</v>
      </c>
      <c r="C40" s="6" t="s">
        <v>116</v>
      </c>
      <c r="D40" s="140">
        <v>0.99870000000000003</v>
      </c>
      <c r="E40" s="147">
        <v>1</v>
      </c>
      <c r="F40" s="140">
        <v>1.2999999999999999E-3</v>
      </c>
      <c r="G40" s="3"/>
    </row>
    <row r="41" spans="2:7" x14ac:dyDescent="0.25">
      <c r="B41" s="170"/>
      <c r="C41" s="91" t="s">
        <v>117</v>
      </c>
      <c r="D41" s="139">
        <v>1</v>
      </c>
      <c r="E41" s="146">
        <v>1</v>
      </c>
      <c r="F41" s="139">
        <v>0</v>
      </c>
      <c r="G41" s="3"/>
    </row>
    <row r="42" spans="2:7" x14ac:dyDescent="0.25">
      <c r="B42" s="153" t="s">
        <v>6</v>
      </c>
      <c r="C42" s="91" t="s">
        <v>536</v>
      </c>
      <c r="D42" s="139">
        <v>1</v>
      </c>
      <c r="E42" s="146">
        <v>1</v>
      </c>
      <c r="F42" s="139">
        <v>0</v>
      </c>
      <c r="G42" s="3"/>
    </row>
    <row r="43" spans="2:7" x14ac:dyDescent="0.25">
      <c r="B43" s="168" t="s">
        <v>7</v>
      </c>
      <c r="C43" s="6" t="s">
        <v>116</v>
      </c>
      <c r="D43" s="140">
        <v>0.99960000000000004</v>
      </c>
      <c r="E43" s="147">
        <v>0.99819999999999998</v>
      </c>
      <c r="F43" s="140">
        <v>-1.2999999999999999E-3</v>
      </c>
      <c r="G43" s="3"/>
    </row>
    <row r="44" spans="2:7" x14ac:dyDescent="0.25">
      <c r="B44" s="170"/>
      <c r="C44" s="91" t="s">
        <v>117</v>
      </c>
      <c r="D44" s="139">
        <v>0.99790000000000001</v>
      </c>
      <c r="E44" s="146">
        <v>0.99939999999999996</v>
      </c>
      <c r="F44" s="139">
        <v>1.5E-3</v>
      </c>
      <c r="G44" s="3"/>
    </row>
    <row r="45" spans="2:7" x14ac:dyDescent="0.25">
      <c r="B45" s="168" t="s">
        <v>8</v>
      </c>
      <c r="C45" s="6" t="s">
        <v>116</v>
      </c>
      <c r="D45" s="140">
        <v>1</v>
      </c>
      <c r="E45" s="147">
        <v>1</v>
      </c>
      <c r="F45" s="140">
        <v>0</v>
      </c>
      <c r="G45" s="3"/>
    </row>
    <row r="46" spans="2:7" x14ac:dyDescent="0.25">
      <c r="B46" s="170"/>
      <c r="C46" s="91" t="s">
        <v>117</v>
      </c>
      <c r="D46" s="139">
        <v>1</v>
      </c>
      <c r="E46" s="146">
        <v>1</v>
      </c>
      <c r="F46" s="139">
        <v>0</v>
      </c>
      <c r="G46" s="3"/>
    </row>
    <row r="47" spans="2:7" x14ac:dyDescent="0.25">
      <c r="B47" s="168" t="s">
        <v>9</v>
      </c>
      <c r="C47" s="6" t="s">
        <v>116</v>
      </c>
      <c r="D47" s="140">
        <v>1</v>
      </c>
      <c r="E47" s="147">
        <v>0.99990000000000001</v>
      </c>
      <c r="F47" s="140">
        <v>-1E-4</v>
      </c>
      <c r="G47" s="3"/>
    </row>
    <row r="48" spans="2:7" x14ac:dyDescent="0.25">
      <c r="B48" s="170"/>
      <c r="C48" s="91" t="s">
        <v>117</v>
      </c>
      <c r="D48" s="139">
        <v>0.99980000000000002</v>
      </c>
      <c r="E48" s="146">
        <v>0.99990000000000001</v>
      </c>
      <c r="F48" s="139">
        <v>1E-4</v>
      </c>
      <c r="G48" s="3"/>
    </row>
    <row r="49" spans="2:7" x14ac:dyDescent="0.25">
      <c r="B49" s="168" t="s">
        <v>10</v>
      </c>
      <c r="C49" s="6" t="s">
        <v>116</v>
      </c>
      <c r="D49" s="140">
        <v>1</v>
      </c>
      <c r="E49" s="147">
        <v>1</v>
      </c>
      <c r="F49" s="140">
        <v>0</v>
      </c>
      <c r="G49" s="3"/>
    </row>
    <row r="50" spans="2:7" x14ac:dyDescent="0.25">
      <c r="B50" s="169"/>
      <c r="C50" s="7" t="s">
        <v>117</v>
      </c>
      <c r="D50" s="141">
        <v>1</v>
      </c>
      <c r="E50" s="148">
        <v>0.99990000000000001</v>
      </c>
      <c r="F50" s="141">
        <v>-1E-4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sheetProtection algorithmName="SHA-512" hashValue="fTAgIkXumgK7D2tcFCKTsDKzDQ572nVf2FYv+GUDIllipRP3gHSIQ9bf9HitdSkutTS96VT0tp4egP6rtIOWOw==" saltValue="QiHdyj6Sv4CeZFoqfhC25A==" spinCount="100000" sheet="1" objects="1" scenarios="1"/>
  <mergeCells count="12">
    <mergeCell ref="B53:F53"/>
    <mergeCell ref="E27:I27"/>
    <mergeCell ref="J27:L27"/>
    <mergeCell ref="B31:B33"/>
    <mergeCell ref="B34:B35"/>
    <mergeCell ref="B36:B37"/>
    <mergeCell ref="B38:B39"/>
    <mergeCell ref="B40:B41"/>
    <mergeCell ref="B43:B44"/>
    <mergeCell ref="B45:B46"/>
    <mergeCell ref="B47:B48"/>
    <mergeCell ref="B49:B50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October in 2015 and 2016, Controlling for Claim Delay - ",T3)</f>
        <v>Assignment Rates for July - October in 2015 and 2016, Controlling for Claim Delay - Nebulizer Device and Supplies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7</v>
      </c>
      <c r="T3" s="57" t="s">
        <v>121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7. Assignment Rates for July - October in 2015 and 2016, Controlling for Claim Delay - Nebulizer Device and Supplies</v>
      </c>
    </row>
    <row r="25" spans="2:12" x14ac:dyDescent="0.25">
      <c r="B25" s="33" t="str">
        <f>CONCATENATE("* Using data through mid-November of the respective year")</f>
        <v>* Using data through mid-November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555</v>
      </c>
      <c r="D31" s="135">
        <v>0.99950000000000006</v>
      </c>
      <c r="E31" s="142">
        <v>0.99939999999999996</v>
      </c>
      <c r="F31" s="135">
        <v>-2.0000000000000001E-4</v>
      </c>
      <c r="G31" s="3"/>
    </row>
    <row r="32" spans="2:12" x14ac:dyDescent="0.25">
      <c r="B32" s="166"/>
      <c r="C32" s="9" t="s">
        <v>116</v>
      </c>
      <c r="D32" s="136">
        <v>0.99960000000000004</v>
      </c>
      <c r="E32" s="143">
        <v>0.99909999999999999</v>
      </c>
      <c r="F32" s="136">
        <v>-5.0000000000000001E-4</v>
      </c>
      <c r="G32" s="3"/>
    </row>
    <row r="33" spans="2:7" x14ac:dyDescent="0.25">
      <c r="B33" s="167"/>
      <c r="C33" s="93" t="s">
        <v>117</v>
      </c>
      <c r="D33" s="137">
        <v>0.99950000000000006</v>
      </c>
      <c r="E33" s="144">
        <v>0.99950000000000006</v>
      </c>
      <c r="F33" s="137">
        <v>0</v>
      </c>
      <c r="G33" s="3"/>
    </row>
    <row r="34" spans="2:7" x14ac:dyDescent="0.25">
      <c r="B34" s="171" t="s">
        <v>2</v>
      </c>
      <c r="C34" s="22" t="s">
        <v>116</v>
      </c>
      <c r="D34" s="138">
        <v>0.99939999999999996</v>
      </c>
      <c r="E34" s="145">
        <v>0.99850000000000005</v>
      </c>
      <c r="F34" s="138">
        <v>-8.9999999999999998E-4</v>
      </c>
      <c r="G34" s="3"/>
    </row>
    <row r="35" spans="2:7" ht="15" customHeight="1" x14ac:dyDescent="0.25">
      <c r="B35" s="170"/>
      <c r="C35" s="91" t="s">
        <v>117</v>
      </c>
      <c r="D35" s="139">
        <v>0.99939999999999996</v>
      </c>
      <c r="E35" s="146">
        <v>0.99970000000000003</v>
      </c>
      <c r="F35" s="139">
        <v>4.0000000000000002E-4</v>
      </c>
      <c r="G35" s="3"/>
    </row>
    <row r="36" spans="2:7" x14ac:dyDescent="0.25">
      <c r="B36" s="171" t="s">
        <v>3</v>
      </c>
      <c r="C36" s="6" t="s">
        <v>116</v>
      </c>
      <c r="D36" s="140">
        <v>0.99980000000000002</v>
      </c>
      <c r="E36" s="147">
        <v>0.99960000000000004</v>
      </c>
      <c r="F36" s="140">
        <v>-2.0000000000000001E-4</v>
      </c>
      <c r="G36" s="3"/>
    </row>
    <row r="37" spans="2:7" x14ac:dyDescent="0.25">
      <c r="B37" s="170"/>
      <c r="C37" s="91" t="s">
        <v>117</v>
      </c>
      <c r="D37" s="139">
        <v>0.99950000000000006</v>
      </c>
      <c r="E37" s="146">
        <v>0.99960000000000004</v>
      </c>
      <c r="F37" s="139">
        <v>1E-4</v>
      </c>
      <c r="G37" s="3"/>
    </row>
    <row r="38" spans="2:7" x14ac:dyDescent="0.25">
      <c r="B38" s="168" t="s">
        <v>4</v>
      </c>
      <c r="C38" s="6" t="s">
        <v>116</v>
      </c>
      <c r="D38" s="140">
        <v>0.99909999999999999</v>
      </c>
      <c r="E38" s="147">
        <v>0.99960000000000004</v>
      </c>
      <c r="F38" s="140">
        <v>5.0000000000000001E-4</v>
      </c>
      <c r="G38" s="3"/>
    </row>
    <row r="39" spans="2:7" x14ac:dyDescent="0.25">
      <c r="B39" s="170"/>
      <c r="C39" s="91" t="s">
        <v>117</v>
      </c>
      <c r="D39" s="139">
        <v>0.99919999999999998</v>
      </c>
      <c r="E39" s="146">
        <v>0.99939999999999996</v>
      </c>
      <c r="F39" s="139">
        <v>1E-4</v>
      </c>
      <c r="G39" s="3"/>
    </row>
    <row r="40" spans="2:7" x14ac:dyDescent="0.25">
      <c r="B40" s="168" t="s">
        <v>5</v>
      </c>
      <c r="C40" s="6" t="s">
        <v>116</v>
      </c>
      <c r="D40" s="140">
        <v>0.99950000000000006</v>
      </c>
      <c r="E40" s="147">
        <v>0.99750000000000005</v>
      </c>
      <c r="F40" s="140">
        <v>-2E-3</v>
      </c>
      <c r="G40" s="3"/>
    </row>
    <row r="41" spans="2:7" x14ac:dyDescent="0.25">
      <c r="B41" s="170"/>
      <c r="C41" s="91" t="s">
        <v>117</v>
      </c>
      <c r="D41" s="139">
        <v>0.99970000000000003</v>
      </c>
      <c r="E41" s="146">
        <v>0.99939999999999996</v>
      </c>
      <c r="F41" s="139">
        <v>-4.0000000000000002E-4</v>
      </c>
      <c r="G41" s="3"/>
    </row>
    <row r="42" spans="2:7" x14ac:dyDescent="0.25">
      <c r="B42" s="153" t="s">
        <v>6</v>
      </c>
      <c r="C42" s="91" t="s">
        <v>536</v>
      </c>
      <c r="D42" s="139">
        <v>0.99980000000000002</v>
      </c>
      <c r="E42" s="146">
        <v>0.998</v>
      </c>
      <c r="F42" s="139">
        <v>-1.8E-3</v>
      </c>
      <c r="G42" s="3"/>
    </row>
    <row r="43" spans="2:7" x14ac:dyDescent="0.25">
      <c r="B43" s="168" t="s">
        <v>7</v>
      </c>
      <c r="C43" s="6" t="s">
        <v>116</v>
      </c>
      <c r="D43" s="140">
        <v>0.99950000000000006</v>
      </c>
      <c r="E43" s="147">
        <v>0.99629999999999996</v>
      </c>
      <c r="F43" s="140">
        <v>-3.2000000000000002E-3</v>
      </c>
      <c r="G43" s="3"/>
    </row>
    <row r="44" spans="2:7" x14ac:dyDescent="0.25">
      <c r="B44" s="170"/>
      <c r="C44" s="91" t="s">
        <v>117</v>
      </c>
      <c r="D44" s="139">
        <v>0.99960000000000004</v>
      </c>
      <c r="E44" s="146">
        <v>0.99890000000000001</v>
      </c>
      <c r="F44" s="139">
        <v>-6.9999999999999999E-4</v>
      </c>
      <c r="G44" s="3"/>
    </row>
    <row r="45" spans="2:7" x14ac:dyDescent="0.25">
      <c r="B45" s="168" t="s">
        <v>8</v>
      </c>
      <c r="C45" s="6" t="s">
        <v>116</v>
      </c>
      <c r="D45" s="140">
        <v>0.99929999999999997</v>
      </c>
      <c r="E45" s="147">
        <v>0.99990000000000001</v>
      </c>
      <c r="F45" s="140">
        <v>5.0000000000000001E-4</v>
      </c>
      <c r="G45" s="3"/>
    </row>
    <row r="46" spans="2:7" x14ac:dyDescent="0.25">
      <c r="B46" s="170"/>
      <c r="C46" s="91" t="s">
        <v>117</v>
      </c>
      <c r="D46" s="139">
        <v>0.99970000000000003</v>
      </c>
      <c r="E46" s="146">
        <v>0.99839999999999995</v>
      </c>
      <c r="F46" s="139">
        <v>-1.2999999999999999E-3</v>
      </c>
      <c r="G46" s="3"/>
    </row>
    <row r="47" spans="2:7" x14ac:dyDescent="0.25">
      <c r="B47" s="168" t="s">
        <v>9</v>
      </c>
      <c r="C47" s="6" t="s">
        <v>116</v>
      </c>
      <c r="D47" s="140">
        <v>0.99970000000000003</v>
      </c>
      <c r="E47" s="147">
        <v>0.99980000000000002</v>
      </c>
      <c r="F47" s="140">
        <v>1E-4</v>
      </c>
      <c r="G47" s="3"/>
    </row>
    <row r="48" spans="2:7" x14ac:dyDescent="0.25">
      <c r="B48" s="170"/>
      <c r="C48" s="91" t="s">
        <v>117</v>
      </c>
      <c r="D48" s="139">
        <v>0.99950000000000006</v>
      </c>
      <c r="E48" s="146">
        <v>0.99970000000000003</v>
      </c>
      <c r="F48" s="139">
        <v>1E-4</v>
      </c>
      <c r="G48" s="3"/>
    </row>
    <row r="49" spans="2:7" x14ac:dyDescent="0.25">
      <c r="B49" s="168" t="s">
        <v>10</v>
      </c>
      <c r="C49" s="6" t="s">
        <v>116</v>
      </c>
      <c r="D49" s="140">
        <v>1</v>
      </c>
      <c r="E49" s="147">
        <v>0.99929999999999997</v>
      </c>
      <c r="F49" s="140">
        <v>-5.9999999999999995E-4</v>
      </c>
      <c r="G49" s="3"/>
    </row>
    <row r="50" spans="2:7" x14ac:dyDescent="0.25">
      <c r="B50" s="169"/>
      <c r="C50" s="7" t="s">
        <v>117</v>
      </c>
      <c r="D50" s="141">
        <v>0.99970000000000003</v>
      </c>
      <c r="E50" s="148">
        <v>0.99950000000000006</v>
      </c>
      <c r="F50" s="141">
        <v>-2.0000000000000001E-4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sheetProtection algorithmName="SHA-512" hashValue="v/5lJrIzTE+708k6+ZIZ4xVc5ObDujoX/7SPeERFYZ9Ti/v0tRPn+NS9TIcALTzThsSo42zGzpgw+x+bI5T0kA==" saltValue="LoeSSQLqdGBzqF07/GOxNg==" spinCount="100000" sheet="1" objects="1" scenarios="1"/>
  <mergeCells count="12">
    <mergeCell ref="E27:I27"/>
    <mergeCell ref="J27:L27"/>
    <mergeCell ref="B31:B33"/>
    <mergeCell ref="B34:B35"/>
    <mergeCell ref="B36:B37"/>
    <mergeCell ref="B53:F53"/>
    <mergeCell ref="B49:B50"/>
    <mergeCell ref="B38:B39"/>
    <mergeCell ref="B40:B41"/>
    <mergeCell ref="B43:B44"/>
    <mergeCell ref="B45:B46"/>
    <mergeCell ref="B47:B4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October in 2015 and 2016, Controlling for Claim Delay - ",T3)</f>
        <v>Assignment Rates for July - October in 2015 and 2016, Controlling for Claim Delay - NPWT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8</v>
      </c>
      <c r="T3" s="57" t="s">
        <v>29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8. Assignment Rates for July - October in 2015 and 2016, Controlling for Claim Delay - NPWT</v>
      </c>
    </row>
    <row r="25" spans="2:12" x14ac:dyDescent="0.25">
      <c r="B25" s="33" t="str">
        <f>CONCATENATE("* Using data through mid-November of the respective year")</f>
        <v>* Using data through mid-November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555</v>
      </c>
      <c r="D31" s="135">
        <v>0.99990000000000001</v>
      </c>
      <c r="E31" s="142">
        <v>0.99970000000000003</v>
      </c>
      <c r="F31" s="135">
        <v>-2.0000000000000001E-4</v>
      </c>
      <c r="G31" s="3"/>
    </row>
    <row r="32" spans="2:12" x14ac:dyDescent="0.25">
      <c r="B32" s="166"/>
      <c r="C32" s="9" t="s">
        <v>116</v>
      </c>
      <c r="D32" s="136">
        <v>0.99990000000000001</v>
      </c>
      <c r="E32" s="143">
        <v>0.99990000000000001</v>
      </c>
      <c r="F32" s="136">
        <v>-1E-4</v>
      </c>
      <c r="G32" s="3"/>
    </row>
    <row r="33" spans="2:7" x14ac:dyDescent="0.25">
      <c r="B33" s="167"/>
      <c r="C33" s="93" t="s">
        <v>117</v>
      </c>
      <c r="D33" s="137">
        <v>0.99990000000000001</v>
      </c>
      <c r="E33" s="144">
        <v>0.99960000000000004</v>
      </c>
      <c r="F33" s="137">
        <v>-2.0000000000000001E-4</v>
      </c>
      <c r="G33" s="3"/>
    </row>
    <row r="34" spans="2:7" x14ac:dyDescent="0.25">
      <c r="B34" s="171" t="s">
        <v>2</v>
      </c>
      <c r="C34" s="22" t="s">
        <v>116</v>
      </c>
      <c r="D34" s="138">
        <v>1</v>
      </c>
      <c r="E34" s="145">
        <v>1</v>
      </c>
      <c r="F34" s="138">
        <v>0</v>
      </c>
      <c r="G34" s="3"/>
    </row>
    <row r="35" spans="2:7" ht="15" customHeight="1" x14ac:dyDescent="0.25">
      <c r="B35" s="170"/>
      <c r="C35" s="91" t="s">
        <v>117</v>
      </c>
      <c r="D35" s="139">
        <v>1</v>
      </c>
      <c r="E35" s="146">
        <v>1</v>
      </c>
      <c r="F35" s="139">
        <v>0</v>
      </c>
      <c r="G35" s="3"/>
    </row>
    <row r="36" spans="2:7" x14ac:dyDescent="0.25">
      <c r="B36" s="171" t="s">
        <v>3</v>
      </c>
      <c r="C36" s="6" t="s">
        <v>116</v>
      </c>
      <c r="D36" s="140">
        <v>1</v>
      </c>
      <c r="E36" s="147">
        <v>0.99980000000000002</v>
      </c>
      <c r="F36" s="140">
        <v>-2.0000000000000001E-4</v>
      </c>
      <c r="G36" s="3"/>
    </row>
    <row r="37" spans="2:7" x14ac:dyDescent="0.25">
      <c r="B37" s="170"/>
      <c r="C37" s="91" t="s">
        <v>117</v>
      </c>
      <c r="D37" s="139">
        <v>1</v>
      </c>
      <c r="E37" s="146">
        <v>1</v>
      </c>
      <c r="F37" s="139">
        <v>0</v>
      </c>
      <c r="G37" s="3"/>
    </row>
    <row r="38" spans="2:7" x14ac:dyDescent="0.25">
      <c r="B38" s="168" t="s">
        <v>4</v>
      </c>
      <c r="C38" s="6" t="s">
        <v>116</v>
      </c>
      <c r="D38" s="140">
        <v>1</v>
      </c>
      <c r="E38" s="147">
        <v>0.99939999999999996</v>
      </c>
      <c r="F38" s="140">
        <v>-5.9999999999999995E-4</v>
      </c>
      <c r="G38" s="3"/>
    </row>
    <row r="39" spans="2:7" x14ac:dyDescent="0.25">
      <c r="B39" s="170"/>
      <c r="C39" s="91" t="s">
        <v>117</v>
      </c>
      <c r="D39" s="139">
        <v>1</v>
      </c>
      <c r="E39" s="146">
        <v>0.99970000000000003</v>
      </c>
      <c r="F39" s="139">
        <v>-2.9999999999999997E-4</v>
      </c>
      <c r="G39" s="3"/>
    </row>
    <row r="40" spans="2:7" x14ac:dyDescent="0.25">
      <c r="B40" s="168" t="s">
        <v>5</v>
      </c>
      <c r="C40" s="6" t="s">
        <v>116</v>
      </c>
      <c r="D40" s="140">
        <v>1</v>
      </c>
      <c r="E40" s="147">
        <v>1</v>
      </c>
      <c r="F40" s="140">
        <v>0</v>
      </c>
      <c r="G40" s="3"/>
    </row>
    <row r="41" spans="2:7" x14ac:dyDescent="0.25">
      <c r="B41" s="170"/>
      <c r="C41" s="91" t="s">
        <v>117</v>
      </c>
      <c r="D41" s="139">
        <v>1</v>
      </c>
      <c r="E41" s="146">
        <v>1</v>
      </c>
      <c r="F41" s="139">
        <v>0</v>
      </c>
      <c r="G41" s="3"/>
    </row>
    <row r="42" spans="2:7" x14ac:dyDescent="0.25">
      <c r="B42" s="153" t="s">
        <v>6</v>
      </c>
      <c r="C42" s="91" t="s">
        <v>536</v>
      </c>
      <c r="D42" s="139">
        <v>1</v>
      </c>
      <c r="E42" s="146">
        <v>1</v>
      </c>
      <c r="F42" s="139">
        <v>0</v>
      </c>
      <c r="G42" s="3"/>
    </row>
    <row r="43" spans="2:7" x14ac:dyDescent="0.25">
      <c r="B43" s="168" t="s">
        <v>7</v>
      </c>
      <c r="C43" s="6" t="s">
        <v>116</v>
      </c>
      <c r="D43" s="140">
        <v>0.99970000000000003</v>
      </c>
      <c r="E43" s="147">
        <v>1</v>
      </c>
      <c r="F43" s="140">
        <v>2.9999999999999997E-4</v>
      </c>
      <c r="G43" s="3"/>
    </row>
    <row r="44" spans="2:7" x14ac:dyDescent="0.25">
      <c r="B44" s="170"/>
      <c r="C44" s="91" t="s">
        <v>117</v>
      </c>
      <c r="D44" s="139">
        <v>1</v>
      </c>
      <c r="E44" s="146">
        <v>1</v>
      </c>
      <c r="F44" s="139">
        <v>0</v>
      </c>
      <c r="G44" s="3"/>
    </row>
    <row r="45" spans="2:7" x14ac:dyDescent="0.25">
      <c r="B45" s="168" t="s">
        <v>8</v>
      </c>
      <c r="C45" s="6" t="s">
        <v>116</v>
      </c>
      <c r="D45" s="140">
        <v>1</v>
      </c>
      <c r="E45" s="147">
        <v>1</v>
      </c>
      <c r="F45" s="140">
        <v>0</v>
      </c>
      <c r="G45" s="3"/>
    </row>
    <row r="46" spans="2:7" x14ac:dyDescent="0.25">
      <c r="B46" s="170"/>
      <c r="C46" s="91" t="s">
        <v>117</v>
      </c>
      <c r="D46" s="139">
        <v>1</v>
      </c>
      <c r="E46" s="146">
        <v>1</v>
      </c>
      <c r="F46" s="139">
        <v>0</v>
      </c>
      <c r="G46" s="3"/>
    </row>
    <row r="47" spans="2:7" x14ac:dyDescent="0.25">
      <c r="B47" s="168" t="s">
        <v>9</v>
      </c>
      <c r="C47" s="6" t="s">
        <v>116</v>
      </c>
      <c r="D47" s="140">
        <v>0.99990000000000001</v>
      </c>
      <c r="E47" s="147">
        <v>0.99980000000000002</v>
      </c>
      <c r="F47" s="140">
        <v>-1E-4</v>
      </c>
      <c r="G47" s="3"/>
    </row>
    <row r="48" spans="2:7" x14ac:dyDescent="0.25">
      <c r="B48" s="170"/>
      <c r="C48" s="91" t="s">
        <v>117</v>
      </c>
      <c r="D48" s="139">
        <v>0.99990000000000001</v>
      </c>
      <c r="E48" s="146">
        <v>0.99909999999999999</v>
      </c>
      <c r="F48" s="139">
        <v>-8.0000000000000004E-4</v>
      </c>
      <c r="G48" s="3"/>
    </row>
    <row r="49" spans="2:7" x14ac:dyDescent="0.25">
      <c r="B49" s="168" t="s">
        <v>10</v>
      </c>
      <c r="C49" s="6" t="s">
        <v>116</v>
      </c>
      <c r="D49" s="140">
        <v>1</v>
      </c>
      <c r="E49" s="147">
        <v>1</v>
      </c>
      <c r="F49" s="140">
        <v>0</v>
      </c>
      <c r="G49" s="3"/>
    </row>
    <row r="50" spans="2:7" x14ac:dyDescent="0.25">
      <c r="B50" s="169"/>
      <c r="C50" s="7" t="s">
        <v>117</v>
      </c>
      <c r="D50" s="141">
        <v>0.999</v>
      </c>
      <c r="E50" s="148">
        <v>1</v>
      </c>
      <c r="F50" s="141">
        <v>1E-3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sheetProtection algorithmName="SHA-512" hashValue="w/A/VWtHpHYktU7Jico287wtU/ah+mNoChYybHYV821q/GT2X2x68CIUZ4+ludABGzvtvX1JrfGw/ax3JPaEBA==" saltValue="7RqEqRw3fM9pjIIKTzNKkw==" spinCount="100000" sheet="1" objects="1" scenarios="1"/>
  <mergeCells count="12">
    <mergeCell ref="E27:I27"/>
    <mergeCell ref="J27:L27"/>
    <mergeCell ref="B31:B33"/>
    <mergeCell ref="B34:B35"/>
    <mergeCell ref="B36:B37"/>
    <mergeCell ref="B53:F53"/>
    <mergeCell ref="B49:B50"/>
    <mergeCell ref="B38:B39"/>
    <mergeCell ref="B40:B41"/>
    <mergeCell ref="B43:B44"/>
    <mergeCell ref="B45:B46"/>
    <mergeCell ref="B47:B4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October in 2015 and 2016, Controlling for Claim Delay - ",T3)</f>
        <v>Assignment Rates for July - October in 2015 and 2016, Controlling for Claim Delay - Oxygen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9</v>
      </c>
      <c r="T3" s="57" t="s">
        <v>30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9. Assignment Rates for July - October in 2015 and 2016, Controlling for Claim Delay - Oxygen</v>
      </c>
    </row>
    <row r="25" spans="2:12" x14ac:dyDescent="0.25">
      <c r="B25" s="33" t="str">
        <f>CONCATENATE("* Using data through mid-November of the respective year")</f>
        <v>* Using data through mid-November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555</v>
      </c>
      <c r="D31" s="135">
        <v>0.99980000000000002</v>
      </c>
      <c r="E31" s="142">
        <v>0.99960000000000004</v>
      </c>
      <c r="F31" s="135">
        <v>-2.0000000000000001E-4</v>
      </c>
      <c r="G31" s="3"/>
    </row>
    <row r="32" spans="2:12" x14ac:dyDescent="0.25">
      <c r="B32" s="166"/>
      <c r="C32" s="9" t="s">
        <v>116</v>
      </c>
      <c r="D32" s="136">
        <v>0.99990000000000001</v>
      </c>
      <c r="E32" s="143">
        <v>0.99960000000000004</v>
      </c>
      <c r="F32" s="136">
        <v>-2.0000000000000001E-4</v>
      </c>
      <c r="G32" s="3"/>
    </row>
    <row r="33" spans="2:7" x14ac:dyDescent="0.25">
      <c r="B33" s="167"/>
      <c r="C33" s="93" t="s">
        <v>117</v>
      </c>
      <c r="D33" s="137">
        <v>0.99980000000000002</v>
      </c>
      <c r="E33" s="144">
        <v>0.99980000000000002</v>
      </c>
      <c r="F33" s="137">
        <v>0</v>
      </c>
      <c r="G33" s="3"/>
    </row>
    <row r="34" spans="2:7" x14ac:dyDescent="0.25">
      <c r="B34" s="171" t="s">
        <v>2</v>
      </c>
      <c r="C34" s="22" t="s">
        <v>116</v>
      </c>
      <c r="D34" s="138">
        <v>0.99980000000000002</v>
      </c>
      <c r="E34" s="145">
        <v>0.99960000000000004</v>
      </c>
      <c r="F34" s="138">
        <v>-2.0000000000000001E-4</v>
      </c>
      <c r="G34" s="3"/>
    </row>
    <row r="35" spans="2:7" ht="15" customHeight="1" x14ac:dyDescent="0.25">
      <c r="B35" s="170"/>
      <c r="C35" s="91" t="s">
        <v>117</v>
      </c>
      <c r="D35" s="139">
        <v>0.99980000000000002</v>
      </c>
      <c r="E35" s="146">
        <v>0.99990000000000001</v>
      </c>
      <c r="F35" s="139">
        <v>1E-4</v>
      </c>
      <c r="G35" s="3"/>
    </row>
    <row r="36" spans="2:7" x14ac:dyDescent="0.25">
      <c r="B36" s="171" t="s">
        <v>3</v>
      </c>
      <c r="C36" s="6" t="s">
        <v>116</v>
      </c>
      <c r="D36" s="140">
        <v>0.99990000000000001</v>
      </c>
      <c r="E36" s="147">
        <v>0.99980000000000002</v>
      </c>
      <c r="F36" s="140">
        <v>-1E-4</v>
      </c>
      <c r="G36" s="3"/>
    </row>
    <row r="37" spans="2:7" x14ac:dyDescent="0.25">
      <c r="B37" s="170"/>
      <c r="C37" s="91" t="s">
        <v>117</v>
      </c>
      <c r="D37" s="139">
        <v>1</v>
      </c>
      <c r="E37" s="146">
        <v>0.99980000000000002</v>
      </c>
      <c r="F37" s="139">
        <v>-1E-4</v>
      </c>
      <c r="G37" s="3"/>
    </row>
    <row r="38" spans="2:7" x14ac:dyDescent="0.25">
      <c r="B38" s="168" t="s">
        <v>4</v>
      </c>
      <c r="C38" s="6" t="s">
        <v>116</v>
      </c>
      <c r="D38" s="140">
        <v>1</v>
      </c>
      <c r="E38" s="147">
        <v>1</v>
      </c>
      <c r="F38" s="140">
        <v>0</v>
      </c>
      <c r="G38" s="3"/>
    </row>
    <row r="39" spans="2:7" x14ac:dyDescent="0.25">
      <c r="B39" s="170"/>
      <c r="C39" s="91" t="s">
        <v>117</v>
      </c>
      <c r="D39" s="139">
        <v>0.99980000000000002</v>
      </c>
      <c r="E39" s="146">
        <v>0.99980000000000002</v>
      </c>
      <c r="F39" s="139">
        <v>0</v>
      </c>
      <c r="G39" s="3"/>
    </row>
    <row r="40" spans="2:7" x14ac:dyDescent="0.25">
      <c r="B40" s="168" t="s">
        <v>5</v>
      </c>
      <c r="C40" s="6" t="s">
        <v>116</v>
      </c>
      <c r="D40" s="140">
        <v>0.99980000000000002</v>
      </c>
      <c r="E40" s="147">
        <v>0.99980000000000002</v>
      </c>
      <c r="F40" s="140">
        <v>1E-4</v>
      </c>
      <c r="G40" s="3"/>
    </row>
    <row r="41" spans="2:7" x14ac:dyDescent="0.25">
      <c r="B41" s="170"/>
      <c r="C41" s="91" t="s">
        <v>117</v>
      </c>
      <c r="D41" s="139">
        <v>0.99990000000000001</v>
      </c>
      <c r="E41" s="146">
        <v>0.99990000000000001</v>
      </c>
      <c r="F41" s="139">
        <v>0</v>
      </c>
      <c r="G41" s="3"/>
    </row>
    <row r="42" spans="2:7" x14ac:dyDescent="0.25">
      <c r="B42" s="153" t="s">
        <v>6</v>
      </c>
      <c r="C42" s="91" t="s">
        <v>536</v>
      </c>
      <c r="D42" s="139">
        <v>0.99980000000000002</v>
      </c>
      <c r="E42" s="146">
        <v>0.97989999999999999</v>
      </c>
      <c r="F42" s="139">
        <v>-1.9900000000000001E-2</v>
      </c>
      <c r="G42" s="3"/>
    </row>
    <row r="43" spans="2:7" x14ac:dyDescent="0.25">
      <c r="B43" s="168" t="s">
        <v>7</v>
      </c>
      <c r="C43" s="6" t="s">
        <v>116</v>
      </c>
      <c r="D43" s="140">
        <v>0.99950000000000006</v>
      </c>
      <c r="E43" s="147">
        <v>0.99819999999999998</v>
      </c>
      <c r="F43" s="140">
        <v>-1.2999999999999999E-3</v>
      </c>
      <c r="G43" s="3"/>
    </row>
    <row r="44" spans="2:7" x14ac:dyDescent="0.25">
      <c r="B44" s="170"/>
      <c r="C44" s="91" t="s">
        <v>117</v>
      </c>
      <c r="D44" s="139">
        <v>0.99980000000000002</v>
      </c>
      <c r="E44" s="146">
        <v>0.99939999999999996</v>
      </c>
      <c r="F44" s="139">
        <v>-4.0000000000000002E-4</v>
      </c>
      <c r="G44" s="3"/>
    </row>
    <row r="45" spans="2:7" x14ac:dyDescent="0.25">
      <c r="B45" s="168" t="s">
        <v>8</v>
      </c>
      <c r="C45" s="6" t="s">
        <v>116</v>
      </c>
      <c r="D45" s="140">
        <v>0.99990000000000001</v>
      </c>
      <c r="E45" s="147">
        <v>0.99990000000000001</v>
      </c>
      <c r="F45" s="140">
        <v>0</v>
      </c>
      <c r="G45" s="3"/>
    </row>
    <row r="46" spans="2:7" x14ac:dyDescent="0.25">
      <c r="B46" s="170"/>
      <c r="C46" s="91" t="s">
        <v>117</v>
      </c>
      <c r="D46" s="139">
        <v>0.99990000000000001</v>
      </c>
      <c r="E46" s="146">
        <v>0.99990000000000001</v>
      </c>
      <c r="F46" s="139">
        <v>0</v>
      </c>
      <c r="G46" s="3"/>
    </row>
    <row r="47" spans="2:7" x14ac:dyDescent="0.25">
      <c r="B47" s="168" t="s">
        <v>9</v>
      </c>
      <c r="C47" s="6" t="s">
        <v>116</v>
      </c>
      <c r="D47" s="140">
        <v>0.99990000000000001</v>
      </c>
      <c r="E47" s="147">
        <v>0.99980000000000002</v>
      </c>
      <c r="F47" s="140">
        <v>-1E-4</v>
      </c>
      <c r="G47" s="3"/>
    </row>
    <row r="48" spans="2:7" x14ac:dyDescent="0.25">
      <c r="B48" s="170"/>
      <c r="C48" s="91" t="s">
        <v>117</v>
      </c>
      <c r="D48" s="139">
        <v>0.99980000000000002</v>
      </c>
      <c r="E48" s="146">
        <v>0.99980000000000002</v>
      </c>
      <c r="F48" s="139">
        <v>0</v>
      </c>
      <c r="G48" s="3"/>
    </row>
    <row r="49" spans="2:7" x14ac:dyDescent="0.25">
      <c r="B49" s="168" t="s">
        <v>10</v>
      </c>
      <c r="C49" s="6" t="s">
        <v>116</v>
      </c>
      <c r="D49" s="140">
        <v>0.99990000000000001</v>
      </c>
      <c r="E49" s="147">
        <v>0.99980000000000002</v>
      </c>
      <c r="F49" s="140">
        <v>-1E-4</v>
      </c>
      <c r="G49" s="3"/>
    </row>
    <row r="50" spans="2:7" x14ac:dyDescent="0.25">
      <c r="B50" s="169"/>
      <c r="C50" s="7" t="s">
        <v>117</v>
      </c>
      <c r="D50" s="141">
        <v>0.99929999999999997</v>
      </c>
      <c r="E50" s="148">
        <v>0.99960000000000004</v>
      </c>
      <c r="F50" s="141">
        <v>2.9999999999999997E-4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sheetProtection algorithmName="SHA-512" hashValue="/DzpE2LyFSecKeKoT94+FJ66ZHNTXMScSWNfitPV0a6YYj0oCMgfmBZ/qjzRMiDerB1jde1RAh5Nq18RyuZHEQ==" saltValue="cp5JuB/8sbYV03swDVQ7aw==" spinCount="100000" sheet="1" objects="1" scenarios="1"/>
  <mergeCells count="12">
    <mergeCell ref="E27:I27"/>
    <mergeCell ref="J27:L27"/>
    <mergeCell ref="B31:B33"/>
    <mergeCell ref="B34:B35"/>
    <mergeCell ref="B36:B37"/>
    <mergeCell ref="B53:F53"/>
    <mergeCell ref="B49:B50"/>
    <mergeCell ref="B38:B39"/>
    <mergeCell ref="B40:B41"/>
    <mergeCell ref="B43:B44"/>
    <mergeCell ref="B45:B46"/>
    <mergeCell ref="B47:B4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October in 2015 and 2016, Controlling for Claim Delay - ",T3)</f>
        <v>Assignment Rates for July - October in 2015 and 2016, Controlling for Claim Delay - Support Surfaces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10</v>
      </c>
      <c r="T3" s="57" t="s">
        <v>33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10. Assignment Rates for July - October in 2015 and 2016, Controlling for Claim Delay - Support Surfaces</v>
      </c>
    </row>
    <row r="25" spans="2:12" x14ac:dyDescent="0.25">
      <c r="B25" s="33" t="str">
        <f>CONCATENATE("* Using data through mid-November of the respective year")</f>
        <v>* Using data through mid-November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555</v>
      </c>
      <c r="D31" s="135">
        <v>0.999</v>
      </c>
      <c r="E31" s="142">
        <v>0.99760000000000004</v>
      </c>
      <c r="F31" s="135">
        <v>-1.4E-3</v>
      </c>
      <c r="G31" s="3"/>
    </row>
    <row r="32" spans="2:12" x14ac:dyDescent="0.25">
      <c r="B32" s="166"/>
      <c r="C32" s="9" t="s">
        <v>116</v>
      </c>
      <c r="D32" s="136">
        <v>0.99939999999999996</v>
      </c>
      <c r="E32" s="143">
        <v>0.99829999999999997</v>
      </c>
      <c r="F32" s="136">
        <v>-1.1000000000000001E-3</v>
      </c>
      <c r="G32" s="3"/>
    </row>
    <row r="33" spans="2:7" x14ac:dyDescent="0.25">
      <c r="B33" s="167"/>
      <c r="C33" s="93" t="s">
        <v>117</v>
      </c>
      <c r="D33" s="137">
        <v>0.99850000000000005</v>
      </c>
      <c r="E33" s="144">
        <v>0.99690000000000001</v>
      </c>
      <c r="F33" s="137">
        <v>-1.5E-3</v>
      </c>
      <c r="G33" s="3"/>
    </row>
    <row r="34" spans="2:7" x14ac:dyDescent="0.25">
      <c r="B34" s="171" t="s">
        <v>2</v>
      </c>
      <c r="C34" s="22" t="s">
        <v>116</v>
      </c>
      <c r="D34" s="138">
        <v>0.999</v>
      </c>
      <c r="E34" s="145">
        <v>0.99009999999999998</v>
      </c>
      <c r="F34" s="138">
        <v>-8.8999999999999999E-3</v>
      </c>
      <c r="G34" s="3"/>
    </row>
    <row r="35" spans="2:7" ht="15" customHeight="1" x14ac:dyDescent="0.25">
      <c r="B35" s="170"/>
      <c r="C35" s="91" t="s">
        <v>117</v>
      </c>
      <c r="D35" s="139">
        <v>0.99339999999999995</v>
      </c>
      <c r="E35" s="146">
        <v>0.98340000000000005</v>
      </c>
      <c r="F35" s="139">
        <v>-0.01</v>
      </c>
      <c r="G35" s="3"/>
    </row>
    <row r="36" spans="2:7" x14ac:dyDescent="0.25">
      <c r="B36" s="171" t="s">
        <v>3</v>
      </c>
      <c r="C36" s="6" t="s">
        <v>116</v>
      </c>
      <c r="D36" s="140">
        <v>0.99970000000000003</v>
      </c>
      <c r="E36" s="147">
        <v>0.99819999999999998</v>
      </c>
      <c r="F36" s="140">
        <v>-1.5E-3</v>
      </c>
      <c r="G36" s="3"/>
    </row>
    <row r="37" spans="2:7" x14ac:dyDescent="0.25">
      <c r="B37" s="170"/>
      <c r="C37" s="91" t="s">
        <v>117</v>
      </c>
      <c r="D37" s="139">
        <v>0.99890000000000001</v>
      </c>
      <c r="E37" s="146">
        <v>1</v>
      </c>
      <c r="F37" s="139">
        <v>1.1000000000000001E-3</v>
      </c>
      <c r="G37" s="3"/>
    </row>
    <row r="38" spans="2:7" x14ac:dyDescent="0.25">
      <c r="B38" s="168" t="s">
        <v>4</v>
      </c>
      <c r="C38" s="6" t="s">
        <v>116</v>
      </c>
      <c r="D38" s="140">
        <v>0.99919999999999998</v>
      </c>
      <c r="E38" s="147">
        <v>1</v>
      </c>
      <c r="F38" s="140">
        <v>8.0000000000000004E-4</v>
      </c>
      <c r="G38" s="3"/>
    </row>
    <row r="39" spans="2:7" x14ac:dyDescent="0.25">
      <c r="B39" s="170"/>
      <c r="C39" s="91" t="s">
        <v>117</v>
      </c>
      <c r="D39" s="139">
        <v>1</v>
      </c>
      <c r="E39" s="146">
        <v>0.99609999999999999</v>
      </c>
      <c r="F39" s="139">
        <v>-3.8999999999999998E-3</v>
      </c>
      <c r="G39" s="3"/>
    </row>
    <row r="40" spans="2:7" x14ac:dyDescent="0.25">
      <c r="B40" s="168" t="s">
        <v>5</v>
      </c>
      <c r="C40" s="6" t="s">
        <v>116</v>
      </c>
      <c r="D40" s="140">
        <v>1</v>
      </c>
      <c r="E40" s="147">
        <v>0.99670000000000003</v>
      </c>
      <c r="F40" s="140">
        <v>-3.3E-3</v>
      </c>
      <c r="G40" s="3"/>
    </row>
    <row r="41" spans="2:7" x14ac:dyDescent="0.25">
      <c r="B41" s="170"/>
      <c r="C41" s="91" t="s">
        <v>117</v>
      </c>
      <c r="D41" s="139">
        <v>0.99709999999999999</v>
      </c>
      <c r="E41" s="146">
        <v>0.99839999999999995</v>
      </c>
      <c r="F41" s="139">
        <v>1.2999999999999999E-3</v>
      </c>
      <c r="G41" s="3"/>
    </row>
    <row r="42" spans="2:7" x14ac:dyDescent="0.25">
      <c r="B42" s="153" t="s">
        <v>6</v>
      </c>
      <c r="C42" s="91" t="s">
        <v>536</v>
      </c>
      <c r="D42" s="139">
        <v>1</v>
      </c>
      <c r="E42" s="146">
        <v>0.996</v>
      </c>
      <c r="F42" s="139">
        <v>-4.0000000000000001E-3</v>
      </c>
      <c r="G42" s="3"/>
    </row>
    <row r="43" spans="2:7" x14ac:dyDescent="0.25">
      <c r="B43" s="168" t="s">
        <v>7</v>
      </c>
      <c r="C43" s="6" t="s">
        <v>116</v>
      </c>
      <c r="D43" s="140">
        <v>1</v>
      </c>
      <c r="E43" s="147">
        <v>1</v>
      </c>
      <c r="F43" s="140">
        <v>0</v>
      </c>
      <c r="G43" s="3"/>
    </row>
    <row r="44" spans="2:7" x14ac:dyDescent="0.25">
      <c r="B44" s="170"/>
      <c r="C44" s="91" t="s">
        <v>117</v>
      </c>
      <c r="D44" s="139">
        <v>0.99829999999999997</v>
      </c>
      <c r="E44" s="146">
        <v>0.99460000000000004</v>
      </c>
      <c r="F44" s="139">
        <v>-3.7000000000000002E-3</v>
      </c>
      <c r="G44" s="3"/>
    </row>
    <row r="45" spans="2:7" x14ac:dyDescent="0.25">
      <c r="B45" s="168" t="s">
        <v>8</v>
      </c>
      <c r="C45" s="6" t="s">
        <v>116</v>
      </c>
      <c r="D45" s="140">
        <v>0.98939999999999995</v>
      </c>
      <c r="E45" s="147">
        <v>1</v>
      </c>
      <c r="F45" s="140">
        <v>1.06E-2</v>
      </c>
      <c r="G45" s="3"/>
    </row>
    <row r="46" spans="2:7" x14ac:dyDescent="0.25">
      <c r="B46" s="170"/>
      <c r="C46" s="91" t="s">
        <v>117</v>
      </c>
      <c r="D46" s="139">
        <v>1</v>
      </c>
      <c r="E46" s="146">
        <v>1</v>
      </c>
      <c r="F46" s="139">
        <v>0</v>
      </c>
      <c r="G46" s="3"/>
    </row>
    <row r="47" spans="2:7" x14ac:dyDescent="0.25">
      <c r="B47" s="168" t="s">
        <v>9</v>
      </c>
      <c r="C47" s="6" t="s">
        <v>116</v>
      </c>
      <c r="D47" s="140">
        <v>0.99960000000000004</v>
      </c>
      <c r="E47" s="147">
        <v>0.999</v>
      </c>
      <c r="F47" s="140">
        <v>-5.9999999999999995E-4</v>
      </c>
      <c r="G47" s="3"/>
    </row>
    <row r="48" spans="2:7" x14ac:dyDescent="0.25">
      <c r="B48" s="170"/>
      <c r="C48" s="91" t="s">
        <v>117</v>
      </c>
      <c r="D48" s="139">
        <v>0.99939999999999996</v>
      </c>
      <c r="E48" s="146">
        <v>0.999</v>
      </c>
      <c r="F48" s="139">
        <v>-4.0000000000000002E-4</v>
      </c>
      <c r="G48" s="3"/>
    </row>
    <row r="49" spans="2:7" x14ac:dyDescent="0.25">
      <c r="B49" s="168" t="s">
        <v>10</v>
      </c>
      <c r="C49" s="6" t="s">
        <v>116</v>
      </c>
      <c r="D49" s="140">
        <v>0.99890000000000001</v>
      </c>
      <c r="E49" s="147">
        <v>0.99770000000000003</v>
      </c>
      <c r="F49" s="140">
        <v>-1.1000000000000001E-3</v>
      </c>
      <c r="G49" s="3"/>
    </row>
    <row r="50" spans="2:7" x14ac:dyDescent="0.25">
      <c r="B50" s="169"/>
      <c r="C50" s="7" t="s">
        <v>117</v>
      </c>
      <c r="D50" s="141">
        <v>0.99750000000000005</v>
      </c>
      <c r="E50" s="148">
        <v>1</v>
      </c>
      <c r="F50" s="141">
        <v>2.5000000000000001E-3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sheetProtection algorithmName="SHA-512" hashValue="eC3fZDYPJAnRZUSD0wwGNVYLPZguGfRC7A5bYpLM4lNxWVjahKXimBLqE0Vc2BL+0h+2MHsJAmNFnzKOVBA8mw==" saltValue="bIM2sEXH+W7czX7G3JoH7A==" spinCount="100000" sheet="1" objects="1" scenarios="1"/>
  <mergeCells count="12">
    <mergeCell ref="E27:I27"/>
    <mergeCell ref="J27:L27"/>
    <mergeCell ref="B31:B33"/>
    <mergeCell ref="B34:B35"/>
    <mergeCell ref="B36:B37"/>
    <mergeCell ref="B53:F53"/>
    <mergeCell ref="B49:B50"/>
    <mergeCell ref="B38:B39"/>
    <mergeCell ref="B40:B41"/>
    <mergeCell ref="B43:B44"/>
    <mergeCell ref="B45:B46"/>
    <mergeCell ref="B47:B4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October in 2015 and 2016, Controlling for Claim Delay - ",T3)</f>
        <v>Assignment Rates for July - October in 2015 and 2016, Controlling for Claim Delay - TENS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11</v>
      </c>
      <c r="T3" s="57" t="s">
        <v>35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11. Assignment Rates for July - October in 2015 and 2016, Controlling for Claim Delay - TENS</v>
      </c>
    </row>
    <row r="25" spans="2:12" x14ac:dyDescent="0.25">
      <c r="B25" s="33" t="str">
        <f>CONCATENATE("* Using data through mid-November of the respective year")</f>
        <v>* Using data through mid-November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555</v>
      </c>
      <c r="D31" s="135">
        <v>0.99839999999999995</v>
      </c>
      <c r="E31" s="142">
        <v>0.997</v>
      </c>
      <c r="F31" s="135">
        <v>-1.4E-3</v>
      </c>
      <c r="G31" s="3"/>
    </row>
    <row r="32" spans="2:12" x14ac:dyDescent="0.25">
      <c r="B32" s="166"/>
      <c r="C32" s="9" t="s">
        <v>116</v>
      </c>
      <c r="D32" s="136">
        <v>0.99890000000000001</v>
      </c>
      <c r="E32" s="143">
        <v>0.99739999999999995</v>
      </c>
      <c r="F32" s="136">
        <v>-1.5E-3</v>
      </c>
      <c r="G32" s="3"/>
    </row>
    <row r="33" spans="2:7" x14ac:dyDescent="0.25">
      <c r="B33" s="167"/>
      <c r="C33" s="93" t="s">
        <v>117</v>
      </c>
      <c r="D33" s="137">
        <v>0.99829999999999997</v>
      </c>
      <c r="E33" s="144">
        <v>0.99690000000000001</v>
      </c>
      <c r="F33" s="137">
        <v>-1.4E-3</v>
      </c>
      <c r="G33" s="3"/>
    </row>
    <row r="34" spans="2:7" x14ac:dyDescent="0.25">
      <c r="B34" s="171" t="s">
        <v>2</v>
      </c>
      <c r="C34" s="22" t="s">
        <v>116</v>
      </c>
      <c r="D34" s="138">
        <v>0.99619999999999997</v>
      </c>
      <c r="E34" s="145">
        <v>1</v>
      </c>
      <c r="F34" s="138">
        <v>3.8E-3</v>
      </c>
      <c r="G34" s="3"/>
    </row>
    <row r="35" spans="2:7" ht="15" customHeight="1" x14ac:dyDescent="0.25">
      <c r="B35" s="170"/>
      <c r="C35" s="91" t="s">
        <v>117</v>
      </c>
      <c r="D35" s="139">
        <v>0.99760000000000004</v>
      </c>
      <c r="E35" s="146">
        <v>0.99609999999999999</v>
      </c>
      <c r="F35" s="139">
        <v>-1.6000000000000001E-3</v>
      </c>
      <c r="G35" s="3"/>
    </row>
    <row r="36" spans="2:7" x14ac:dyDescent="0.25">
      <c r="B36" s="171" t="s">
        <v>3</v>
      </c>
      <c r="C36" s="6" t="s">
        <v>116</v>
      </c>
      <c r="D36" s="140">
        <v>0.99880000000000002</v>
      </c>
      <c r="E36" s="147">
        <v>0.99750000000000005</v>
      </c>
      <c r="F36" s="140">
        <v>-1.2999999999999999E-3</v>
      </c>
      <c r="G36" s="3"/>
    </row>
    <row r="37" spans="2:7" x14ac:dyDescent="0.25">
      <c r="B37" s="170"/>
      <c r="C37" s="91" t="s">
        <v>117</v>
      </c>
      <c r="D37" s="139">
        <v>0.99950000000000006</v>
      </c>
      <c r="E37" s="146">
        <v>0.99809999999999999</v>
      </c>
      <c r="F37" s="139">
        <v>-1.4E-3</v>
      </c>
      <c r="G37" s="3"/>
    </row>
    <row r="38" spans="2:7" x14ac:dyDescent="0.25">
      <c r="B38" s="168" t="s">
        <v>4</v>
      </c>
      <c r="C38" s="6" t="s">
        <v>116</v>
      </c>
      <c r="D38" s="140">
        <v>0.99509999999999998</v>
      </c>
      <c r="E38" s="147">
        <v>0.99429999999999996</v>
      </c>
      <c r="F38" s="140">
        <v>-8.0000000000000004E-4</v>
      </c>
      <c r="G38" s="3"/>
    </row>
    <row r="39" spans="2:7" x14ac:dyDescent="0.25">
      <c r="B39" s="170"/>
      <c r="C39" s="91" t="s">
        <v>117</v>
      </c>
      <c r="D39" s="139">
        <v>0.99739999999999995</v>
      </c>
      <c r="E39" s="146">
        <v>0.99680000000000002</v>
      </c>
      <c r="F39" s="139">
        <v>-5.0000000000000001E-4</v>
      </c>
      <c r="G39" s="3"/>
    </row>
    <row r="40" spans="2:7" x14ac:dyDescent="0.25">
      <c r="B40" s="168" t="s">
        <v>5</v>
      </c>
      <c r="C40" s="6" t="s">
        <v>116</v>
      </c>
      <c r="D40" s="140">
        <v>1</v>
      </c>
      <c r="E40" s="147">
        <v>0.98929999999999996</v>
      </c>
      <c r="F40" s="140">
        <v>-1.0699999999999999E-2</v>
      </c>
      <c r="G40" s="3"/>
    </row>
    <row r="41" spans="2:7" x14ac:dyDescent="0.25">
      <c r="B41" s="170"/>
      <c r="C41" s="91" t="s">
        <v>117</v>
      </c>
      <c r="D41" s="139">
        <v>0.99829999999999997</v>
      </c>
      <c r="E41" s="146">
        <v>0.99670000000000003</v>
      </c>
      <c r="F41" s="139">
        <v>-1.6000000000000001E-3</v>
      </c>
      <c r="G41" s="3"/>
    </row>
    <row r="42" spans="2:7" x14ac:dyDescent="0.25">
      <c r="B42" s="153" t="s">
        <v>6</v>
      </c>
      <c r="C42" s="91" t="s">
        <v>536</v>
      </c>
      <c r="D42" s="139">
        <v>0.99390000000000001</v>
      </c>
      <c r="E42" s="146">
        <v>1</v>
      </c>
      <c r="F42" s="139">
        <v>6.1000000000000004E-3</v>
      </c>
      <c r="G42" s="3"/>
    </row>
    <row r="43" spans="2:7" x14ac:dyDescent="0.25">
      <c r="B43" s="168" t="s">
        <v>7</v>
      </c>
      <c r="C43" s="6" t="s">
        <v>116</v>
      </c>
      <c r="D43" s="140">
        <v>0.99850000000000005</v>
      </c>
      <c r="E43" s="147">
        <v>0.99629999999999996</v>
      </c>
      <c r="F43" s="140">
        <v>-2.2000000000000001E-3</v>
      </c>
      <c r="G43" s="3"/>
    </row>
    <row r="44" spans="2:7" x14ac:dyDescent="0.25">
      <c r="B44" s="170"/>
      <c r="C44" s="91" t="s">
        <v>117</v>
      </c>
      <c r="D44" s="139">
        <v>0.99370000000000003</v>
      </c>
      <c r="E44" s="146">
        <v>0.99399999999999999</v>
      </c>
      <c r="F44" s="139">
        <v>2.9999999999999997E-4</v>
      </c>
      <c r="G44" s="3"/>
    </row>
    <row r="45" spans="2:7" x14ac:dyDescent="0.25">
      <c r="B45" s="168" t="s">
        <v>8</v>
      </c>
      <c r="C45" s="6" t="s">
        <v>116</v>
      </c>
      <c r="D45" s="140">
        <v>0.99809999999999999</v>
      </c>
      <c r="E45" s="147">
        <v>1</v>
      </c>
      <c r="F45" s="140">
        <v>1.9E-3</v>
      </c>
      <c r="G45" s="3"/>
    </row>
    <row r="46" spans="2:7" x14ac:dyDescent="0.25">
      <c r="B46" s="170"/>
      <c r="C46" s="91" t="s">
        <v>117</v>
      </c>
      <c r="D46" s="139">
        <v>0.99470000000000003</v>
      </c>
      <c r="E46" s="146">
        <v>0.97299999999999998</v>
      </c>
      <c r="F46" s="139">
        <v>-2.1700000000000001E-2</v>
      </c>
      <c r="G46" s="3"/>
    </row>
    <row r="47" spans="2:7" x14ac:dyDescent="0.25">
      <c r="B47" s="168" t="s">
        <v>9</v>
      </c>
      <c r="C47" s="6" t="s">
        <v>116</v>
      </c>
      <c r="D47" s="140">
        <v>0.99960000000000004</v>
      </c>
      <c r="E47" s="147">
        <v>0.99829999999999997</v>
      </c>
      <c r="F47" s="140">
        <v>-1.4E-3</v>
      </c>
      <c r="G47" s="3"/>
    </row>
    <row r="48" spans="2:7" x14ac:dyDescent="0.25">
      <c r="B48" s="170"/>
      <c r="C48" s="91" t="s">
        <v>117</v>
      </c>
      <c r="D48" s="139">
        <v>0.99909999999999999</v>
      </c>
      <c r="E48" s="146">
        <v>0.99750000000000005</v>
      </c>
      <c r="F48" s="139">
        <v>-1.6000000000000001E-3</v>
      </c>
      <c r="G48" s="3"/>
    </row>
    <row r="49" spans="2:7" x14ac:dyDescent="0.25">
      <c r="B49" s="168" t="s">
        <v>10</v>
      </c>
      <c r="C49" s="6" t="s">
        <v>116</v>
      </c>
      <c r="D49" s="140">
        <v>0.99890000000000001</v>
      </c>
      <c r="E49" s="147">
        <v>0.996</v>
      </c>
      <c r="F49" s="140">
        <v>-2.8999999999999998E-3</v>
      </c>
      <c r="G49" s="3"/>
    </row>
    <row r="50" spans="2:7" x14ac:dyDescent="0.25">
      <c r="B50" s="169"/>
      <c r="C50" s="7" t="s">
        <v>117</v>
      </c>
      <c r="D50" s="141">
        <v>0.99870000000000003</v>
      </c>
      <c r="E50" s="148">
        <v>0.99660000000000004</v>
      </c>
      <c r="F50" s="141">
        <v>-2.0999999999999999E-3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sheetProtection algorithmName="SHA-512" hashValue="fftFLIpJG1QSUHHJDmdQ4taXvVwJe3tMuTBoA4KhTaZwlptbw08X6KxFxxof+MWA7Ec3c9RZi8IHCGkHdWfa1w==" saltValue="A6uDYq7dpbDE4YGP1kMBcg==" spinCount="100000" sheet="1" objects="1" scenarios="1"/>
  <mergeCells count="12">
    <mergeCell ref="E27:I27"/>
    <mergeCell ref="J27:L27"/>
    <mergeCell ref="B31:B33"/>
    <mergeCell ref="B34:B35"/>
    <mergeCell ref="B36:B37"/>
    <mergeCell ref="B53:F53"/>
    <mergeCell ref="B49:B50"/>
    <mergeCell ref="B38:B39"/>
    <mergeCell ref="B40:B41"/>
    <mergeCell ref="B43:B44"/>
    <mergeCell ref="B45:B46"/>
    <mergeCell ref="B47:B4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October in 2015 and 2016, Controlling for Claim Delay - ",T3)</f>
        <v>Assignment Rates for July - October in 2015 and 2016, Controlling for Claim Delay - Walkers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12</v>
      </c>
      <c r="T3" s="57" t="s">
        <v>25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12. Assignment Rates for July - October in 2015 and 2016, Controlling for Claim Delay - Walkers</v>
      </c>
    </row>
    <row r="25" spans="2:12" x14ac:dyDescent="0.25">
      <c r="B25" s="33" t="str">
        <f>CONCATENATE("* Using data through mid-November of the respective year")</f>
        <v>* Using data through mid-November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555</v>
      </c>
      <c r="D31" s="135">
        <v>0.97540000000000004</v>
      </c>
      <c r="E31" s="142">
        <v>0.96309999999999996</v>
      </c>
      <c r="F31" s="135">
        <v>-1.23E-2</v>
      </c>
      <c r="G31" s="3"/>
    </row>
    <row r="32" spans="2:12" x14ac:dyDescent="0.25">
      <c r="B32" s="166"/>
      <c r="C32" s="9" t="s">
        <v>116</v>
      </c>
      <c r="D32" s="136">
        <v>0.98129999999999995</v>
      </c>
      <c r="E32" s="143">
        <v>0.96909999999999996</v>
      </c>
      <c r="F32" s="136">
        <v>-1.2200000000000001E-2</v>
      </c>
      <c r="G32" s="3"/>
    </row>
    <row r="33" spans="2:7" x14ac:dyDescent="0.25">
      <c r="B33" s="167"/>
      <c r="C33" s="93" t="s">
        <v>117</v>
      </c>
      <c r="D33" s="137">
        <v>0.96960000000000002</v>
      </c>
      <c r="E33" s="144">
        <v>0.95679999999999998</v>
      </c>
      <c r="F33" s="137">
        <v>-1.2800000000000001E-2</v>
      </c>
      <c r="G33" s="3"/>
    </row>
    <row r="34" spans="2:7" x14ac:dyDescent="0.25">
      <c r="B34" s="171" t="s">
        <v>2</v>
      </c>
      <c r="C34" s="22" t="s">
        <v>116</v>
      </c>
      <c r="D34" s="138">
        <v>0.98350000000000004</v>
      </c>
      <c r="E34" s="145">
        <v>0.96109999999999995</v>
      </c>
      <c r="F34" s="138">
        <v>-2.24E-2</v>
      </c>
      <c r="G34" s="3"/>
    </row>
    <row r="35" spans="2:7" ht="15" customHeight="1" x14ac:dyDescent="0.25">
      <c r="B35" s="170"/>
      <c r="C35" s="91" t="s">
        <v>117</v>
      </c>
      <c r="D35" s="139">
        <v>0.9657</v>
      </c>
      <c r="E35" s="146">
        <v>0.94099999999999995</v>
      </c>
      <c r="F35" s="139">
        <v>-2.46E-2</v>
      </c>
      <c r="G35" s="3"/>
    </row>
    <row r="36" spans="2:7" x14ac:dyDescent="0.25">
      <c r="B36" s="171" t="s">
        <v>3</v>
      </c>
      <c r="C36" s="6" t="s">
        <v>116</v>
      </c>
      <c r="D36" s="140">
        <v>0.97430000000000005</v>
      </c>
      <c r="E36" s="147">
        <v>0.96250000000000002</v>
      </c>
      <c r="F36" s="140">
        <v>-1.1900000000000001E-2</v>
      </c>
      <c r="G36" s="3"/>
    </row>
    <row r="37" spans="2:7" x14ac:dyDescent="0.25">
      <c r="B37" s="170"/>
      <c r="C37" s="91" t="s">
        <v>117</v>
      </c>
      <c r="D37" s="139">
        <v>0.97860000000000003</v>
      </c>
      <c r="E37" s="146">
        <v>0.95909999999999995</v>
      </c>
      <c r="F37" s="139">
        <v>-1.95E-2</v>
      </c>
      <c r="G37" s="3"/>
    </row>
    <row r="38" spans="2:7" x14ac:dyDescent="0.25">
      <c r="B38" s="168" t="s">
        <v>4</v>
      </c>
      <c r="C38" s="6" t="s">
        <v>116</v>
      </c>
      <c r="D38" s="140">
        <v>0.98680000000000001</v>
      </c>
      <c r="E38" s="147">
        <v>0.97230000000000005</v>
      </c>
      <c r="F38" s="140">
        <v>-1.4500000000000001E-2</v>
      </c>
      <c r="G38" s="3"/>
    </row>
    <row r="39" spans="2:7" x14ac:dyDescent="0.25">
      <c r="B39" s="170"/>
      <c r="C39" s="91" t="s">
        <v>117</v>
      </c>
      <c r="D39" s="139">
        <v>0.97440000000000004</v>
      </c>
      <c r="E39" s="146">
        <v>0.96009999999999995</v>
      </c>
      <c r="F39" s="139">
        <v>-1.43E-2</v>
      </c>
      <c r="G39" s="3"/>
    </row>
    <row r="40" spans="2:7" x14ac:dyDescent="0.25">
      <c r="B40" s="168" t="s">
        <v>5</v>
      </c>
      <c r="C40" s="6" t="s">
        <v>116</v>
      </c>
      <c r="D40" s="140">
        <v>0.98480000000000001</v>
      </c>
      <c r="E40" s="147">
        <v>0.95150000000000001</v>
      </c>
      <c r="F40" s="140">
        <v>-3.3300000000000003E-2</v>
      </c>
      <c r="G40" s="3"/>
    </row>
    <row r="41" spans="2:7" x14ac:dyDescent="0.25">
      <c r="B41" s="170"/>
      <c r="C41" s="91" t="s">
        <v>117</v>
      </c>
      <c r="D41" s="139">
        <v>0.90649999999999997</v>
      </c>
      <c r="E41" s="146">
        <v>0.88129999999999997</v>
      </c>
      <c r="F41" s="139">
        <v>-2.53E-2</v>
      </c>
      <c r="G41" s="3"/>
    </row>
    <row r="42" spans="2:7" x14ac:dyDescent="0.25">
      <c r="B42" s="153" t="s">
        <v>6</v>
      </c>
      <c r="C42" s="91" t="s">
        <v>536</v>
      </c>
      <c r="D42" s="139">
        <v>0.99419999999999997</v>
      </c>
      <c r="E42" s="146">
        <v>0.98970000000000002</v>
      </c>
      <c r="F42" s="139">
        <v>-4.4000000000000003E-3</v>
      </c>
      <c r="G42" s="3"/>
    </row>
    <row r="43" spans="2:7" x14ac:dyDescent="0.25">
      <c r="B43" s="168" t="s">
        <v>7</v>
      </c>
      <c r="C43" s="6" t="s">
        <v>116</v>
      </c>
      <c r="D43" s="140">
        <v>0.94030000000000002</v>
      </c>
      <c r="E43" s="147">
        <v>0.90649999999999997</v>
      </c>
      <c r="F43" s="140">
        <v>-3.3799999999999997E-2</v>
      </c>
      <c r="G43" s="3"/>
    </row>
    <row r="44" spans="2:7" x14ac:dyDescent="0.25">
      <c r="B44" s="170"/>
      <c r="C44" s="91" t="s">
        <v>117</v>
      </c>
      <c r="D44" s="139">
        <v>0.92800000000000005</v>
      </c>
      <c r="E44" s="146">
        <v>0.9</v>
      </c>
      <c r="F44" s="139">
        <v>-2.81E-2</v>
      </c>
      <c r="G44" s="3"/>
    </row>
    <row r="45" spans="2:7" x14ac:dyDescent="0.25">
      <c r="B45" s="168" t="s">
        <v>8</v>
      </c>
      <c r="C45" s="6" t="s">
        <v>116</v>
      </c>
      <c r="D45" s="140">
        <v>0.9657</v>
      </c>
      <c r="E45" s="147">
        <v>0.95650000000000002</v>
      </c>
      <c r="F45" s="140">
        <v>-9.1999999999999998E-3</v>
      </c>
      <c r="G45" s="3"/>
    </row>
    <row r="46" spans="2:7" x14ac:dyDescent="0.25">
      <c r="B46" s="170"/>
      <c r="C46" s="91" t="s">
        <v>117</v>
      </c>
      <c r="D46" s="139">
        <v>0.94920000000000004</v>
      </c>
      <c r="E46" s="146">
        <v>0.94399999999999995</v>
      </c>
      <c r="F46" s="139">
        <v>-5.1999999999999998E-3</v>
      </c>
      <c r="G46" s="3"/>
    </row>
    <row r="47" spans="2:7" x14ac:dyDescent="0.25">
      <c r="B47" s="168" t="s">
        <v>9</v>
      </c>
      <c r="C47" s="6" t="s">
        <v>116</v>
      </c>
      <c r="D47" s="140">
        <v>0.99480000000000002</v>
      </c>
      <c r="E47" s="147">
        <v>0.98939999999999995</v>
      </c>
      <c r="F47" s="140">
        <v>-5.4000000000000003E-3</v>
      </c>
      <c r="G47" s="3"/>
    </row>
    <row r="48" spans="2:7" x14ac:dyDescent="0.25">
      <c r="B48" s="170"/>
      <c r="C48" s="91" t="s">
        <v>117</v>
      </c>
      <c r="D48" s="139">
        <v>0.97760000000000002</v>
      </c>
      <c r="E48" s="146">
        <v>0.97419999999999995</v>
      </c>
      <c r="F48" s="139">
        <v>-3.3999999999999998E-3</v>
      </c>
      <c r="G48" s="3"/>
    </row>
    <row r="49" spans="2:7" x14ac:dyDescent="0.25">
      <c r="B49" s="168" t="s">
        <v>10</v>
      </c>
      <c r="C49" s="6" t="s">
        <v>116</v>
      </c>
      <c r="D49" s="140">
        <v>0.98960000000000004</v>
      </c>
      <c r="E49" s="147">
        <v>0.98129999999999995</v>
      </c>
      <c r="F49" s="140">
        <v>-8.3999999999999995E-3</v>
      </c>
      <c r="G49" s="3"/>
    </row>
    <row r="50" spans="2:7" x14ac:dyDescent="0.25">
      <c r="B50" s="169"/>
      <c r="C50" s="7" t="s">
        <v>117</v>
      </c>
      <c r="D50" s="141">
        <v>0.98760000000000003</v>
      </c>
      <c r="E50" s="148">
        <v>0.96850000000000003</v>
      </c>
      <c r="F50" s="141">
        <v>-1.9099999999999999E-2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sheetProtection algorithmName="SHA-512" hashValue="uaEvz+Ll7/uPMCnun7HbTLlVslQsotc8JzDsM1VlyU/P9DOXiWfjkxDvJGHu/rAtQv8Ho5oyVlfybn8w3D34WA==" saltValue="ySxLGrxNDkTPsISHu3GDAQ==" spinCount="100000" sheet="1" objects="1" scenarios="1"/>
  <mergeCells count="12">
    <mergeCell ref="E27:I27"/>
    <mergeCell ref="J27:L27"/>
    <mergeCell ref="B31:B33"/>
    <mergeCell ref="B34:B35"/>
    <mergeCell ref="B36:B37"/>
    <mergeCell ref="B53:F53"/>
    <mergeCell ref="B49:B50"/>
    <mergeCell ref="B38:B39"/>
    <mergeCell ref="B40:B41"/>
    <mergeCell ref="B43:B44"/>
    <mergeCell ref="B45:B46"/>
    <mergeCell ref="B47:B4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October in 2015 and 2016, Controlling for Claim Delay - ",T3)</f>
        <v>Assignment Rates for July - October in 2015 and 2016, Controlling for Claim Delay - Wheelchairs and Accessories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13</v>
      </c>
      <c r="T3" s="57" t="s">
        <v>528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13. Assignment Rates for July - October in 2015 and 2016, Controlling for Claim Delay - Wheelchairs and Accessories</v>
      </c>
    </row>
    <row r="25" spans="2:12" x14ac:dyDescent="0.25">
      <c r="B25" s="33" t="str">
        <f>CONCATENATE("* Using data through mid-November of the respective year")</f>
        <v>* Using data through mid-November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555</v>
      </c>
      <c r="D31" s="135">
        <v>0.99790000000000001</v>
      </c>
      <c r="E31" s="142">
        <v>0.99709999999999999</v>
      </c>
      <c r="F31" s="135">
        <v>-8.0000000000000004E-4</v>
      </c>
      <c r="G31" s="3"/>
    </row>
    <row r="32" spans="2:12" x14ac:dyDescent="0.25">
      <c r="B32" s="166"/>
      <c r="C32" s="9" t="s">
        <v>116</v>
      </c>
      <c r="D32" s="136">
        <v>0.99780000000000002</v>
      </c>
      <c r="E32" s="143">
        <v>0.99709999999999999</v>
      </c>
      <c r="F32" s="136">
        <v>-6.9999999999999999E-4</v>
      </c>
      <c r="G32" s="3"/>
    </row>
    <row r="33" spans="2:7" x14ac:dyDescent="0.25">
      <c r="B33" s="167"/>
      <c r="C33" s="93" t="s">
        <v>117</v>
      </c>
      <c r="D33" s="137">
        <v>0.998</v>
      </c>
      <c r="E33" s="144">
        <v>0.99709999999999999</v>
      </c>
      <c r="F33" s="137">
        <v>-8.0000000000000004E-4</v>
      </c>
      <c r="G33" s="3"/>
    </row>
    <row r="34" spans="2:7" x14ac:dyDescent="0.25">
      <c r="B34" s="171" t="s">
        <v>2</v>
      </c>
      <c r="C34" s="22" t="s">
        <v>116</v>
      </c>
      <c r="D34" s="138">
        <v>0.99780000000000002</v>
      </c>
      <c r="E34" s="145">
        <v>0.99370000000000003</v>
      </c>
      <c r="F34" s="138">
        <v>-4.0000000000000001E-3</v>
      </c>
      <c r="G34" s="3"/>
    </row>
    <row r="35" spans="2:7" ht="15" customHeight="1" x14ac:dyDescent="0.25">
      <c r="B35" s="170"/>
      <c r="C35" s="91" t="s">
        <v>117</v>
      </c>
      <c r="D35" s="139">
        <v>0.99729999999999996</v>
      </c>
      <c r="E35" s="146">
        <v>0.99480000000000002</v>
      </c>
      <c r="F35" s="139">
        <v>-2.5000000000000001E-3</v>
      </c>
      <c r="G35" s="3"/>
    </row>
    <row r="36" spans="2:7" x14ac:dyDescent="0.25">
      <c r="B36" s="171" t="s">
        <v>3</v>
      </c>
      <c r="C36" s="6" t="s">
        <v>116</v>
      </c>
      <c r="D36" s="140">
        <v>0.99890000000000001</v>
      </c>
      <c r="E36" s="147">
        <v>0.99780000000000002</v>
      </c>
      <c r="F36" s="140">
        <v>-1.1000000000000001E-3</v>
      </c>
      <c r="G36" s="3"/>
    </row>
    <row r="37" spans="2:7" x14ac:dyDescent="0.25">
      <c r="B37" s="170"/>
      <c r="C37" s="91" t="s">
        <v>117</v>
      </c>
      <c r="D37" s="139">
        <v>0.99839999999999995</v>
      </c>
      <c r="E37" s="146">
        <v>0.99760000000000004</v>
      </c>
      <c r="F37" s="139">
        <v>-8.0000000000000004E-4</v>
      </c>
      <c r="G37" s="3"/>
    </row>
    <row r="38" spans="2:7" x14ac:dyDescent="0.25">
      <c r="B38" s="168" t="s">
        <v>4</v>
      </c>
      <c r="C38" s="6" t="s">
        <v>116</v>
      </c>
      <c r="D38" s="140">
        <v>0.99960000000000004</v>
      </c>
      <c r="E38" s="147">
        <v>0.999</v>
      </c>
      <c r="F38" s="140">
        <v>-6.9999999999999999E-4</v>
      </c>
      <c r="G38" s="3"/>
    </row>
    <row r="39" spans="2:7" x14ac:dyDescent="0.25">
      <c r="B39" s="170"/>
      <c r="C39" s="91" t="s">
        <v>117</v>
      </c>
      <c r="D39" s="139">
        <v>0.99829999999999997</v>
      </c>
      <c r="E39" s="146">
        <v>0.99819999999999998</v>
      </c>
      <c r="F39" s="139">
        <v>0</v>
      </c>
      <c r="G39" s="3"/>
    </row>
    <row r="40" spans="2:7" x14ac:dyDescent="0.25">
      <c r="B40" s="168" t="s">
        <v>5</v>
      </c>
      <c r="C40" s="6" t="s">
        <v>116</v>
      </c>
      <c r="D40" s="140">
        <v>0.99790000000000001</v>
      </c>
      <c r="E40" s="147">
        <v>0.99539999999999995</v>
      </c>
      <c r="F40" s="140">
        <v>-2.5000000000000001E-3</v>
      </c>
      <c r="G40" s="3"/>
    </row>
    <row r="41" spans="2:7" x14ac:dyDescent="0.25">
      <c r="B41" s="170"/>
      <c r="C41" s="91" t="s">
        <v>117</v>
      </c>
      <c r="D41" s="139">
        <v>0.99729999999999996</v>
      </c>
      <c r="E41" s="146">
        <v>0.99509999999999998</v>
      </c>
      <c r="F41" s="139">
        <v>-2.2000000000000001E-3</v>
      </c>
      <c r="G41" s="3"/>
    </row>
    <row r="42" spans="2:7" x14ac:dyDescent="0.25">
      <c r="B42" s="153" t="s">
        <v>6</v>
      </c>
      <c r="C42" s="91" t="s">
        <v>536</v>
      </c>
      <c r="D42" s="139">
        <v>0.99990000000000001</v>
      </c>
      <c r="E42" s="146">
        <v>0.99719999999999998</v>
      </c>
      <c r="F42" s="139">
        <v>-2.7000000000000001E-3</v>
      </c>
      <c r="G42" s="3"/>
    </row>
    <row r="43" spans="2:7" x14ac:dyDescent="0.25">
      <c r="B43" s="168" t="s">
        <v>7</v>
      </c>
      <c r="C43" s="6" t="s">
        <v>116</v>
      </c>
      <c r="D43" s="140">
        <v>0.9839</v>
      </c>
      <c r="E43" s="147">
        <v>0.98150000000000004</v>
      </c>
      <c r="F43" s="140">
        <v>-2.3999999999999998E-3</v>
      </c>
      <c r="G43" s="3"/>
    </row>
    <row r="44" spans="2:7" x14ac:dyDescent="0.25">
      <c r="B44" s="170"/>
      <c r="C44" s="91" t="s">
        <v>117</v>
      </c>
      <c r="D44" s="139">
        <v>0.98970000000000002</v>
      </c>
      <c r="E44" s="146">
        <v>0.9849</v>
      </c>
      <c r="F44" s="139">
        <v>-4.7999999999999996E-3</v>
      </c>
      <c r="G44" s="3"/>
    </row>
    <row r="45" spans="2:7" x14ac:dyDescent="0.25">
      <c r="B45" s="168" t="s">
        <v>8</v>
      </c>
      <c r="C45" s="6" t="s">
        <v>116</v>
      </c>
      <c r="D45" s="140">
        <v>0.99209999999999998</v>
      </c>
      <c r="E45" s="147">
        <v>0.99419999999999997</v>
      </c>
      <c r="F45" s="140">
        <v>2E-3</v>
      </c>
      <c r="G45" s="3"/>
    </row>
    <row r="46" spans="2:7" x14ac:dyDescent="0.25">
      <c r="B46" s="170"/>
      <c r="C46" s="91" t="s">
        <v>117</v>
      </c>
      <c r="D46" s="139">
        <v>0.99319999999999997</v>
      </c>
      <c r="E46" s="146">
        <v>0.98729999999999996</v>
      </c>
      <c r="F46" s="139">
        <v>-5.8999999999999999E-3</v>
      </c>
      <c r="G46" s="3"/>
    </row>
    <row r="47" spans="2:7" x14ac:dyDescent="0.25">
      <c r="B47" s="168" t="s">
        <v>9</v>
      </c>
      <c r="C47" s="6" t="s">
        <v>116</v>
      </c>
      <c r="D47" s="140">
        <v>0.99950000000000006</v>
      </c>
      <c r="E47" s="147">
        <v>0.99929999999999997</v>
      </c>
      <c r="F47" s="140">
        <v>-2.9999999999999997E-4</v>
      </c>
      <c r="G47" s="3"/>
    </row>
    <row r="48" spans="2:7" x14ac:dyDescent="0.25">
      <c r="B48" s="170"/>
      <c r="C48" s="91" t="s">
        <v>117</v>
      </c>
      <c r="D48" s="139">
        <v>0.99909999999999999</v>
      </c>
      <c r="E48" s="146">
        <v>0.99890000000000001</v>
      </c>
      <c r="F48" s="139">
        <v>-2.9999999999999997E-4</v>
      </c>
      <c r="G48" s="3"/>
    </row>
    <row r="49" spans="2:7" x14ac:dyDescent="0.25">
      <c r="B49" s="168" t="s">
        <v>10</v>
      </c>
      <c r="C49" s="6" t="s">
        <v>116</v>
      </c>
      <c r="D49" s="140">
        <v>0.99860000000000004</v>
      </c>
      <c r="E49" s="147">
        <v>0.99890000000000001</v>
      </c>
      <c r="F49" s="140">
        <v>4.0000000000000002E-4</v>
      </c>
      <c r="G49" s="3"/>
    </row>
    <row r="50" spans="2:7" x14ac:dyDescent="0.25">
      <c r="B50" s="169"/>
      <c r="C50" s="7" t="s">
        <v>117</v>
      </c>
      <c r="D50" s="141">
        <v>0.998</v>
      </c>
      <c r="E50" s="148">
        <v>0.99890000000000001</v>
      </c>
      <c r="F50" s="141">
        <v>8.9999999999999998E-4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sheetProtection algorithmName="SHA-512" hashValue="uyHLu1x2Pkrt7V2UG4+PAn2nAzpL4yfgaMGZjqj/ltB7bt6bwsWK4Vp+p/NYq/XNuIfPXmWS9ufm8PJcvnc/PQ==" saltValue="N/lsE5nINoTWmyt1XPUC8A==" spinCount="100000" sheet="1" objects="1" scenarios="1"/>
  <mergeCells count="12">
    <mergeCell ref="E27:I27"/>
    <mergeCell ref="J27:L27"/>
    <mergeCell ref="B31:B33"/>
    <mergeCell ref="B34:B35"/>
    <mergeCell ref="B36:B37"/>
    <mergeCell ref="B53:F53"/>
    <mergeCell ref="B49:B50"/>
    <mergeCell ref="B38:B39"/>
    <mergeCell ref="B40:B41"/>
    <mergeCell ref="B43:B44"/>
    <mergeCell ref="B45:B46"/>
    <mergeCell ref="B47:B4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Q181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0.7109375" style="96" customWidth="1"/>
    <col min="3" max="17" width="20.7109375" style="3" customWidth="1"/>
    <col min="18" max="16384" width="9.140625" style="3"/>
  </cols>
  <sheetData>
    <row r="1" spans="2:17" s="26" customFormat="1" ht="21.75" customHeight="1" x14ac:dyDescent="0.2">
      <c r="B1" s="27" t="s">
        <v>126</v>
      </c>
      <c r="H1" s="94"/>
      <c r="O1" s="28"/>
    </row>
    <row r="2" spans="2:17" s="29" customFormat="1" ht="15" x14ac:dyDescent="0.2">
      <c r="B2" s="30" t="s">
        <v>16</v>
      </c>
      <c r="H2" s="95"/>
      <c r="O2" s="31"/>
    </row>
    <row r="3" spans="2:17" s="124" customFormat="1" ht="15" x14ac:dyDescent="0.2">
      <c r="B3" s="125"/>
      <c r="H3" s="126"/>
      <c r="O3" s="127"/>
    </row>
    <row r="4" spans="2:17" ht="13.5" thickBot="1" x14ac:dyDescent="0.3"/>
    <row r="5" spans="2:17" ht="15" customHeight="1" thickBot="1" x14ac:dyDescent="0.3">
      <c r="D5" s="172" t="s">
        <v>527</v>
      </c>
      <c r="E5" s="173"/>
      <c r="F5" s="173"/>
      <c r="G5" s="174"/>
      <c r="H5" s="123"/>
      <c r="O5" s="172" t="s">
        <v>528</v>
      </c>
      <c r="P5" s="173"/>
      <c r="Q5" s="174"/>
    </row>
    <row r="6" spans="2:17" ht="68.25" customHeight="1" thickBot="1" x14ac:dyDescent="0.3">
      <c r="B6" s="112" t="s">
        <v>523</v>
      </c>
      <c r="C6" s="111" t="s">
        <v>522</v>
      </c>
      <c r="D6" s="113" t="s">
        <v>26</v>
      </c>
      <c r="E6" s="114" t="s">
        <v>521</v>
      </c>
      <c r="F6" s="113" t="s">
        <v>31</v>
      </c>
      <c r="G6" s="113" t="s">
        <v>32</v>
      </c>
      <c r="H6" s="111" t="s">
        <v>535</v>
      </c>
      <c r="I6" s="110" t="s">
        <v>524</v>
      </c>
      <c r="J6" s="110" t="s">
        <v>29</v>
      </c>
      <c r="K6" s="110" t="s">
        <v>30</v>
      </c>
      <c r="L6" s="110" t="s">
        <v>127</v>
      </c>
      <c r="M6" s="111" t="s">
        <v>35</v>
      </c>
      <c r="N6" s="110" t="s">
        <v>128</v>
      </c>
      <c r="O6" s="113" t="s">
        <v>27</v>
      </c>
      <c r="P6" s="113" t="s">
        <v>34</v>
      </c>
      <c r="Q6" s="115" t="s">
        <v>525</v>
      </c>
    </row>
    <row r="7" spans="2:17" x14ac:dyDescent="0.25">
      <c r="B7" s="97" t="s">
        <v>133</v>
      </c>
      <c r="C7" s="97" t="s">
        <v>134</v>
      </c>
      <c r="D7" s="97" t="s">
        <v>130</v>
      </c>
      <c r="E7" s="97" t="s">
        <v>135</v>
      </c>
      <c r="F7" s="97" t="s">
        <v>145</v>
      </c>
      <c r="G7" s="97" t="s">
        <v>146</v>
      </c>
      <c r="H7" s="120" t="s">
        <v>138</v>
      </c>
      <c r="I7" s="97" t="s">
        <v>140</v>
      </c>
      <c r="J7" s="97" t="s">
        <v>141</v>
      </c>
      <c r="K7" s="97" t="s">
        <v>142</v>
      </c>
      <c r="L7" s="97" t="s">
        <v>149</v>
      </c>
      <c r="M7" s="97" t="s">
        <v>151</v>
      </c>
      <c r="N7" s="97" t="s">
        <v>153</v>
      </c>
      <c r="O7" s="98" t="s">
        <v>131</v>
      </c>
      <c r="P7" s="97" t="s">
        <v>148</v>
      </c>
      <c r="Q7" s="99" t="s">
        <v>154</v>
      </c>
    </row>
    <row r="8" spans="2:17" x14ac:dyDescent="0.25">
      <c r="B8" s="152" t="s">
        <v>159</v>
      </c>
      <c r="C8" s="152" t="s">
        <v>160</v>
      </c>
      <c r="D8" s="152" t="s">
        <v>156</v>
      </c>
      <c r="E8" s="152" t="s">
        <v>161</v>
      </c>
      <c r="F8" s="152" t="s">
        <v>170</v>
      </c>
      <c r="G8" s="152" t="s">
        <v>171</v>
      </c>
      <c r="H8" s="152" t="s">
        <v>163</v>
      </c>
      <c r="I8" s="152" t="s">
        <v>165</v>
      </c>
      <c r="J8" s="152" t="s">
        <v>166</v>
      </c>
      <c r="K8" s="101" t="s">
        <v>144</v>
      </c>
      <c r="L8" s="152" t="s">
        <v>174</v>
      </c>
      <c r="M8" s="152" t="s">
        <v>176</v>
      </c>
      <c r="N8" s="152" t="s">
        <v>178</v>
      </c>
      <c r="O8" s="100" t="s">
        <v>157</v>
      </c>
      <c r="P8" s="152" t="s">
        <v>173</v>
      </c>
      <c r="Q8" s="102" t="s">
        <v>179</v>
      </c>
    </row>
    <row r="9" spans="2:17" x14ac:dyDescent="0.25">
      <c r="B9" s="152" t="s">
        <v>184</v>
      </c>
      <c r="C9" s="152" t="s">
        <v>185</v>
      </c>
      <c r="D9" s="152" t="s">
        <v>181</v>
      </c>
      <c r="E9" s="152" t="s">
        <v>186</v>
      </c>
      <c r="F9" s="152" t="s">
        <v>195</v>
      </c>
      <c r="G9" s="152" t="s">
        <v>196</v>
      </c>
      <c r="H9" s="152" t="s">
        <v>188</v>
      </c>
      <c r="I9" s="152" t="s">
        <v>139</v>
      </c>
      <c r="J9" s="152" t="s">
        <v>191</v>
      </c>
      <c r="K9" s="101" t="s">
        <v>168</v>
      </c>
      <c r="L9" s="152" t="s">
        <v>199</v>
      </c>
      <c r="M9" s="152" t="s">
        <v>150</v>
      </c>
      <c r="N9" s="152" t="s">
        <v>152</v>
      </c>
      <c r="O9" s="100" t="s">
        <v>182</v>
      </c>
      <c r="P9" s="152" t="s">
        <v>198</v>
      </c>
      <c r="Q9" s="102" t="s">
        <v>203</v>
      </c>
    </row>
    <row r="10" spans="2:17" x14ac:dyDescent="0.25">
      <c r="B10" s="152" t="s">
        <v>208</v>
      </c>
      <c r="C10" s="152" t="s">
        <v>209</v>
      </c>
      <c r="D10" s="152" t="s">
        <v>205</v>
      </c>
      <c r="E10" s="152" t="s">
        <v>210</v>
      </c>
      <c r="F10" s="152" t="s">
        <v>218</v>
      </c>
      <c r="G10" s="152"/>
      <c r="H10" s="152" t="s">
        <v>129</v>
      </c>
      <c r="I10" s="152" t="s">
        <v>190</v>
      </c>
      <c r="J10" s="152"/>
      <c r="K10" s="101" t="s">
        <v>193</v>
      </c>
      <c r="L10" s="152" t="s">
        <v>221</v>
      </c>
      <c r="M10" s="152" t="s">
        <v>175</v>
      </c>
      <c r="N10" s="152" t="s">
        <v>177</v>
      </c>
      <c r="O10" s="100" t="s">
        <v>206</v>
      </c>
      <c r="P10" s="152" t="s">
        <v>220</v>
      </c>
      <c r="Q10" s="102" t="s">
        <v>224</v>
      </c>
    </row>
    <row r="11" spans="2:17" x14ac:dyDescent="0.25">
      <c r="B11" s="152" t="s">
        <v>227</v>
      </c>
      <c r="C11" s="152" t="s">
        <v>228</v>
      </c>
      <c r="D11" s="152" t="s">
        <v>225</v>
      </c>
      <c r="E11" s="152" t="s">
        <v>229</v>
      </c>
      <c r="F11" s="152" t="s">
        <v>235</v>
      </c>
      <c r="G11" s="152"/>
      <c r="H11" s="152" t="s">
        <v>155</v>
      </c>
      <c r="I11" s="152" t="s">
        <v>214</v>
      </c>
      <c r="J11" s="152"/>
      <c r="K11" s="101" t="s">
        <v>169</v>
      </c>
      <c r="L11" s="152" t="s">
        <v>238</v>
      </c>
      <c r="M11" s="152" t="s">
        <v>200</v>
      </c>
      <c r="N11" s="152" t="s">
        <v>201</v>
      </c>
      <c r="O11" s="100" t="s">
        <v>226</v>
      </c>
      <c r="P11" s="152" t="s">
        <v>237</v>
      </c>
      <c r="Q11" s="102" t="s">
        <v>241</v>
      </c>
    </row>
    <row r="12" spans="2:17" x14ac:dyDescent="0.25">
      <c r="B12" s="152" t="s">
        <v>244</v>
      </c>
      <c r="C12" s="152" t="s">
        <v>245</v>
      </c>
      <c r="D12" s="152" t="s">
        <v>242</v>
      </c>
      <c r="E12" s="152" t="s">
        <v>246</v>
      </c>
      <c r="F12" s="152" t="s">
        <v>251</v>
      </c>
      <c r="G12" s="152"/>
      <c r="H12" s="152" t="s">
        <v>180</v>
      </c>
      <c r="I12" s="152" t="s">
        <v>164</v>
      </c>
      <c r="J12" s="152"/>
      <c r="K12" s="101" t="s">
        <v>143</v>
      </c>
      <c r="L12" s="152" t="s">
        <v>254</v>
      </c>
      <c r="M12" s="152"/>
      <c r="N12" s="152" t="s">
        <v>222</v>
      </c>
      <c r="O12" s="100" t="s">
        <v>243</v>
      </c>
      <c r="P12" s="152" t="s">
        <v>253</v>
      </c>
      <c r="Q12" s="102" t="s">
        <v>257</v>
      </c>
    </row>
    <row r="13" spans="2:17" x14ac:dyDescent="0.25">
      <c r="B13" s="152" t="s">
        <v>260</v>
      </c>
      <c r="C13" s="152" t="s">
        <v>261</v>
      </c>
      <c r="D13" s="152" t="s">
        <v>258</v>
      </c>
      <c r="E13" s="152" t="s">
        <v>262</v>
      </c>
      <c r="F13" s="152"/>
      <c r="G13" s="152"/>
      <c r="H13" s="121" t="s">
        <v>137</v>
      </c>
      <c r="I13" s="152" t="s">
        <v>233</v>
      </c>
      <c r="J13" s="152"/>
      <c r="K13" s="101" t="s">
        <v>167</v>
      </c>
      <c r="L13" s="152" t="s">
        <v>268</v>
      </c>
      <c r="M13" s="152"/>
      <c r="N13" s="152" t="s">
        <v>239</v>
      </c>
      <c r="O13" s="100" t="s">
        <v>259</v>
      </c>
      <c r="P13" s="152" t="s">
        <v>267</v>
      </c>
      <c r="Q13" s="102" t="s">
        <v>271</v>
      </c>
    </row>
    <row r="14" spans="2:17" x14ac:dyDescent="0.25">
      <c r="B14" s="152" t="s">
        <v>274</v>
      </c>
      <c r="C14" s="152" t="s">
        <v>275</v>
      </c>
      <c r="D14" s="152" t="s">
        <v>272</v>
      </c>
      <c r="E14" s="152" t="s">
        <v>276</v>
      </c>
      <c r="F14" s="152"/>
      <c r="G14" s="152"/>
      <c r="H14" s="152" t="s">
        <v>204</v>
      </c>
      <c r="I14" s="152" t="s">
        <v>250</v>
      </c>
      <c r="J14" s="152"/>
      <c r="K14" s="101" t="s">
        <v>192</v>
      </c>
      <c r="L14" s="152" t="s">
        <v>282</v>
      </c>
      <c r="M14" s="152"/>
      <c r="N14" s="152" t="s">
        <v>255</v>
      </c>
      <c r="O14" s="100" t="s">
        <v>273</v>
      </c>
      <c r="P14" s="152" t="s">
        <v>281</v>
      </c>
      <c r="Q14" s="102" t="s">
        <v>285</v>
      </c>
    </row>
    <row r="15" spans="2:17" x14ac:dyDescent="0.25">
      <c r="B15" s="152" t="s">
        <v>288</v>
      </c>
      <c r="C15" s="152" t="s">
        <v>289</v>
      </c>
      <c r="D15" s="152" t="s">
        <v>286</v>
      </c>
      <c r="E15" s="152" t="s">
        <v>136</v>
      </c>
      <c r="F15" s="152"/>
      <c r="G15" s="152"/>
      <c r="H15" s="121" t="s">
        <v>212</v>
      </c>
      <c r="I15" s="152" t="s">
        <v>265</v>
      </c>
      <c r="J15" s="152"/>
      <c r="K15" s="101" t="s">
        <v>215</v>
      </c>
      <c r="L15" s="152" t="s">
        <v>296</v>
      </c>
      <c r="M15" s="152"/>
      <c r="N15" s="152" t="s">
        <v>269</v>
      </c>
      <c r="O15" s="100" t="s">
        <v>287</v>
      </c>
      <c r="P15" s="152" t="s">
        <v>295</v>
      </c>
      <c r="Q15" s="102" t="s">
        <v>298</v>
      </c>
    </row>
    <row r="16" spans="2:17" x14ac:dyDescent="0.25">
      <c r="B16" s="152" t="s">
        <v>300</v>
      </c>
      <c r="C16" s="152" t="s">
        <v>301</v>
      </c>
      <c r="D16" s="152" t="s">
        <v>299</v>
      </c>
      <c r="E16" s="152" t="s">
        <v>162</v>
      </c>
      <c r="F16" s="152"/>
      <c r="G16" s="152"/>
      <c r="H16" s="152" t="s">
        <v>231</v>
      </c>
      <c r="I16" s="152" t="s">
        <v>279</v>
      </c>
      <c r="J16" s="152"/>
      <c r="K16" s="101" t="s">
        <v>194</v>
      </c>
      <c r="L16" s="152" t="s">
        <v>307</v>
      </c>
      <c r="M16" s="152"/>
      <c r="N16" s="152" t="s">
        <v>283</v>
      </c>
      <c r="O16" s="100"/>
      <c r="P16" s="152" t="s">
        <v>306</v>
      </c>
      <c r="Q16" s="102" t="s">
        <v>308</v>
      </c>
    </row>
    <row r="17" spans="2:17" x14ac:dyDescent="0.25">
      <c r="B17" s="152" t="s">
        <v>310</v>
      </c>
      <c r="C17" s="152" t="s">
        <v>311</v>
      </c>
      <c r="D17" s="152" t="s">
        <v>309</v>
      </c>
      <c r="E17" s="152" t="s">
        <v>187</v>
      </c>
      <c r="F17" s="152"/>
      <c r="G17" s="152"/>
      <c r="H17" s="152" t="s">
        <v>248</v>
      </c>
      <c r="I17" s="152" t="s">
        <v>293</v>
      </c>
      <c r="J17" s="152"/>
      <c r="K17" s="101" t="s">
        <v>217</v>
      </c>
      <c r="L17" s="152" t="s">
        <v>316</v>
      </c>
      <c r="M17" s="152"/>
      <c r="N17" s="152" t="s">
        <v>297</v>
      </c>
      <c r="O17" s="100"/>
      <c r="P17" s="152" t="s">
        <v>147</v>
      </c>
      <c r="Q17" s="102" t="s">
        <v>317</v>
      </c>
    </row>
    <row r="18" spans="2:17" x14ac:dyDescent="0.25">
      <c r="B18" s="152" t="s">
        <v>319</v>
      </c>
      <c r="C18" s="152" t="s">
        <v>320</v>
      </c>
      <c r="D18" s="152" t="s">
        <v>318</v>
      </c>
      <c r="E18" s="152" t="s">
        <v>290</v>
      </c>
      <c r="F18" s="152"/>
      <c r="G18" s="152"/>
      <c r="H18" s="152" t="s">
        <v>264</v>
      </c>
      <c r="I18" s="152" t="s">
        <v>189</v>
      </c>
      <c r="J18" s="152"/>
      <c r="K18" s="101" t="s">
        <v>216</v>
      </c>
      <c r="L18" s="152" t="s">
        <v>324</v>
      </c>
      <c r="M18" s="152"/>
      <c r="N18" s="152" t="s">
        <v>202</v>
      </c>
      <c r="O18" s="100"/>
      <c r="P18" s="152" t="s">
        <v>172</v>
      </c>
      <c r="Q18" s="102" t="s">
        <v>325</v>
      </c>
    </row>
    <row r="19" spans="2:17" x14ac:dyDescent="0.25">
      <c r="B19" s="152" t="s">
        <v>326</v>
      </c>
      <c r="C19" s="152" t="s">
        <v>327</v>
      </c>
      <c r="D19" s="101"/>
      <c r="E19" s="152" t="s">
        <v>302</v>
      </c>
      <c r="F19" s="152"/>
      <c r="G19" s="152"/>
      <c r="H19" s="108" t="s">
        <v>278</v>
      </c>
      <c r="I19" s="152" t="s">
        <v>304</v>
      </c>
      <c r="J19" s="152"/>
      <c r="K19" s="101" t="s">
        <v>330</v>
      </c>
      <c r="L19" s="152" t="s">
        <v>332</v>
      </c>
      <c r="M19" s="152"/>
      <c r="N19" s="152" t="s">
        <v>223</v>
      </c>
      <c r="O19" s="100"/>
      <c r="P19" s="152" t="s">
        <v>197</v>
      </c>
      <c r="Q19" s="102" t="s">
        <v>333</v>
      </c>
    </row>
    <row r="20" spans="2:17" x14ac:dyDescent="0.25">
      <c r="B20" s="152" t="s">
        <v>334</v>
      </c>
      <c r="C20" s="152" t="s">
        <v>335</v>
      </c>
      <c r="D20" s="101"/>
      <c r="E20" s="152" t="s">
        <v>312</v>
      </c>
      <c r="F20" s="152"/>
      <c r="G20" s="152"/>
      <c r="H20" s="152" t="s">
        <v>292</v>
      </c>
      <c r="I20" s="152" t="s">
        <v>314</v>
      </c>
      <c r="J20" s="152"/>
      <c r="K20" s="101" t="s">
        <v>337</v>
      </c>
      <c r="L20" s="152" t="s">
        <v>339</v>
      </c>
      <c r="M20" s="152"/>
      <c r="N20" s="152" t="s">
        <v>240</v>
      </c>
      <c r="O20" s="100"/>
      <c r="P20" s="152" t="s">
        <v>219</v>
      </c>
      <c r="Q20" s="102" t="s">
        <v>340</v>
      </c>
    </row>
    <row r="21" spans="2:17" x14ac:dyDescent="0.25">
      <c r="B21" s="152" t="s">
        <v>341</v>
      </c>
      <c r="C21" s="152" t="s">
        <v>342</v>
      </c>
      <c r="D21" s="101"/>
      <c r="E21" s="152" t="s">
        <v>321</v>
      </c>
      <c r="F21" s="152"/>
      <c r="G21" s="152"/>
      <c r="H21" s="152"/>
      <c r="I21" s="152" t="s">
        <v>213</v>
      </c>
      <c r="J21" s="152"/>
      <c r="K21" s="101" t="s">
        <v>234</v>
      </c>
      <c r="L21" s="152" t="s">
        <v>345</v>
      </c>
      <c r="M21" s="152"/>
      <c r="N21" s="152" t="s">
        <v>256</v>
      </c>
      <c r="O21" s="100"/>
      <c r="P21" s="152" t="s">
        <v>236</v>
      </c>
      <c r="Q21" s="102" t="s">
        <v>346</v>
      </c>
    </row>
    <row r="22" spans="2:17" ht="12.75" customHeight="1" x14ac:dyDescent="0.25">
      <c r="B22" s="152" t="s">
        <v>347</v>
      </c>
      <c r="C22" s="152" t="s">
        <v>348</v>
      </c>
      <c r="D22" s="101"/>
      <c r="E22" s="152" t="s">
        <v>328</v>
      </c>
      <c r="F22" s="152"/>
      <c r="G22" s="152"/>
      <c r="H22" s="122"/>
      <c r="I22" s="152" t="s">
        <v>322</v>
      </c>
      <c r="J22" s="152"/>
      <c r="K22" s="101"/>
      <c r="L22" s="152" t="s">
        <v>351</v>
      </c>
      <c r="M22" s="152"/>
      <c r="N22" s="152" t="s">
        <v>270</v>
      </c>
      <c r="O22" s="100"/>
      <c r="P22" s="152" t="s">
        <v>252</v>
      </c>
      <c r="Q22" s="102" t="s">
        <v>352</v>
      </c>
    </row>
    <row r="23" spans="2:17" x14ac:dyDescent="0.25">
      <c r="B23" s="152" t="s">
        <v>353</v>
      </c>
      <c r="C23" s="152" t="s">
        <v>188</v>
      </c>
      <c r="D23" s="101"/>
      <c r="E23" s="152" t="s">
        <v>336</v>
      </c>
      <c r="F23" s="152"/>
      <c r="G23" s="152"/>
      <c r="H23" s="122"/>
      <c r="I23" s="108" t="s">
        <v>232</v>
      </c>
      <c r="J23" s="152"/>
      <c r="K23" s="101"/>
      <c r="L23" s="152" t="s">
        <v>356</v>
      </c>
      <c r="M23" s="152"/>
      <c r="N23" s="152" t="s">
        <v>284</v>
      </c>
      <c r="O23" s="100"/>
      <c r="P23" s="152" t="s">
        <v>266</v>
      </c>
      <c r="Q23" s="102" t="s">
        <v>357</v>
      </c>
    </row>
    <row r="24" spans="2:17" x14ac:dyDescent="0.25">
      <c r="B24" s="152" t="s">
        <v>132</v>
      </c>
      <c r="C24" s="152"/>
      <c r="D24" s="101"/>
      <c r="E24" s="152" t="s">
        <v>343</v>
      </c>
      <c r="F24" s="152"/>
      <c r="G24" s="152"/>
      <c r="H24" s="122"/>
      <c r="I24" s="152" t="s">
        <v>249</v>
      </c>
      <c r="J24" s="152"/>
      <c r="K24" s="101"/>
      <c r="L24" s="152"/>
      <c r="M24" s="152"/>
      <c r="N24" s="152"/>
      <c r="O24" s="100"/>
      <c r="P24" s="152" t="s">
        <v>280</v>
      </c>
      <c r="Q24" s="102" t="s">
        <v>361</v>
      </c>
    </row>
    <row r="25" spans="2:17" x14ac:dyDescent="0.25">
      <c r="B25" s="152" t="s">
        <v>158</v>
      </c>
      <c r="C25" s="152"/>
      <c r="D25" s="101"/>
      <c r="E25" s="152" t="s">
        <v>349</v>
      </c>
      <c r="F25" s="152"/>
      <c r="G25" s="152"/>
      <c r="H25" s="122"/>
      <c r="I25" s="152" t="s">
        <v>329</v>
      </c>
      <c r="J25" s="152"/>
      <c r="K25" s="101"/>
      <c r="L25" s="152"/>
      <c r="M25" s="152"/>
      <c r="N25" s="152"/>
      <c r="O25" s="100"/>
      <c r="P25" s="152" t="s">
        <v>294</v>
      </c>
      <c r="Q25" s="102" t="s">
        <v>365</v>
      </c>
    </row>
    <row r="26" spans="2:17" x14ac:dyDescent="0.25">
      <c r="B26" s="152" t="s">
        <v>183</v>
      </c>
      <c r="C26" s="152"/>
      <c r="D26" s="101"/>
      <c r="E26" s="152" t="s">
        <v>211</v>
      </c>
      <c r="F26" s="152"/>
      <c r="G26" s="152"/>
      <c r="H26" s="122"/>
      <c r="I26" s="152"/>
      <c r="J26" s="152"/>
      <c r="K26" s="101"/>
      <c r="L26" s="152"/>
      <c r="M26" s="152"/>
      <c r="N26" s="152"/>
      <c r="O26" s="100"/>
      <c r="P26" s="152" t="s">
        <v>305</v>
      </c>
      <c r="Q26" s="102" t="s">
        <v>368</v>
      </c>
    </row>
    <row r="27" spans="2:17" x14ac:dyDescent="0.25">
      <c r="B27" s="152" t="s">
        <v>358</v>
      </c>
      <c r="C27" s="152"/>
      <c r="D27" s="101"/>
      <c r="E27" s="152" t="s">
        <v>354</v>
      </c>
      <c r="F27" s="152"/>
      <c r="G27" s="152"/>
      <c r="H27" s="152"/>
      <c r="I27" s="152"/>
      <c r="J27" s="152"/>
      <c r="K27" s="101"/>
      <c r="L27" s="152"/>
      <c r="M27" s="152"/>
      <c r="N27" s="152"/>
      <c r="O27" s="100"/>
      <c r="P27" s="152" t="s">
        <v>315</v>
      </c>
      <c r="Q27" s="102" t="s">
        <v>369</v>
      </c>
    </row>
    <row r="28" spans="2:17" x14ac:dyDescent="0.25">
      <c r="B28" s="152" t="s">
        <v>362</v>
      </c>
      <c r="C28" s="152"/>
      <c r="D28" s="101"/>
      <c r="E28" s="152" t="s">
        <v>359</v>
      </c>
      <c r="F28" s="152"/>
      <c r="G28" s="152"/>
      <c r="H28" s="152"/>
      <c r="I28" s="152"/>
      <c r="J28" s="152"/>
      <c r="K28" s="101"/>
      <c r="L28" s="152"/>
      <c r="M28" s="152"/>
      <c r="N28" s="152"/>
      <c r="O28" s="100"/>
      <c r="P28" s="152" t="s">
        <v>323</v>
      </c>
      <c r="Q28" s="102" t="s">
        <v>370</v>
      </c>
    </row>
    <row r="29" spans="2:17" x14ac:dyDescent="0.25">
      <c r="B29" s="152" t="s">
        <v>207</v>
      </c>
      <c r="C29" s="152"/>
      <c r="D29" s="101"/>
      <c r="E29" s="152" t="s">
        <v>363</v>
      </c>
      <c r="F29" s="152"/>
      <c r="G29" s="152"/>
      <c r="H29" s="152"/>
      <c r="I29" s="152"/>
      <c r="J29" s="152"/>
      <c r="K29" s="101"/>
      <c r="L29" s="152"/>
      <c r="M29" s="152"/>
      <c r="N29" s="152"/>
      <c r="O29" s="100"/>
      <c r="P29" s="152" t="s">
        <v>331</v>
      </c>
      <c r="Q29" s="102" t="s">
        <v>371</v>
      </c>
    </row>
    <row r="30" spans="2:17" x14ac:dyDescent="0.25">
      <c r="B30" s="152"/>
      <c r="C30" s="152"/>
      <c r="D30" s="101"/>
      <c r="E30" s="152" t="s">
        <v>366</v>
      </c>
      <c r="F30" s="152"/>
      <c r="G30" s="152"/>
      <c r="H30" s="152"/>
      <c r="I30" s="152"/>
      <c r="J30" s="152"/>
      <c r="K30" s="101"/>
      <c r="L30" s="152"/>
      <c r="M30" s="152"/>
      <c r="N30" s="152"/>
      <c r="O30" s="100"/>
      <c r="P30" s="152" t="s">
        <v>338</v>
      </c>
      <c r="Q30" s="102" t="s">
        <v>372</v>
      </c>
    </row>
    <row r="31" spans="2:17" x14ac:dyDescent="0.25">
      <c r="B31" s="152"/>
      <c r="C31" s="152"/>
      <c r="D31" s="101"/>
      <c r="E31" s="152" t="s">
        <v>230</v>
      </c>
      <c r="F31" s="152"/>
      <c r="G31" s="152"/>
      <c r="H31" s="152"/>
      <c r="I31" s="152"/>
      <c r="J31" s="152"/>
      <c r="K31" s="101"/>
      <c r="L31" s="152"/>
      <c r="M31" s="152"/>
      <c r="N31" s="152"/>
      <c r="O31" s="100"/>
      <c r="P31" s="152" t="s">
        <v>344</v>
      </c>
      <c r="Q31" s="102" t="s">
        <v>373</v>
      </c>
    </row>
    <row r="32" spans="2:17" x14ac:dyDescent="0.25">
      <c r="B32" s="152"/>
      <c r="C32" s="152"/>
      <c r="D32" s="101"/>
      <c r="E32" s="152" t="s">
        <v>247</v>
      </c>
      <c r="F32" s="152"/>
      <c r="G32" s="152"/>
      <c r="H32" s="152"/>
      <c r="I32" s="152"/>
      <c r="J32" s="152"/>
      <c r="K32" s="101"/>
      <c r="L32" s="152"/>
      <c r="M32" s="152"/>
      <c r="N32" s="152"/>
      <c r="O32" s="100"/>
      <c r="P32" s="152" t="s">
        <v>350</v>
      </c>
      <c r="Q32" s="102" t="s">
        <v>374</v>
      </c>
    </row>
    <row r="33" spans="2:17" x14ac:dyDescent="0.25">
      <c r="B33" s="152"/>
      <c r="C33" s="152"/>
      <c r="D33" s="101"/>
      <c r="E33" s="152" t="s">
        <v>263</v>
      </c>
      <c r="F33" s="152"/>
      <c r="G33" s="152"/>
      <c r="H33" s="152"/>
      <c r="I33" s="152"/>
      <c r="J33" s="152"/>
      <c r="K33" s="101"/>
      <c r="L33" s="152"/>
      <c r="M33" s="152"/>
      <c r="N33" s="152"/>
      <c r="O33" s="100"/>
      <c r="P33" s="152" t="s">
        <v>355</v>
      </c>
      <c r="Q33" s="102" t="s">
        <v>375</v>
      </c>
    </row>
    <row r="34" spans="2:17" x14ac:dyDescent="0.25">
      <c r="B34" s="152"/>
      <c r="C34" s="152"/>
      <c r="D34" s="101"/>
      <c r="E34" s="152" t="s">
        <v>277</v>
      </c>
      <c r="F34" s="152"/>
      <c r="G34" s="152"/>
      <c r="H34" s="152"/>
      <c r="I34" s="152"/>
      <c r="J34" s="152"/>
      <c r="K34" s="101"/>
      <c r="L34" s="152"/>
      <c r="M34" s="152"/>
      <c r="N34" s="152"/>
      <c r="O34" s="100"/>
      <c r="P34" s="152" t="s">
        <v>360</v>
      </c>
      <c r="Q34" s="102" t="s">
        <v>376</v>
      </c>
    </row>
    <row r="35" spans="2:17" x14ac:dyDescent="0.25">
      <c r="B35" s="152"/>
      <c r="C35" s="152"/>
      <c r="D35" s="101"/>
      <c r="E35" s="152" t="s">
        <v>291</v>
      </c>
      <c r="F35" s="152"/>
      <c r="G35" s="152"/>
      <c r="H35" s="152"/>
      <c r="I35" s="152"/>
      <c r="J35" s="152"/>
      <c r="K35" s="101"/>
      <c r="L35" s="152"/>
      <c r="M35" s="152"/>
      <c r="N35" s="152"/>
      <c r="O35" s="100"/>
      <c r="P35" s="152" t="s">
        <v>364</v>
      </c>
      <c r="Q35" s="102" t="s">
        <v>377</v>
      </c>
    </row>
    <row r="36" spans="2:17" x14ac:dyDescent="0.25">
      <c r="B36" s="152"/>
      <c r="C36" s="152"/>
      <c r="D36" s="101"/>
      <c r="E36" s="152" t="s">
        <v>303</v>
      </c>
      <c r="F36" s="152"/>
      <c r="G36" s="152"/>
      <c r="H36" s="152"/>
      <c r="I36" s="152"/>
      <c r="J36" s="152"/>
      <c r="K36" s="101"/>
      <c r="L36" s="152"/>
      <c r="M36" s="152"/>
      <c r="N36" s="152"/>
      <c r="O36" s="100"/>
      <c r="P36" s="152" t="s">
        <v>367</v>
      </c>
      <c r="Q36" s="102" t="s">
        <v>378</v>
      </c>
    </row>
    <row r="37" spans="2:17" x14ac:dyDescent="0.25">
      <c r="B37" s="152"/>
      <c r="C37" s="152"/>
      <c r="D37" s="101"/>
      <c r="E37" s="152" t="s">
        <v>313</v>
      </c>
      <c r="F37" s="152"/>
      <c r="G37" s="152"/>
      <c r="H37" s="152"/>
      <c r="I37" s="152"/>
      <c r="J37" s="152"/>
      <c r="K37" s="101"/>
      <c r="L37" s="152"/>
      <c r="M37" s="152"/>
      <c r="N37" s="152"/>
      <c r="O37" s="100"/>
      <c r="P37" s="152"/>
      <c r="Q37" s="102" t="s">
        <v>379</v>
      </c>
    </row>
    <row r="38" spans="2:17" x14ac:dyDescent="0.25">
      <c r="B38" s="152"/>
      <c r="C38" s="152"/>
      <c r="D38" s="101"/>
      <c r="E38" s="152"/>
      <c r="F38" s="152"/>
      <c r="G38" s="152"/>
      <c r="H38" s="152"/>
      <c r="I38" s="152"/>
      <c r="J38" s="152"/>
      <c r="K38" s="101"/>
      <c r="L38" s="152"/>
      <c r="M38" s="152"/>
      <c r="N38" s="152"/>
      <c r="O38" s="100"/>
      <c r="P38" s="152"/>
      <c r="Q38" s="102" t="s">
        <v>380</v>
      </c>
    </row>
    <row r="39" spans="2:17" x14ac:dyDescent="0.25">
      <c r="B39" s="152"/>
      <c r="C39" s="152"/>
      <c r="D39" s="101"/>
      <c r="E39" s="152"/>
      <c r="F39" s="152"/>
      <c r="G39" s="152"/>
      <c r="H39" s="152"/>
      <c r="I39" s="152"/>
      <c r="J39" s="152"/>
      <c r="K39" s="101"/>
      <c r="L39" s="152"/>
      <c r="M39" s="152"/>
      <c r="N39" s="152"/>
      <c r="O39" s="100"/>
      <c r="P39" s="152"/>
      <c r="Q39" s="102" t="s">
        <v>381</v>
      </c>
    </row>
    <row r="40" spans="2:17" x14ac:dyDescent="0.25">
      <c r="B40" s="152"/>
      <c r="C40" s="152"/>
      <c r="D40" s="101"/>
      <c r="E40" s="152"/>
      <c r="F40" s="152"/>
      <c r="G40" s="152"/>
      <c r="H40" s="152"/>
      <c r="I40" s="152"/>
      <c r="J40" s="152"/>
      <c r="K40" s="101"/>
      <c r="L40" s="152"/>
      <c r="M40" s="152"/>
      <c r="N40" s="152"/>
      <c r="O40" s="100"/>
      <c r="P40" s="152"/>
      <c r="Q40" s="102" t="s">
        <v>382</v>
      </c>
    </row>
    <row r="41" spans="2:17" x14ac:dyDescent="0.25">
      <c r="B41" s="152"/>
      <c r="C41" s="152"/>
      <c r="D41" s="101"/>
      <c r="E41" s="152"/>
      <c r="F41" s="152"/>
      <c r="G41" s="152"/>
      <c r="H41" s="152"/>
      <c r="I41" s="152"/>
      <c r="J41" s="152"/>
      <c r="K41" s="101"/>
      <c r="L41" s="152"/>
      <c r="M41" s="152"/>
      <c r="N41" s="152"/>
      <c r="O41" s="100"/>
      <c r="P41" s="152"/>
      <c r="Q41" s="102" t="s">
        <v>383</v>
      </c>
    </row>
    <row r="42" spans="2:17" x14ac:dyDescent="0.25">
      <c r="B42" s="152"/>
      <c r="C42" s="152"/>
      <c r="D42" s="101"/>
      <c r="E42" s="152"/>
      <c r="F42" s="152"/>
      <c r="G42" s="152"/>
      <c r="H42" s="152"/>
      <c r="I42" s="152"/>
      <c r="J42" s="152"/>
      <c r="K42" s="101"/>
      <c r="L42" s="152"/>
      <c r="M42" s="152"/>
      <c r="N42" s="152"/>
      <c r="O42" s="100"/>
      <c r="P42" s="152"/>
      <c r="Q42" s="102" t="s">
        <v>384</v>
      </c>
    </row>
    <row r="43" spans="2:17" x14ac:dyDescent="0.25">
      <c r="B43" s="152"/>
      <c r="C43" s="152"/>
      <c r="D43" s="101"/>
      <c r="E43" s="152"/>
      <c r="F43" s="152"/>
      <c r="G43" s="152"/>
      <c r="H43" s="152"/>
      <c r="I43" s="152"/>
      <c r="J43" s="152"/>
      <c r="K43" s="101"/>
      <c r="L43" s="152"/>
      <c r="M43" s="152"/>
      <c r="N43" s="152"/>
      <c r="O43" s="100"/>
      <c r="P43" s="152"/>
      <c r="Q43" s="102" t="s">
        <v>385</v>
      </c>
    </row>
    <row r="44" spans="2:17" x14ac:dyDescent="0.25">
      <c r="B44" s="152"/>
      <c r="C44" s="152"/>
      <c r="D44" s="101"/>
      <c r="E44" s="152"/>
      <c r="F44" s="152"/>
      <c r="G44" s="152"/>
      <c r="H44" s="152"/>
      <c r="I44" s="152"/>
      <c r="J44" s="152"/>
      <c r="K44" s="101"/>
      <c r="L44" s="152"/>
      <c r="M44" s="152"/>
      <c r="N44" s="152"/>
      <c r="O44" s="100"/>
      <c r="P44" s="152"/>
      <c r="Q44" s="102" t="s">
        <v>386</v>
      </c>
    </row>
    <row r="45" spans="2:17" x14ac:dyDescent="0.25">
      <c r="B45" s="152"/>
      <c r="C45" s="152"/>
      <c r="D45" s="101"/>
      <c r="E45" s="152"/>
      <c r="F45" s="152"/>
      <c r="G45" s="152"/>
      <c r="H45" s="152"/>
      <c r="I45" s="152"/>
      <c r="J45" s="152"/>
      <c r="K45" s="101"/>
      <c r="L45" s="152"/>
      <c r="M45" s="152"/>
      <c r="N45" s="152"/>
      <c r="O45" s="100"/>
      <c r="P45" s="152"/>
      <c r="Q45" s="102" t="s">
        <v>387</v>
      </c>
    </row>
    <row r="46" spans="2:17" x14ac:dyDescent="0.25">
      <c r="B46" s="152"/>
      <c r="C46" s="152"/>
      <c r="D46" s="101"/>
      <c r="E46" s="152"/>
      <c r="F46" s="152"/>
      <c r="G46" s="152"/>
      <c r="H46" s="152"/>
      <c r="I46" s="152"/>
      <c r="J46" s="152"/>
      <c r="K46" s="101"/>
      <c r="L46" s="152"/>
      <c r="M46" s="152"/>
      <c r="N46" s="152"/>
      <c r="O46" s="100"/>
      <c r="P46" s="152"/>
      <c r="Q46" s="102" t="s">
        <v>388</v>
      </c>
    </row>
    <row r="47" spans="2:17" x14ac:dyDescent="0.25">
      <c r="B47" s="152"/>
      <c r="C47" s="152"/>
      <c r="D47" s="101"/>
      <c r="E47" s="152"/>
      <c r="F47" s="152"/>
      <c r="G47" s="152"/>
      <c r="H47" s="152"/>
      <c r="I47" s="152"/>
      <c r="J47" s="152"/>
      <c r="K47" s="101"/>
      <c r="L47" s="152"/>
      <c r="M47" s="152"/>
      <c r="N47" s="152"/>
      <c r="O47" s="100"/>
      <c r="P47" s="152"/>
      <c r="Q47" s="102" t="s">
        <v>389</v>
      </c>
    </row>
    <row r="48" spans="2:17" x14ac:dyDescent="0.25">
      <c r="B48" s="152"/>
      <c r="C48" s="152"/>
      <c r="D48" s="101"/>
      <c r="E48" s="152"/>
      <c r="F48" s="152"/>
      <c r="G48" s="152"/>
      <c r="H48" s="152"/>
      <c r="I48" s="152"/>
      <c r="J48" s="152"/>
      <c r="K48" s="101"/>
      <c r="L48" s="152"/>
      <c r="M48" s="152"/>
      <c r="N48" s="152"/>
      <c r="O48" s="100"/>
      <c r="P48" s="152"/>
      <c r="Q48" s="102" t="s">
        <v>390</v>
      </c>
    </row>
    <row r="49" spans="2:17" x14ac:dyDescent="0.25">
      <c r="B49" s="152"/>
      <c r="C49" s="152"/>
      <c r="D49" s="101"/>
      <c r="E49" s="152"/>
      <c r="F49" s="152"/>
      <c r="G49" s="152"/>
      <c r="H49" s="152"/>
      <c r="I49" s="152"/>
      <c r="J49" s="152"/>
      <c r="K49" s="101"/>
      <c r="L49" s="152"/>
      <c r="M49" s="152"/>
      <c r="N49" s="152"/>
      <c r="O49" s="100"/>
      <c r="P49" s="152"/>
      <c r="Q49" s="102" t="s">
        <v>391</v>
      </c>
    </row>
    <row r="50" spans="2:17" x14ac:dyDescent="0.25">
      <c r="B50" s="152"/>
      <c r="C50" s="152"/>
      <c r="D50" s="101"/>
      <c r="E50" s="152"/>
      <c r="F50" s="152"/>
      <c r="G50" s="152"/>
      <c r="H50" s="152"/>
      <c r="I50" s="152"/>
      <c r="J50" s="152"/>
      <c r="K50" s="101"/>
      <c r="L50" s="152"/>
      <c r="M50" s="152"/>
      <c r="N50" s="152"/>
      <c r="O50" s="100"/>
      <c r="P50" s="152"/>
      <c r="Q50" s="102" t="s">
        <v>392</v>
      </c>
    </row>
    <row r="51" spans="2:17" x14ac:dyDescent="0.25">
      <c r="B51" s="152"/>
      <c r="C51" s="152"/>
      <c r="D51" s="101"/>
      <c r="E51" s="152"/>
      <c r="F51" s="152"/>
      <c r="G51" s="152"/>
      <c r="H51" s="152"/>
      <c r="I51" s="152"/>
      <c r="J51" s="152"/>
      <c r="K51" s="101"/>
      <c r="L51" s="152"/>
      <c r="M51" s="152"/>
      <c r="N51" s="152"/>
      <c r="O51" s="100"/>
      <c r="P51" s="152"/>
      <c r="Q51" s="102" t="s">
        <v>393</v>
      </c>
    </row>
    <row r="52" spans="2:17" x14ac:dyDescent="0.25">
      <c r="B52" s="152"/>
      <c r="C52" s="152"/>
      <c r="D52" s="101"/>
      <c r="E52" s="152"/>
      <c r="F52" s="152"/>
      <c r="G52" s="152"/>
      <c r="H52" s="152"/>
      <c r="I52" s="152"/>
      <c r="J52" s="152"/>
      <c r="K52" s="101"/>
      <c r="L52" s="152"/>
      <c r="M52" s="152"/>
      <c r="N52" s="152"/>
      <c r="O52" s="100"/>
      <c r="P52" s="152"/>
      <c r="Q52" s="102" t="s">
        <v>394</v>
      </c>
    </row>
    <row r="53" spans="2:17" x14ac:dyDescent="0.25">
      <c r="B53" s="152"/>
      <c r="C53" s="152"/>
      <c r="D53" s="101"/>
      <c r="E53" s="152"/>
      <c r="F53" s="152"/>
      <c r="G53" s="152"/>
      <c r="H53" s="152"/>
      <c r="I53" s="152"/>
      <c r="J53" s="152"/>
      <c r="K53" s="101"/>
      <c r="L53" s="152"/>
      <c r="M53" s="152"/>
      <c r="N53" s="152"/>
      <c r="O53" s="100"/>
      <c r="P53" s="152"/>
      <c r="Q53" s="102" t="s">
        <v>395</v>
      </c>
    </row>
    <row r="54" spans="2:17" x14ac:dyDescent="0.25">
      <c r="B54" s="152"/>
      <c r="C54" s="152"/>
      <c r="D54" s="101"/>
      <c r="E54" s="152"/>
      <c r="F54" s="152"/>
      <c r="G54" s="152"/>
      <c r="H54" s="152"/>
      <c r="I54" s="152"/>
      <c r="J54" s="152"/>
      <c r="K54" s="101"/>
      <c r="L54" s="152"/>
      <c r="M54" s="152"/>
      <c r="N54" s="152"/>
      <c r="O54" s="100"/>
      <c r="P54" s="152"/>
      <c r="Q54" s="102" t="s">
        <v>396</v>
      </c>
    </row>
    <row r="55" spans="2:17" x14ac:dyDescent="0.25">
      <c r="B55" s="152"/>
      <c r="C55" s="152"/>
      <c r="D55" s="101"/>
      <c r="E55" s="152"/>
      <c r="F55" s="152"/>
      <c r="G55" s="152"/>
      <c r="H55" s="152"/>
      <c r="I55" s="152"/>
      <c r="J55" s="152"/>
      <c r="K55" s="101"/>
      <c r="L55" s="152"/>
      <c r="M55" s="152"/>
      <c r="N55" s="152"/>
      <c r="O55" s="100"/>
      <c r="P55" s="152"/>
      <c r="Q55" s="102" t="s">
        <v>397</v>
      </c>
    </row>
    <row r="56" spans="2:17" x14ac:dyDescent="0.25">
      <c r="B56" s="152"/>
      <c r="C56" s="152"/>
      <c r="D56" s="101"/>
      <c r="E56" s="152"/>
      <c r="F56" s="152"/>
      <c r="G56" s="152"/>
      <c r="H56" s="152"/>
      <c r="I56" s="152"/>
      <c r="J56" s="152"/>
      <c r="K56" s="101"/>
      <c r="L56" s="152"/>
      <c r="M56" s="152"/>
      <c r="N56" s="152"/>
      <c r="O56" s="100"/>
      <c r="P56" s="152"/>
      <c r="Q56" s="102" t="s">
        <v>398</v>
      </c>
    </row>
    <row r="57" spans="2:17" x14ac:dyDescent="0.25">
      <c r="B57" s="152"/>
      <c r="C57" s="152"/>
      <c r="D57" s="101"/>
      <c r="E57" s="152"/>
      <c r="F57" s="152"/>
      <c r="G57" s="152"/>
      <c r="H57" s="152"/>
      <c r="I57" s="152"/>
      <c r="J57" s="152"/>
      <c r="K57" s="101"/>
      <c r="L57" s="152"/>
      <c r="M57" s="152"/>
      <c r="N57" s="152"/>
      <c r="O57" s="100"/>
      <c r="P57" s="152"/>
      <c r="Q57" s="102" t="s">
        <v>399</v>
      </c>
    </row>
    <row r="58" spans="2:17" x14ac:dyDescent="0.25">
      <c r="B58" s="152"/>
      <c r="C58" s="152"/>
      <c r="D58" s="103"/>
      <c r="E58" s="152"/>
      <c r="F58" s="152"/>
      <c r="G58" s="152"/>
      <c r="H58" s="152"/>
      <c r="I58" s="152"/>
      <c r="J58" s="152"/>
      <c r="K58" s="103"/>
      <c r="L58" s="152"/>
      <c r="M58" s="152"/>
      <c r="N58" s="152"/>
      <c r="O58" s="100"/>
      <c r="P58" s="152"/>
      <c r="Q58" s="102" t="s">
        <v>400</v>
      </c>
    </row>
    <row r="59" spans="2:17" x14ac:dyDescent="0.25">
      <c r="B59" s="152"/>
      <c r="C59" s="152"/>
      <c r="D59" s="103"/>
      <c r="E59" s="152"/>
      <c r="F59" s="152"/>
      <c r="G59" s="152"/>
      <c r="H59" s="152"/>
      <c r="I59" s="152"/>
      <c r="J59" s="152"/>
      <c r="K59" s="103"/>
      <c r="L59" s="152"/>
      <c r="M59" s="152"/>
      <c r="N59" s="152"/>
      <c r="O59" s="100"/>
      <c r="P59" s="152"/>
      <c r="Q59" s="102" t="s">
        <v>401</v>
      </c>
    </row>
    <row r="60" spans="2:17" x14ac:dyDescent="0.25">
      <c r="B60" s="152"/>
      <c r="C60" s="152"/>
      <c r="D60" s="103"/>
      <c r="E60" s="152"/>
      <c r="F60" s="152"/>
      <c r="G60" s="152"/>
      <c r="H60" s="152"/>
      <c r="I60" s="152"/>
      <c r="J60" s="152"/>
      <c r="K60" s="103"/>
      <c r="L60" s="152"/>
      <c r="M60" s="152"/>
      <c r="N60" s="152"/>
      <c r="O60" s="100"/>
      <c r="P60" s="152"/>
      <c r="Q60" s="102" t="s">
        <v>402</v>
      </c>
    </row>
    <row r="61" spans="2:17" x14ac:dyDescent="0.25">
      <c r="B61" s="152"/>
      <c r="C61" s="152"/>
      <c r="D61" s="103"/>
      <c r="E61" s="152"/>
      <c r="F61" s="152"/>
      <c r="G61" s="152"/>
      <c r="H61" s="152"/>
      <c r="I61" s="152"/>
      <c r="J61" s="152"/>
      <c r="K61" s="103"/>
      <c r="L61" s="152"/>
      <c r="M61" s="152"/>
      <c r="N61" s="152"/>
      <c r="O61" s="100"/>
      <c r="P61" s="152"/>
      <c r="Q61" s="102" t="s">
        <v>403</v>
      </c>
    </row>
    <row r="62" spans="2:17" x14ac:dyDescent="0.25">
      <c r="B62" s="152"/>
      <c r="C62" s="152"/>
      <c r="D62" s="103"/>
      <c r="E62" s="152"/>
      <c r="F62" s="152"/>
      <c r="G62" s="152"/>
      <c r="H62" s="152"/>
      <c r="I62" s="152"/>
      <c r="J62" s="152"/>
      <c r="K62" s="103"/>
      <c r="L62" s="152"/>
      <c r="M62" s="152"/>
      <c r="N62" s="152"/>
      <c r="O62" s="100"/>
      <c r="P62" s="152"/>
      <c r="Q62" s="102" t="s">
        <v>404</v>
      </c>
    </row>
    <row r="63" spans="2:17" x14ac:dyDescent="0.25">
      <c r="B63" s="152"/>
      <c r="C63" s="152"/>
      <c r="D63" s="103"/>
      <c r="E63" s="152"/>
      <c r="F63" s="152"/>
      <c r="G63" s="152"/>
      <c r="H63" s="152"/>
      <c r="I63" s="152"/>
      <c r="J63" s="152"/>
      <c r="K63" s="103"/>
      <c r="L63" s="152"/>
      <c r="M63" s="152"/>
      <c r="N63" s="152"/>
      <c r="O63" s="100"/>
      <c r="P63" s="152"/>
      <c r="Q63" s="102" t="s">
        <v>405</v>
      </c>
    </row>
    <row r="64" spans="2:17" x14ac:dyDescent="0.25">
      <c r="B64" s="152"/>
      <c r="C64" s="152"/>
      <c r="D64" s="103"/>
      <c r="E64" s="152"/>
      <c r="F64" s="152"/>
      <c r="G64" s="152"/>
      <c r="H64" s="152"/>
      <c r="I64" s="152"/>
      <c r="J64" s="152"/>
      <c r="K64" s="103"/>
      <c r="L64" s="152"/>
      <c r="M64" s="152"/>
      <c r="N64" s="152"/>
      <c r="O64" s="100"/>
      <c r="P64" s="152"/>
      <c r="Q64" s="102" t="s">
        <v>406</v>
      </c>
    </row>
    <row r="65" spans="2:17" x14ac:dyDescent="0.25">
      <c r="B65" s="152"/>
      <c r="C65" s="152"/>
      <c r="D65" s="103"/>
      <c r="E65" s="152"/>
      <c r="F65" s="152"/>
      <c r="G65" s="152"/>
      <c r="H65" s="152"/>
      <c r="I65" s="152"/>
      <c r="J65" s="152"/>
      <c r="K65" s="103"/>
      <c r="L65" s="152"/>
      <c r="M65" s="152"/>
      <c r="N65" s="152"/>
      <c r="O65" s="100"/>
      <c r="P65" s="152"/>
      <c r="Q65" s="102" t="s">
        <v>407</v>
      </c>
    </row>
    <row r="66" spans="2:17" x14ac:dyDescent="0.25">
      <c r="B66" s="152"/>
      <c r="C66" s="152"/>
      <c r="D66" s="103"/>
      <c r="E66" s="152"/>
      <c r="F66" s="152"/>
      <c r="G66" s="152"/>
      <c r="H66" s="152"/>
      <c r="I66" s="152"/>
      <c r="J66" s="152"/>
      <c r="K66" s="103"/>
      <c r="L66" s="152"/>
      <c r="M66" s="152"/>
      <c r="N66" s="152"/>
      <c r="O66" s="100"/>
      <c r="P66" s="152"/>
      <c r="Q66" s="102" t="s">
        <v>408</v>
      </c>
    </row>
    <row r="67" spans="2:17" x14ac:dyDescent="0.25">
      <c r="B67" s="152"/>
      <c r="C67" s="152"/>
      <c r="D67" s="103"/>
      <c r="E67" s="152"/>
      <c r="F67" s="152"/>
      <c r="G67" s="152"/>
      <c r="H67" s="152"/>
      <c r="I67" s="152"/>
      <c r="J67" s="152"/>
      <c r="K67" s="103"/>
      <c r="L67" s="152"/>
      <c r="M67" s="152"/>
      <c r="N67" s="152"/>
      <c r="O67" s="100"/>
      <c r="P67" s="152"/>
      <c r="Q67" s="102" t="s">
        <v>409</v>
      </c>
    </row>
    <row r="68" spans="2:17" x14ac:dyDescent="0.25">
      <c r="B68" s="152"/>
      <c r="C68" s="152"/>
      <c r="D68" s="103"/>
      <c r="E68" s="152"/>
      <c r="F68" s="152"/>
      <c r="G68" s="152"/>
      <c r="H68" s="152"/>
      <c r="I68" s="152"/>
      <c r="J68" s="152"/>
      <c r="K68" s="103"/>
      <c r="L68" s="152"/>
      <c r="M68" s="152"/>
      <c r="N68" s="152"/>
      <c r="O68" s="100"/>
      <c r="P68" s="152"/>
      <c r="Q68" s="102" t="s">
        <v>410</v>
      </c>
    </row>
    <row r="69" spans="2:17" x14ac:dyDescent="0.25">
      <c r="B69" s="152"/>
      <c r="C69" s="152"/>
      <c r="D69" s="152"/>
      <c r="E69" s="152"/>
      <c r="F69" s="152"/>
      <c r="G69" s="152"/>
      <c r="H69" s="152"/>
      <c r="I69" s="152"/>
      <c r="J69" s="152"/>
      <c r="K69" s="152"/>
      <c r="L69" s="152"/>
      <c r="M69" s="152"/>
      <c r="N69" s="152"/>
      <c r="O69" s="100"/>
      <c r="P69" s="152"/>
      <c r="Q69" s="102" t="s">
        <v>411</v>
      </c>
    </row>
    <row r="70" spans="2:17" x14ac:dyDescent="0.25">
      <c r="B70" s="152"/>
      <c r="C70" s="152"/>
      <c r="D70" s="152"/>
      <c r="E70" s="152"/>
      <c r="F70" s="152"/>
      <c r="G70" s="152"/>
      <c r="H70" s="152"/>
      <c r="I70" s="152"/>
      <c r="J70" s="152"/>
      <c r="K70" s="152"/>
      <c r="L70" s="152"/>
      <c r="M70" s="152"/>
      <c r="N70" s="152"/>
      <c r="O70" s="100"/>
      <c r="P70" s="152"/>
      <c r="Q70" s="102" t="s">
        <v>412</v>
      </c>
    </row>
    <row r="71" spans="2:17" x14ac:dyDescent="0.25">
      <c r="B71" s="152"/>
      <c r="C71" s="152"/>
      <c r="D71" s="152"/>
      <c r="E71" s="152"/>
      <c r="F71" s="152"/>
      <c r="G71" s="152"/>
      <c r="H71" s="152"/>
      <c r="I71" s="152"/>
      <c r="J71" s="152"/>
      <c r="K71" s="152"/>
      <c r="L71" s="152"/>
      <c r="M71" s="152"/>
      <c r="N71" s="152"/>
      <c r="O71" s="100"/>
      <c r="P71" s="152"/>
      <c r="Q71" s="102" t="s">
        <v>413</v>
      </c>
    </row>
    <row r="72" spans="2:17" x14ac:dyDescent="0.25">
      <c r="B72" s="152"/>
      <c r="C72" s="152"/>
      <c r="D72" s="152"/>
      <c r="E72" s="152"/>
      <c r="F72" s="152"/>
      <c r="G72" s="152"/>
      <c r="H72" s="152"/>
      <c r="I72" s="152"/>
      <c r="J72" s="152"/>
      <c r="K72" s="152"/>
      <c r="L72" s="152"/>
      <c r="M72" s="152"/>
      <c r="N72" s="152"/>
      <c r="O72" s="100"/>
      <c r="P72" s="152"/>
      <c r="Q72" s="102" t="s">
        <v>414</v>
      </c>
    </row>
    <row r="73" spans="2:17" x14ac:dyDescent="0.25">
      <c r="B73" s="152"/>
      <c r="C73" s="152"/>
      <c r="D73" s="152"/>
      <c r="E73" s="152"/>
      <c r="F73" s="152"/>
      <c r="G73" s="152"/>
      <c r="H73" s="152"/>
      <c r="I73" s="152"/>
      <c r="J73" s="152"/>
      <c r="K73" s="152"/>
      <c r="L73" s="152"/>
      <c r="M73" s="152"/>
      <c r="N73" s="152"/>
      <c r="O73" s="100"/>
      <c r="P73" s="152"/>
      <c r="Q73" s="102" t="s">
        <v>415</v>
      </c>
    </row>
    <row r="74" spans="2:17" x14ac:dyDescent="0.25">
      <c r="B74" s="152"/>
      <c r="C74" s="152"/>
      <c r="D74" s="152"/>
      <c r="E74" s="152"/>
      <c r="F74" s="152"/>
      <c r="G74" s="152"/>
      <c r="H74" s="152"/>
      <c r="I74" s="152"/>
      <c r="J74" s="152"/>
      <c r="K74" s="152"/>
      <c r="L74" s="152"/>
      <c r="M74" s="152"/>
      <c r="N74" s="152"/>
      <c r="O74" s="100"/>
      <c r="P74" s="152"/>
      <c r="Q74" s="102" t="s">
        <v>416</v>
      </c>
    </row>
    <row r="75" spans="2:17" x14ac:dyDescent="0.25">
      <c r="B75" s="152"/>
      <c r="C75" s="152"/>
      <c r="D75" s="152"/>
      <c r="E75" s="152"/>
      <c r="F75" s="152"/>
      <c r="G75" s="152"/>
      <c r="H75" s="152"/>
      <c r="I75" s="152"/>
      <c r="J75" s="152"/>
      <c r="K75" s="152"/>
      <c r="L75" s="152"/>
      <c r="M75" s="152"/>
      <c r="N75" s="152"/>
      <c r="O75" s="100"/>
      <c r="P75" s="152"/>
      <c r="Q75" s="102" t="s">
        <v>417</v>
      </c>
    </row>
    <row r="76" spans="2:17" x14ac:dyDescent="0.25">
      <c r="B76" s="152"/>
      <c r="C76" s="152"/>
      <c r="D76" s="152"/>
      <c r="E76" s="152"/>
      <c r="F76" s="152"/>
      <c r="G76" s="152"/>
      <c r="H76" s="152"/>
      <c r="I76" s="152"/>
      <c r="J76" s="152"/>
      <c r="K76" s="152"/>
      <c r="L76" s="152"/>
      <c r="M76" s="152"/>
      <c r="N76" s="152"/>
      <c r="O76" s="100"/>
      <c r="P76" s="152"/>
      <c r="Q76" s="102" t="s">
        <v>418</v>
      </c>
    </row>
    <row r="77" spans="2:17" x14ac:dyDescent="0.25">
      <c r="B77" s="152"/>
      <c r="C77" s="152"/>
      <c r="D77" s="152"/>
      <c r="E77" s="152"/>
      <c r="F77" s="152"/>
      <c r="G77" s="152"/>
      <c r="H77" s="152"/>
      <c r="I77" s="152"/>
      <c r="J77" s="152"/>
      <c r="K77" s="152"/>
      <c r="L77" s="152"/>
      <c r="M77" s="152"/>
      <c r="N77" s="152"/>
      <c r="O77" s="100"/>
      <c r="P77" s="152"/>
      <c r="Q77" s="102" t="s">
        <v>419</v>
      </c>
    </row>
    <row r="78" spans="2:17" x14ac:dyDescent="0.25">
      <c r="B78" s="152"/>
      <c r="C78" s="152"/>
      <c r="D78" s="152"/>
      <c r="E78" s="152"/>
      <c r="F78" s="152"/>
      <c r="G78" s="152"/>
      <c r="H78" s="152"/>
      <c r="I78" s="152"/>
      <c r="J78" s="152"/>
      <c r="K78" s="152"/>
      <c r="L78" s="152"/>
      <c r="M78" s="152"/>
      <c r="N78" s="152"/>
      <c r="O78" s="100"/>
      <c r="P78" s="152"/>
      <c r="Q78" s="102" t="s">
        <v>420</v>
      </c>
    </row>
    <row r="79" spans="2:17" x14ac:dyDescent="0.25">
      <c r="B79" s="152"/>
      <c r="C79" s="152"/>
      <c r="D79" s="152"/>
      <c r="E79" s="152"/>
      <c r="F79" s="152"/>
      <c r="G79" s="152"/>
      <c r="H79" s="152"/>
      <c r="I79" s="152"/>
      <c r="J79" s="152"/>
      <c r="K79" s="152"/>
      <c r="L79" s="152"/>
      <c r="M79" s="152"/>
      <c r="N79" s="152"/>
      <c r="O79" s="100"/>
      <c r="P79" s="152"/>
      <c r="Q79" s="102" t="s">
        <v>421</v>
      </c>
    </row>
    <row r="80" spans="2:17" x14ac:dyDescent="0.25">
      <c r="B80" s="152"/>
      <c r="C80" s="152"/>
      <c r="D80" s="152"/>
      <c r="E80" s="152"/>
      <c r="F80" s="152"/>
      <c r="G80" s="152"/>
      <c r="H80" s="152"/>
      <c r="I80" s="152"/>
      <c r="J80" s="152"/>
      <c r="K80" s="152"/>
      <c r="L80" s="152"/>
      <c r="M80" s="152"/>
      <c r="N80" s="152"/>
      <c r="O80" s="100"/>
      <c r="P80" s="152"/>
      <c r="Q80" s="102" t="s">
        <v>422</v>
      </c>
    </row>
    <row r="81" spans="2:17" x14ac:dyDescent="0.25">
      <c r="B81" s="152"/>
      <c r="C81" s="152"/>
      <c r="D81" s="152"/>
      <c r="E81" s="152"/>
      <c r="F81" s="152"/>
      <c r="G81" s="152"/>
      <c r="H81" s="152"/>
      <c r="I81" s="152"/>
      <c r="J81" s="152"/>
      <c r="K81" s="152"/>
      <c r="L81" s="152"/>
      <c r="M81" s="152"/>
      <c r="N81" s="152"/>
      <c r="O81" s="100"/>
      <c r="P81" s="152"/>
      <c r="Q81" s="102" t="s">
        <v>423</v>
      </c>
    </row>
    <row r="82" spans="2:17" x14ac:dyDescent="0.25">
      <c r="B82" s="152"/>
      <c r="C82" s="152"/>
      <c r="D82" s="152"/>
      <c r="E82" s="152"/>
      <c r="F82" s="152"/>
      <c r="G82" s="152"/>
      <c r="H82" s="152"/>
      <c r="I82" s="152"/>
      <c r="J82" s="152"/>
      <c r="K82" s="152"/>
      <c r="L82" s="152"/>
      <c r="M82" s="152"/>
      <c r="N82" s="152"/>
      <c r="O82" s="100"/>
      <c r="P82" s="152"/>
      <c r="Q82" s="102" t="s">
        <v>424</v>
      </c>
    </row>
    <row r="83" spans="2:17" x14ac:dyDescent="0.25">
      <c r="B83" s="152"/>
      <c r="C83" s="152"/>
      <c r="D83" s="152"/>
      <c r="E83" s="152"/>
      <c r="F83" s="152"/>
      <c r="G83" s="152"/>
      <c r="H83" s="152"/>
      <c r="I83" s="152"/>
      <c r="J83" s="152"/>
      <c r="K83" s="152"/>
      <c r="L83" s="152"/>
      <c r="M83" s="152"/>
      <c r="N83" s="152"/>
      <c r="O83" s="100"/>
      <c r="P83" s="152"/>
      <c r="Q83" s="102" t="s">
        <v>425</v>
      </c>
    </row>
    <row r="84" spans="2:17" x14ac:dyDescent="0.25">
      <c r="B84" s="152"/>
      <c r="C84" s="152"/>
      <c r="D84" s="152"/>
      <c r="E84" s="152"/>
      <c r="F84" s="152"/>
      <c r="G84" s="152"/>
      <c r="H84" s="152"/>
      <c r="I84" s="152"/>
      <c r="J84" s="152"/>
      <c r="K84" s="152"/>
      <c r="L84" s="152"/>
      <c r="M84" s="152"/>
      <c r="N84" s="152"/>
      <c r="O84" s="100"/>
      <c r="P84" s="152"/>
      <c r="Q84" s="102" t="s">
        <v>426</v>
      </c>
    </row>
    <row r="85" spans="2:17" x14ac:dyDescent="0.25">
      <c r="B85" s="152"/>
      <c r="C85" s="152"/>
      <c r="D85" s="152"/>
      <c r="E85" s="152"/>
      <c r="F85" s="152"/>
      <c r="G85" s="152"/>
      <c r="H85" s="152"/>
      <c r="I85" s="152"/>
      <c r="J85" s="152"/>
      <c r="K85" s="152"/>
      <c r="L85" s="152"/>
      <c r="M85" s="152"/>
      <c r="N85" s="152"/>
      <c r="O85" s="100"/>
      <c r="P85" s="152"/>
      <c r="Q85" s="102" t="s">
        <v>427</v>
      </c>
    </row>
    <row r="86" spans="2:17" x14ac:dyDescent="0.25">
      <c r="B86" s="152"/>
      <c r="C86" s="152"/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52"/>
      <c r="O86" s="100"/>
      <c r="P86" s="152"/>
      <c r="Q86" s="102" t="s">
        <v>428</v>
      </c>
    </row>
    <row r="87" spans="2:17" x14ac:dyDescent="0.25">
      <c r="B87" s="152"/>
      <c r="C87" s="152"/>
      <c r="D87" s="152"/>
      <c r="E87" s="152"/>
      <c r="F87" s="152"/>
      <c r="G87" s="152"/>
      <c r="H87" s="152"/>
      <c r="I87" s="152"/>
      <c r="J87" s="152"/>
      <c r="K87" s="152"/>
      <c r="L87" s="152"/>
      <c r="M87" s="152"/>
      <c r="N87" s="152"/>
      <c r="O87" s="100"/>
      <c r="P87" s="152"/>
      <c r="Q87" s="102" t="s">
        <v>429</v>
      </c>
    </row>
    <row r="88" spans="2:17" x14ac:dyDescent="0.25">
      <c r="B88" s="152"/>
      <c r="C88" s="152"/>
      <c r="D88" s="152"/>
      <c r="E88" s="152"/>
      <c r="F88" s="152"/>
      <c r="G88" s="152"/>
      <c r="H88" s="152"/>
      <c r="I88" s="152"/>
      <c r="J88" s="152"/>
      <c r="K88" s="152"/>
      <c r="L88" s="152"/>
      <c r="M88" s="152"/>
      <c r="N88" s="152"/>
      <c r="O88" s="100"/>
      <c r="P88" s="152"/>
      <c r="Q88" s="102" t="s">
        <v>430</v>
      </c>
    </row>
    <row r="89" spans="2:17" x14ac:dyDescent="0.25">
      <c r="B89" s="152"/>
      <c r="C89" s="152"/>
      <c r="D89" s="152"/>
      <c r="E89" s="152"/>
      <c r="F89" s="152"/>
      <c r="G89" s="152"/>
      <c r="H89" s="152"/>
      <c r="I89" s="152"/>
      <c r="J89" s="152"/>
      <c r="K89" s="152"/>
      <c r="L89" s="152"/>
      <c r="M89" s="152"/>
      <c r="N89" s="152"/>
      <c r="O89" s="100"/>
      <c r="P89" s="152"/>
      <c r="Q89" s="102" t="s">
        <v>431</v>
      </c>
    </row>
    <row r="90" spans="2:17" x14ac:dyDescent="0.25">
      <c r="B90" s="152"/>
      <c r="C90" s="152"/>
      <c r="D90" s="152"/>
      <c r="E90" s="152"/>
      <c r="F90" s="152"/>
      <c r="G90" s="152"/>
      <c r="H90" s="152"/>
      <c r="I90" s="152"/>
      <c r="J90" s="152"/>
      <c r="K90" s="152"/>
      <c r="L90" s="152"/>
      <c r="M90" s="152"/>
      <c r="N90" s="152"/>
      <c r="O90" s="100"/>
      <c r="P90" s="152"/>
      <c r="Q90" s="102" t="s">
        <v>432</v>
      </c>
    </row>
    <row r="91" spans="2:17" x14ac:dyDescent="0.25">
      <c r="B91" s="152"/>
      <c r="C91" s="152"/>
      <c r="D91" s="152"/>
      <c r="E91" s="152"/>
      <c r="F91" s="152"/>
      <c r="G91" s="152"/>
      <c r="H91" s="152"/>
      <c r="I91" s="152"/>
      <c r="J91" s="152"/>
      <c r="K91" s="152"/>
      <c r="L91" s="152"/>
      <c r="M91" s="152"/>
      <c r="N91" s="152"/>
      <c r="O91" s="100"/>
      <c r="P91" s="152"/>
      <c r="Q91" s="102" t="s">
        <v>433</v>
      </c>
    </row>
    <row r="92" spans="2:17" x14ac:dyDescent="0.25">
      <c r="B92" s="152"/>
      <c r="C92" s="152"/>
      <c r="D92" s="152"/>
      <c r="E92" s="152"/>
      <c r="F92" s="152"/>
      <c r="G92" s="152"/>
      <c r="H92" s="152"/>
      <c r="I92" s="152"/>
      <c r="J92" s="152"/>
      <c r="K92" s="152"/>
      <c r="L92" s="152"/>
      <c r="M92" s="152"/>
      <c r="N92" s="152"/>
      <c r="O92" s="100"/>
      <c r="P92" s="152"/>
      <c r="Q92" s="102" t="s">
        <v>434</v>
      </c>
    </row>
    <row r="93" spans="2:17" x14ac:dyDescent="0.25">
      <c r="B93" s="152"/>
      <c r="C93" s="152"/>
      <c r="D93" s="152"/>
      <c r="E93" s="152"/>
      <c r="F93" s="152"/>
      <c r="G93" s="152"/>
      <c r="H93" s="152"/>
      <c r="I93" s="152"/>
      <c r="J93" s="152"/>
      <c r="K93" s="152"/>
      <c r="L93" s="152"/>
      <c r="M93" s="152"/>
      <c r="N93" s="152"/>
      <c r="O93" s="100"/>
      <c r="P93" s="152"/>
      <c r="Q93" s="102" t="s">
        <v>435</v>
      </c>
    </row>
    <row r="94" spans="2:17" x14ac:dyDescent="0.25">
      <c r="B94" s="152"/>
      <c r="C94" s="152"/>
      <c r="D94" s="152"/>
      <c r="E94" s="152"/>
      <c r="F94" s="152"/>
      <c r="G94" s="152"/>
      <c r="H94" s="152"/>
      <c r="I94" s="152"/>
      <c r="J94" s="152"/>
      <c r="K94" s="152"/>
      <c r="L94" s="152"/>
      <c r="M94" s="152"/>
      <c r="N94" s="152"/>
      <c r="O94" s="100"/>
      <c r="P94" s="152"/>
      <c r="Q94" s="102" t="s">
        <v>436</v>
      </c>
    </row>
    <row r="95" spans="2:17" x14ac:dyDescent="0.25">
      <c r="B95" s="152"/>
      <c r="C95" s="152"/>
      <c r="D95" s="152"/>
      <c r="E95" s="152"/>
      <c r="F95" s="152"/>
      <c r="G95" s="152"/>
      <c r="H95" s="152"/>
      <c r="I95" s="152"/>
      <c r="J95" s="152"/>
      <c r="K95" s="152"/>
      <c r="L95" s="152"/>
      <c r="M95" s="152"/>
      <c r="N95" s="152"/>
      <c r="O95" s="100"/>
      <c r="P95" s="152"/>
      <c r="Q95" s="102" t="s">
        <v>437</v>
      </c>
    </row>
    <row r="96" spans="2:17" x14ac:dyDescent="0.25">
      <c r="B96" s="152"/>
      <c r="C96" s="152"/>
      <c r="D96" s="152"/>
      <c r="E96" s="152"/>
      <c r="F96" s="152"/>
      <c r="G96" s="152"/>
      <c r="H96" s="152"/>
      <c r="I96" s="152"/>
      <c r="J96" s="152"/>
      <c r="K96" s="152"/>
      <c r="L96" s="152"/>
      <c r="M96" s="152"/>
      <c r="N96" s="152"/>
      <c r="O96" s="100"/>
      <c r="P96" s="152"/>
      <c r="Q96" s="102" t="s">
        <v>438</v>
      </c>
    </row>
    <row r="97" spans="2:17" x14ac:dyDescent="0.25">
      <c r="B97" s="152"/>
      <c r="C97" s="152"/>
      <c r="D97" s="152"/>
      <c r="E97" s="152"/>
      <c r="F97" s="152"/>
      <c r="G97" s="152"/>
      <c r="H97" s="152"/>
      <c r="I97" s="152"/>
      <c r="J97" s="152"/>
      <c r="K97" s="152"/>
      <c r="L97" s="152"/>
      <c r="M97" s="152"/>
      <c r="N97" s="152"/>
      <c r="O97" s="100"/>
      <c r="P97" s="152"/>
      <c r="Q97" s="102" t="s">
        <v>439</v>
      </c>
    </row>
    <row r="98" spans="2:17" x14ac:dyDescent="0.25">
      <c r="B98" s="152"/>
      <c r="C98" s="152"/>
      <c r="D98" s="152"/>
      <c r="E98" s="152"/>
      <c r="F98" s="152"/>
      <c r="G98" s="152"/>
      <c r="H98" s="152"/>
      <c r="I98" s="152"/>
      <c r="J98" s="152"/>
      <c r="K98" s="152"/>
      <c r="L98" s="152"/>
      <c r="M98" s="152"/>
      <c r="N98" s="152"/>
      <c r="O98" s="100"/>
      <c r="P98" s="152"/>
      <c r="Q98" s="102" t="s">
        <v>440</v>
      </c>
    </row>
    <row r="99" spans="2:17" x14ac:dyDescent="0.25">
      <c r="B99" s="152"/>
      <c r="C99" s="152"/>
      <c r="D99" s="152"/>
      <c r="E99" s="152"/>
      <c r="F99" s="152"/>
      <c r="G99" s="152"/>
      <c r="H99" s="152"/>
      <c r="I99" s="152"/>
      <c r="J99" s="152"/>
      <c r="K99" s="152"/>
      <c r="L99" s="152"/>
      <c r="M99" s="152"/>
      <c r="N99" s="152"/>
      <c r="O99" s="100"/>
      <c r="P99" s="152"/>
      <c r="Q99" s="102" t="s">
        <v>441</v>
      </c>
    </row>
    <row r="100" spans="2:17" x14ac:dyDescent="0.25">
      <c r="B100" s="152"/>
      <c r="C100" s="152"/>
      <c r="D100" s="152"/>
      <c r="E100" s="152"/>
      <c r="F100" s="152"/>
      <c r="G100" s="152"/>
      <c r="H100" s="152"/>
      <c r="I100" s="152"/>
      <c r="J100" s="152"/>
      <c r="K100" s="152"/>
      <c r="L100" s="152"/>
      <c r="M100" s="152"/>
      <c r="N100" s="152"/>
      <c r="O100" s="100"/>
      <c r="P100" s="152"/>
      <c r="Q100" s="102" t="s">
        <v>442</v>
      </c>
    </row>
    <row r="101" spans="2:17" x14ac:dyDescent="0.25">
      <c r="B101" s="152"/>
      <c r="C101" s="152"/>
      <c r="D101" s="152"/>
      <c r="E101" s="152"/>
      <c r="F101" s="152"/>
      <c r="G101" s="152"/>
      <c r="H101" s="152"/>
      <c r="I101" s="152"/>
      <c r="J101" s="152"/>
      <c r="K101" s="152"/>
      <c r="L101" s="152"/>
      <c r="M101" s="152"/>
      <c r="N101" s="152"/>
      <c r="O101" s="100"/>
      <c r="P101" s="152"/>
      <c r="Q101" s="102" t="s">
        <v>443</v>
      </c>
    </row>
    <row r="102" spans="2:17" x14ac:dyDescent="0.25">
      <c r="B102" s="152"/>
      <c r="C102" s="152"/>
      <c r="D102" s="152"/>
      <c r="E102" s="152"/>
      <c r="F102" s="152"/>
      <c r="G102" s="152"/>
      <c r="H102" s="152"/>
      <c r="I102" s="152"/>
      <c r="J102" s="152"/>
      <c r="K102" s="152"/>
      <c r="L102" s="152"/>
      <c r="M102" s="152"/>
      <c r="N102" s="152"/>
      <c r="O102" s="100"/>
      <c r="P102" s="152"/>
      <c r="Q102" s="102" t="s">
        <v>444</v>
      </c>
    </row>
    <row r="103" spans="2:17" x14ac:dyDescent="0.25">
      <c r="B103" s="152"/>
      <c r="C103" s="152"/>
      <c r="D103" s="152"/>
      <c r="E103" s="152"/>
      <c r="F103" s="152"/>
      <c r="G103" s="152"/>
      <c r="H103" s="152"/>
      <c r="I103" s="152"/>
      <c r="J103" s="152"/>
      <c r="K103" s="152"/>
      <c r="L103" s="152"/>
      <c r="M103" s="152"/>
      <c r="N103" s="152"/>
      <c r="O103" s="100"/>
      <c r="P103" s="152"/>
      <c r="Q103" s="102" t="s">
        <v>445</v>
      </c>
    </row>
    <row r="104" spans="2:17" x14ac:dyDescent="0.25">
      <c r="B104" s="152"/>
      <c r="C104" s="152"/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00"/>
      <c r="P104" s="152"/>
      <c r="Q104" s="102" t="s">
        <v>446</v>
      </c>
    </row>
    <row r="105" spans="2:17" x14ac:dyDescent="0.25">
      <c r="B105" s="152"/>
      <c r="C105" s="152"/>
      <c r="D105" s="152"/>
      <c r="E105" s="152"/>
      <c r="F105" s="152"/>
      <c r="G105" s="152"/>
      <c r="H105" s="152"/>
      <c r="I105" s="152"/>
      <c r="J105" s="152"/>
      <c r="K105" s="152"/>
      <c r="L105" s="152"/>
      <c r="M105" s="152"/>
      <c r="N105" s="152"/>
      <c r="O105" s="100"/>
      <c r="P105" s="152"/>
      <c r="Q105" s="102" t="s">
        <v>447</v>
      </c>
    </row>
    <row r="106" spans="2:17" x14ac:dyDescent="0.25">
      <c r="B106" s="152"/>
      <c r="C106" s="152"/>
      <c r="D106" s="152"/>
      <c r="E106" s="152"/>
      <c r="F106" s="152"/>
      <c r="G106" s="152"/>
      <c r="H106" s="152"/>
      <c r="I106" s="152"/>
      <c r="J106" s="152"/>
      <c r="K106" s="152"/>
      <c r="L106" s="152"/>
      <c r="M106" s="152"/>
      <c r="N106" s="152"/>
      <c r="O106" s="100"/>
      <c r="P106" s="152"/>
      <c r="Q106" s="102" t="s">
        <v>448</v>
      </c>
    </row>
    <row r="107" spans="2:17" x14ac:dyDescent="0.25">
      <c r="B107" s="152"/>
      <c r="C107" s="152"/>
      <c r="D107" s="152"/>
      <c r="E107" s="152"/>
      <c r="F107" s="152"/>
      <c r="G107" s="152"/>
      <c r="H107" s="152"/>
      <c r="I107" s="152"/>
      <c r="J107" s="152"/>
      <c r="K107" s="152"/>
      <c r="L107" s="152"/>
      <c r="M107" s="152"/>
      <c r="N107" s="152"/>
      <c r="O107" s="100"/>
      <c r="P107" s="152"/>
      <c r="Q107" s="102" t="s">
        <v>449</v>
      </c>
    </row>
    <row r="108" spans="2:17" x14ac:dyDescent="0.25">
      <c r="B108" s="152"/>
      <c r="C108" s="152"/>
      <c r="D108" s="152"/>
      <c r="E108" s="152"/>
      <c r="F108" s="152"/>
      <c r="G108" s="152"/>
      <c r="H108" s="152"/>
      <c r="I108" s="152"/>
      <c r="J108" s="152"/>
      <c r="K108" s="152"/>
      <c r="L108" s="152"/>
      <c r="M108" s="152"/>
      <c r="N108" s="152"/>
      <c r="O108" s="100"/>
      <c r="P108" s="152"/>
      <c r="Q108" s="102" t="s">
        <v>450</v>
      </c>
    </row>
    <row r="109" spans="2:17" x14ac:dyDescent="0.25">
      <c r="B109" s="152"/>
      <c r="C109" s="152"/>
      <c r="D109" s="152"/>
      <c r="E109" s="152"/>
      <c r="F109" s="152"/>
      <c r="G109" s="152"/>
      <c r="H109" s="152"/>
      <c r="I109" s="152"/>
      <c r="J109" s="152"/>
      <c r="K109" s="152"/>
      <c r="L109" s="152"/>
      <c r="M109" s="152"/>
      <c r="N109" s="152"/>
      <c r="O109" s="100"/>
      <c r="P109" s="152"/>
      <c r="Q109" s="102" t="s">
        <v>451</v>
      </c>
    </row>
    <row r="110" spans="2:17" x14ac:dyDescent="0.25">
      <c r="B110" s="152"/>
      <c r="C110" s="152"/>
      <c r="D110" s="152"/>
      <c r="E110" s="152"/>
      <c r="F110" s="152"/>
      <c r="G110" s="152"/>
      <c r="H110" s="152"/>
      <c r="I110" s="152"/>
      <c r="J110" s="152"/>
      <c r="K110" s="152"/>
      <c r="L110" s="152"/>
      <c r="M110" s="152"/>
      <c r="N110" s="152"/>
      <c r="O110" s="100"/>
      <c r="P110" s="152"/>
      <c r="Q110" s="102" t="s">
        <v>452</v>
      </c>
    </row>
    <row r="111" spans="2:17" x14ac:dyDescent="0.25">
      <c r="B111" s="152"/>
      <c r="C111" s="152"/>
      <c r="D111" s="152"/>
      <c r="E111" s="152"/>
      <c r="F111" s="152"/>
      <c r="G111" s="152"/>
      <c r="H111" s="152"/>
      <c r="I111" s="152"/>
      <c r="J111" s="152"/>
      <c r="K111" s="152"/>
      <c r="L111" s="152"/>
      <c r="M111" s="152"/>
      <c r="N111" s="152"/>
      <c r="O111" s="100"/>
      <c r="P111" s="152"/>
      <c r="Q111" s="102" t="s">
        <v>453</v>
      </c>
    </row>
    <row r="112" spans="2:17" x14ac:dyDescent="0.25">
      <c r="B112" s="152"/>
      <c r="C112" s="152"/>
      <c r="D112" s="152"/>
      <c r="E112" s="152"/>
      <c r="F112" s="152"/>
      <c r="G112" s="152"/>
      <c r="H112" s="152"/>
      <c r="I112" s="152"/>
      <c r="J112" s="152"/>
      <c r="K112" s="152"/>
      <c r="L112" s="152"/>
      <c r="M112" s="152"/>
      <c r="N112" s="152"/>
      <c r="O112" s="100"/>
      <c r="P112" s="152"/>
      <c r="Q112" s="102" t="s">
        <v>454</v>
      </c>
    </row>
    <row r="113" spans="2:17" x14ac:dyDescent="0.25">
      <c r="B113" s="152"/>
      <c r="C113" s="152"/>
      <c r="D113" s="152"/>
      <c r="E113" s="152"/>
      <c r="F113" s="152"/>
      <c r="G113" s="152"/>
      <c r="H113" s="152"/>
      <c r="I113" s="152"/>
      <c r="J113" s="152"/>
      <c r="K113" s="152"/>
      <c r="L113" s="152"/>
      <c r="M113" s="152"/>
      <c r="N113" s="152"/>
      <c r="O113" s="100"/>
      <c r="P113" s="152"/>
      <c r="Q113" s="102" t="s">
        <v>455</v>
      </c>
    </row>
    <row r="114" spans="2:17" x14ac:dyDescent="0.25">
      <c r="B114" s="152"/>
      <c r="C114" s="152"/>
      <c r="D114" s="152"/>
      <c r="E114" s="152"/>
      <c r="F114" s="152"/>
      <c r="G114" s="152"/>
      <c r="H114" s="152"/>
      <c r="I114" s="152"/>
      <c r="J114" s="152"/>
      <c r="K114" s="152"/>
      <c r="L114" s="152"/>
      <c r="M114" s="152"/>
      <c r="N114" s="152"/>
      <c r="O114" s="100"/>
      <c r="P114" s="152"/>
      <c r="Q114" s="102" t="s">
        <v>456</v>
      </c>
    </row>
    <row r="115" spans="2:17" x14ac:dyDescent="0.25">
      <c r="B115" s="152"/>
      <c r="C115" s="152"/>
      <c r="D115" s="152"/>
      <c r="E115" s="152"/>
      <c r="F115" s="152"/>
      <c r="G115" s="152"/>
      <c r="H115" s="152"/>
      <c r="I115" s="152"/>
      <c r="J115" s="152"/>
      <c r="K115" s="152"/>
      <c r="L115" s="152"/>
      <c r="M115" s="152"/>
      <c r="N115" s="152"/>
      <c r="O115" s="100"/>
      <c r="P115" s="152"/>
      <c r="Q115" s="102" t="s">
        <v>457</v>
      </c>
    </row>
    <row r="116" spans="2:17" x14ac:dyDescent="0.25">
      <c r="B116" s="152"/>
      <c r="C116" s="152"/>
      <c r="D116" s="152"/>
      <c r="E116" s="152"/>
      <c r="F116" s="152"/>
      <c r="G116" s="152"/>
      <c r="H116" s="152"/>
      <c r="I116" s="152"/>
      <c r="J116" s="152"/>
      <c r="K116" s="152"/>
      <c r="L116" s="152"/>
      <c r="M116" s="152"/>
      <c r="N116" s="152"/>
      <c r="O116" s="100"/>
      <c r="P116" s="152"/>
      <c r="Q116" s="102" t="s">
        <v>458</v>
      </c>
    </row>
    <row r="117" spans="2:17" x14ac:dyDescent="0.25">
      <c r="B117" s="152"/>
      <c r="C117" s="152"/>
      <c r="D117" s="152"/>
      <c r="E117" s="152"/>
      <c r="F117" s="152"/>
      <c r="G117" s="152"/>
      <c r="H117" s="152"/>
      <c r="I117" s="152"/>
      <c r="J117" s="152"/>
      <c r="K117" s="152"/>
      <c r="L117" s="152"/>
      <c r="M117" s="152"/>
      <c r="N117" s="152"/>
      <c r="O117" s="100"/>
      <c r="P117" s="152"/>
      <c r="Q117" s="102" t="s">
        <v>459</v>
      </c>
    </row>
    <row r="118" spans="2:17" x14ac:dyDescent="0.25">
      <c r="B118" s="152"/>
      <c r="C118" s="152"/>
      <c r="D118" s="152"/>
      <c r="E118" s="152"/>
      <c r="F118" s="152"/>
      <c r="G118" s="152"/>
      <c r="H118" s="152"/>
      <c r="I118" s="152"/>
      <c r="J118" s="152"/>
      <c r="K118" s="152"/>
      <c r="L118" s="152"/>
      <c r="M118" s="152"/>
      <c r="N118" s="152"/>
      <c r="O118" s="100"/>
      <c r="P118" s="152"/>
      <c r="Q118" s="102" t="s">
        <v>460</v>
      </c>
    </row>
    <row r="119" spans="2:17" x14ac:dyDescent="0.25">
      <c r="B119" s="152"/>
      <c r="C119" s="152"/>
      <c r="D119" s="152"/>
      <c r="E119" s="152"/>
      <c r="F119" s="152"/>
      <c r="G119" s="152"/>
      <c r="H119" s="152"/>
      <c r="I119" s="152"/>
      <c r="J119" s="152"/>
      <c r="K119" s="152"/>
      <c r="L119" s="152"/>
      <c r="M119" s="152"/>
      <c r="N119" s="152"/>
      <c r="O119" s="100"/>
      <c r="P119" s="152"/>
      <c r="Q119" s="102" t="s">
        <v>461</v>
      </c>
    </row>
    <row r="120" spans="2:17" x14ac:dyDescent="0.25">
      <c r="B120" s="152"/>
      <c r="C120" s="152"/>
      <c r="D120" s="152"/>
      <c r="E120" s="152"/>
      <c r="F120" s="152"/>
      <c r="G120" s="152"/>
      <c r="H120" s="152"/>
      <c r="I120" s="152"/>
      <c r="J120" s="152"/>
      <c r="K120" s="152"/>
      <c r="L120" s="152"/>
      <c r="M120" s="152"/>
      <c r="N120" s="152"/>
      <c r="O120" s="100"/>
      <c r="P120" s="152"/>
      <c r="Q120" s="102" t="s">
        <v>462</v>
      </c>
    </row>
    <row r="121" spans="2:17" x14ac:dyDescent="0.25">
      <c r="B121" s="152"/>
      <c r="C121" s="152"/>
      <c r="D121" s="152"/>
      <c r="E121" s="152"/>
      <c r="F121" s="152"/>
      <c r="G121" s="152"/>
      <c r="H121" s="152"/>
      <c r="I121" s="152"/>
      <c r="J121" s="152"/>
      <c r="K121" s="152"/>
      <c r="L121" s="152"/>
      <c r="M121" s="152"/>
      <c r="N121" s="152"/>
      <c r="O121" s="100"/>
      <c r="P121" s="152"/>
      <c r="Q121" s="102" t="s">
        <v>463</v>
      </c>
    </row>
    <row r="122" spans="2:17" x14ac:dyDescent="0.25">
      <c r="B122" s="152"/>
      <c r="C122" s="152"/>
      <c r="D122" s="152"/>
      <c r="E122" s="152"/>
      <c r="F122" s="152"/>
      <c r="G122" s="152"/>
      <c r="H122" s="152"/>
      <c r="I122" s="152"/>
      <c r="J122" s="152"/>
      <c r="K122" s="152"/>
      <c r="L122" s="152"/>
      <c r="M122" s="152"/>
      <c r="N122" s="152"/>
      <c r="O122" s="100"/>
      <c r="P122" s="152"/>
      <c r="Q122" s="102" t="s">
        <v>464</v>
      </c>
    </row>
    <row r="123" spans="2:17" x14ac:dyDescent="0.25">
      <c r="B123" s="152"/>
      <c r="C123" s="152"/>
      <c r="D123" s="152"/>
      <c r="E123" s="152"/>
      <c r="F123" s="152"/>
      <c r="G123" s="152"/>
      <c r="H123" s="152"/>
      <c r="I123" s="152"/>
      <c r="J123" s="152"/>
      <c r="K123" s="152"/>
      <c r="L123" s="152"/>
      <c r="M123" s="152"/>
      <c r="N123" s="152"/>
      <c r="O123" s="100"/>
      <c r="P123" s="152"/>
      <c r="Q123" s="102" t="s">
        <v>465</v>
      </c>
    </row>
    <row r="124" spans="2:17" x14ac:dyDescent="0.25">
      <c r="B124" s="152"/>
      <c r="C124" s="152"/>
      <c r="D124" s="152"/>
      <c r="E124" s="152"/>
      <c r="F124" s="152"/>
      <c r="G124" s="152"/>
      <c r="H124" s="152"/>
      <c r="I124" s="152"/>
      <c r="J124" s="152"/>
      <c r="K124" s="152"/>
      <c r="L124" s="152"/>
      <c r="M124" s="152"/>
      <c r="N124" s="152"/>
      <c r="O124" s="100"/>
      <c r="P124" s="152"/>
      <c r="Q124" s="102" t="s">
        <v>466</v>
      </c>
    </row>
    <row r="125" spans="2:17" x14ac:dyDescent="0.25">
      <c r="B125" s="152"/>
      <c r="C125" s="152"/>
      <c r="D125" s="152"/>
      <c r="E125" s="152"/>
      <c r="F125" s="152"/>
      <c r="G125" s="152"/>
      <c r="H125" s="152"/>
      <c r="I125" s="152"/>
      <c r="J125" s="152"/>
      <c r="K125" s="152"/>
      <c r="L125" s="152"/>
      <c r="M125" s="152"/>
      <c r="N125" s="152"/>
      <c r="O125" s="100"/>
      <c r="P125" s="152"/>
      <c r="Q125" s="102" t="s">
        <v>467</v>
      </c>
    </row>
    <row r="126" spans="2:17" x14ac:dyDescent="0.25">
      <c r="B126" s="152"/>
      <c r="C126" s="152"/>
      <c r="D126" s="152"/>
      <c r="E126" s="152"/>
      <c r="F126" s="152"/>
      <c r="G126" s="152"/>
      <c r="H126" s="152"/>
      <c r="I126" s="152"/>
      <c r="J126" s="152"/>
      <c r="K126" s="152"/>
      <c r="L126" s="152"/>
      <c r="M126" s="152"/>
      <c r="N126" s="152"/>
      <c r="O126" s="100"/>
      <c r="P126" s="152"/>
      <c r="Q126" s="102" t="s">
        <v>468</v>
      </c>
    </row>
    <row r="127" spans="2:17" x14ac:dyDescent="0.25">
      <c r="B127" s="152"/>
      <c r="C127" s="152"/>
      <c r="D127" s="152"/>
      <c r="E127" s="152"/>
      <c r="F127" s="152"/>
      <c r="G127" s="152"/>
      <c r="H127" s="152"/>
      <c r="I127" s="152"/>
      <c r="J127" s="152"/>
      <c r="K127" s="152"/>
      <c r="L127" s="152"/>
      <c r="M127" s="152"/>
      <c r="N127" s="152"/>
      <c r="O127" s="100"/>
      <c r="P127" s="152"/>
      <c r="Q127" s="102" t="s">
        <v>469</v>
      </c>
    </row>
    <row r="128" spans="2:17" x14ac:dyDescent="0.25">
      <c r="B128" s="152"/>
      <c r="C128" s="152"/>
      <c r="D128" s="152"/>
      <c r="E128" s="152"/>
      <c r="F128" s="152"/>
      <c r="G128" s="152"/>
      <c r="H128" s="152"/>
      <c r="I128" s="152"/>
      <c r="J128" s="152"/>
      <c r="K128" s="152"/>
      <c r="L128" s="152"/>
      <c r="M128" s="152"/>
      <c r="N128" s="152"/>
      <c r="O128" s="100"/>
      <c r="P128" s="152"/>
      <c r="Q128" s="102" t="s">
        <v>470</v>
      </c>
    </row>
    <row r="129" spans="2:17" x14ac:dyDescent="0.25">
      <c r="B129" s="152"/>
      <c r="C129" s="152"/>
      <c r="D129" s="152"/>
      <c r="E129" s="152"/>
      <c r="F129" s="152"/>
      <c r="G129" s="152"/>
      <c r="H129" s="152"/>
      <c r="I129" s="152"/>
      <c r="J129" s="152"/>
      <c r="K129" s="152"/>
      <c r="L129" s="152"/>
      <c r="M129" s="152"/>
      <c r="N129" s="152"/>
      <c r="O129" s="100"/>
      <c r="P129" s="104"/>
      <c r="Q129" s="102" t="s">
        <v>471</v>
      </c>
    </row>
    <row r="130" spans="2:17" x14ac:dyDescent="0.25">
      <c r="B130" s="152"/>
      <c r="C130" s="152"/>
      <c r="D130" s="152"/>
      <c r="E130" s="152"/>
      <c r="F130" s="152"/>
      <c r="G130" s="152"/>
      <c r="H130" s="152"/>
      <c r="I130" s="152"/>
      <c r="J130" s="152"/>
      <c r="K130" s="152"/>
      <c r="L130" s="152"/>
      <c r="M130" s="152"/>
      <c r="N130" s="152"/>
      <c r="O130" s="100"/>
      <c r="P130" s="104"/>
      <c r="Q130" s="102" t="s">
        <v>472</v>
      </c>
    </row>
    <row r="131" spans="2:17" x14ac:dyDescent="0.25">
      <c r="B131" s="152"/>
      <c r="C131" s="152"/>
      <c r="D131" s="152"/>
      <c r="E131" s="152"/>
      <c r="F131" s="152"/>
      <c r="G131" s="152"/>
      <c r="H131" s="152"/>
      <c r="I131" s="152"/>
      <c r="J131" s="152"/>
      <c r="K131" s="152"/>
      <c r="L131" s="152"/>
      <c r="M131" s="152"/>
      <c r="N131" s="152"/>
      <c r="O131" s="100"/>
      <c r="P131" s="104"/>
      <c r="Q131" s="102" t="s">
        <v>473</v>
      </c>
    </row>
    <row r="132" spans="2:17" x14ac:dyDescent="0.25">
      <c r="B132" s="152"/>
      <c r="C132" s="152"/>
      <c r="D132" s="152"/>
      <c r="E132" s="152"/>
      <c r="F132" s="152"/>
      <c r="G132" s="152"/>
      <c r="H132" s="152"/>
      <c r="I132" s="152"/>
      <c r="J132" s="152"/>
      <c r="K132" s="152"/>
      <c r="L132" s="152"/>
      <c r="M132" s="152"/>
      <c r="N132" s="152"/>
      <c r="O132" s="100"/>
      <c r="P132" s="104"/>
      <c r="Q132" s="102" t="s">
        <v>474</v>
      </c>
    </row>
    <row r="133" spans="2:17" x14ac:dyDescent="0.25">
      <c r="B133" s="152"/>
      <c r="C133" s="152"/>
      <c r="D133" s="152"/>
      <c r="E133" s="152"/>
      <c r="F133" s="152"/>
      <c r="G133" s="152"/>
      <c r="H133" s="152"/>
      <c r="I133" s="152"/>
      <c r="J133" s="152"/>
      <c r="K133" s="152"/>
      <c r="L133" s="152"/>
      <c r="M133" s="152"/>
      <c r="N133" s="152"/>
      <c r="O133" s="100"/>
      <c r="P133" s="104"/>
      <c r="Q133" s="102" t="s">
        <v>475</v>
      </c>
    </row>
    <row r="134" spans="2:17" x14ac:dyDescent="0.25">
      <c r="B134" s="152"/>
      <c r="C134" s="152"/>
      <c r="D134" s="152"/>
      <c r="E134" s="152"/>
      <c r="F134" s="152"/>
      <c r="G134" s="152"/>
      <c r="H134" s="152"/>
      <c r="I134" s="152"/>
      <c r="J134" s="152"/>
      <c r="K134" s="152"/>
      <c r="L134" s="152"/>
      <c r="M134" s="152"/>
      <c r="N134" s="152"/>
      <c r="O134" s="100"/>
      <c r="P134" s="104"/>
      <c r="Q134" s="102" t="s">
        <v>476</v>
      </c>
    </row>
    <row r="135" spans="2:17" x14ac:dyDescent="0.25">
      <c r="B135" s="152"/>
      <c r="C135" s="152"/>
      <c r="D135" s="152"/>
      <c r="E135" s="152"/>
      <c r="F135" s="152"/>
      <c r="G135" s="152"/>
      <c r="H135" s="152"/>
      <c r="I135" s="152"/>
      <c r="J135" s="152"/>
      <c r="K135" s="152"/>
      <c r="L135" s="152"/>
      <c r="M135" s="152"/>
      <c r="N135" s="152"/>
      <c r="O135" s="100"/>
      <c r="P135" s="104"/>
      <c r="Q135" s="102" t="s">
        <v>477</v>
      </c>
    </row>
    <row r="136" spans="2:17" x14ac:dyDescent="0.25">
      <c r="B136" s="152"/>
      <c r="C136" s="152"/>
      <c r="D136" s="152"/>
      <c r="E136" s="152"/>
      <c r="F136" s="152"/>
      <c r="G136" s="152"/>
      <c r="H136" s="152"/>
      <c r="I136" s="152"/>
      <c r="J136" s="152"/>
      <c r="K136" s="152"/>
      <c r="L136" s="152"/>
      <c r="M136" s="152"/>
      <c r="N136" s="152"/>
      <c r="O136" s="100"/>
      <c r="P136" s="104"/>
      <c r="Q136" s="102" t="s">
        <v>478</v>
      </c>
    </row>
    <row r="137" spans="2:17" x14ac:dyDescent="0.25">
      <c r="B137" s="152"/>
      <c r="C137" s="152"/>
      <c r="D137" s="152"/>
      <c r="E137" s="152"/>
      <c r="F137" s="152"/>
      <c r="G137" s="152"/>
      <c r="H137" s="152"/>
      <c r="I137" s="152"/>
      <c r="J137" s="152"/>
      <c r="K137" s="152"/>
      <c r="L137" s="152"/>
      <c r="M137" s="152"/>
      <c r="N137" s="152"/>
      <c r="O137" s="100"/>
      <c r="P137" s="104"/>
      <c r="Q137" s="102" t="s">
        <v>479</v>
      </c>
    </row>
    <row r="138" spans="2:17" x14ac:dyDescent="0.25">
      <c r="B138" s="152"/>
      <c r="C138" s="152"/>
      <c r="D138" s="152"/>
      <c r="E138" s="152"/>
      <c r="F138" s="152"/>
      <c r="G138" s="152"/>
      <c r="H138" s="152"/>
      <c r="I138" s="152"/>
      <c r="J138" s="152"/>
      <c r="K138" s="152"/>
      <c r="L138" s="152"/>
      <c r="M138" s="152"/>
      <c r="N138" s="152"/>
      <c r="O138" s="100"/>
      <c r="P138" s="104"/>
      <c r="Q138" s="102" t="s">
        <v>480</v>
      </c>
    </row>
    <row r="139" spans="2:17" x14ac:dyDescent="0.25">
      <c r="B139" s="152"/>
      <c r="C139" s="152"/>
      <c r="D139" s="152"/>
      <c r="E139" s="152"/>
      <c r="F139" s="152"/>
      <c r="G139" s="152"/>
      <c r="H139" s="152"/>
      <c r="I139" s="152"/>
      <c r="J139" s="152"/>
      <c r="K139" s="152"/>
      <c r="L139" s="152"/>
      <c r="M139" s="152"/>
      <c r="N139" s="152"/>
      <c r="O139" s="100"/>
      <c r="P139" s="104"/>
      <c r="Q139" s="102" t="s">
        <v>481</v>
      </c>
    </row>
    <row r="140" spans="2:17" x14ac:dyDescent="0.25">
      <c r="B140" s="152"/>
      <c r="C140" s="152"/>
      <c r="D140" s="152"/>
      <c r="E140" s="152"/>
      <c r="F140" s="152"/>
      <c r="G140" s="152"/>
      <c r="H140" s="152"/>
      <c r="I140" s="152"/>
      <c r="J140" s="152"/>
      <c r="K140" s="152"/>
      <c r="L140" s="152"/>
      <c r="M140" s="152"/>
      <c r="N140" s="152"/>
      <c r="O140" s="100"/>
      <c r="P140" s="104"/>
      <c r="Q140" s="102" t="s">
        <v>482</v>
      </c>
    </row>
    <row r="141" spans="2:17" x14ac:dyDescent="0.25">
      <c r="B141" s="152"/>
      <c r="C141" s="152"/>
      <c r="D141" s="152"/>
      <c r="E141" s="152"/>
      <c r="F141" s="152"/>
      <c r="G141" s="152"/>
      <c r="H141" s="152"/>
      <c r="I141" s="152"/>
      <c r="J141" s="152"/>
      <c r="K141" s="152"/>
      <c r="L141" s="152"/>
      <c r="M141" s="152"/>
      <c r="N141" s="152"/>
      <c r="O141" s="100"/>
      <c r="P141" s="104"/>
      <c r="Q141" s="102" t="s">
        <v>483</v>
      </c>
    </row>
    <row r="142" spans="2:17" x14ac:dyDescent="0.25">
      <c r="B142" s="152"/>
      <c r="C142" s="152"/>
      <c r="D142" s="152"/>
      <c r="E142" s="152"/>
      <c r="F142" s="152"/>
      <c r="G142" s="152"/>
      <c r="H142" s="152"/>
      <c r="I142" s="152"/>
      <c r="J142" s="152"/>
      <c r="K142" s="152"/>
      <c r="L142" s="152"/>
      <c r="M142" s="152"/>
      <c r="N142" s="152"/>
      <c r="O142" s="100"/>
      <c r="P142" s="104"/>
      <c r="Q142" s="102" t="s">
        <v>484</v>
      </c>
    </row>
    <row r="143" spans="2:17" x14ac:dyDescent="0.25">
      <c r="B143" s="152"/>
      <c r="C143" s="152"/>
      <c r="D143" s="152"/>
      <c r="E143" s="152"/>
      <c r="F143" s="152"/>
      <c r="G143" s="152"/>
      <c r="H143" s="152"/>
      <c r="I143" s="152"/>
      <c r="J143" s="152"/>
      <c r="K143" s="152"/>
      <c r="L143" s="152"/>
      <c r="M143" s="152"/>
      <c r="N143" s="152"/>
      <c r="O143" s="100"/>
      <c r="P143" s="104"/>
      <c r="Q143" s="102" t="s">
        <v>485</v>
      </c>
    </row>
    <row r="144" spans="2:17" x14ac:dyDescent="0.25">
      <c r="B144" s="152"/>
      <c r="C144" s="152"/>
      <c r="D144" s="152"/>
      <c r="E144" s="152"/>
      <c r="F144" s="152"/>
      <c r="G144" s="152"/>
      <c r="H144" s="152"/>
      <c r="I144" s="152"/>
      <c r="J144" s="152"/>
      <c r="K144" s="152"/>
      <c r="L144" s="152"/>
      <c r="M144" s="152"/>
      <c r="N144" s="152"/>
      <c r="O144" s="100"/>
      <c r="P144" s="104"/>
      <c r="Q144" s="102" t="s">
        <v>486</v>
      </c>
    </row>
    <row r="145" spans="2:17" x14ac:dyDescent="0.25">
      <c r="B145" s="152"/>
      <c r="C145" s="152"/>
      <c r="D145" s="152"/>
      <c r="E145" s="152"/>
      <c r="F145" s="152"/>
      <c r="G145" s="152"/>
      <c r="H145" s="152"/>
      <c r="I145" s="152"/>
      <c r="J145" s="152"/>
      <c r="K145" s="152"/>
      <c r="L145" s="152"/>
      <c r="M145" s="152"/>
      <c r="N145" s="152"/>
      <c r="O145" s="100"/>
      <c r="P145" s="104"/>
      <c r="Q145" s="102" t="s">
        <v>487</v>
      </c>
    </row>
    <row r="146" spans="2:17" x14ac:dyDescent="0.25">
      <c r="B146" s="152"/>
      <c r="C146" s="152"/>
      <c r="D146" s="152"/>
      <c r="E146" s="152"/>
      <c r="F146" s="152"/>
      <c r="G146" s="152"/>
      <c r="H146" s="152"/>
      <c r="I146" s="152"/>
      <c r="J146" s="152"/>
      <c r="K146" s="152"/>
      <c r="L146" s="152"/>
      <c r="M146" s="152"/>
      <c r="N146" s="152"/>
      <c r="O146" s="100"/>
      <c r="P146" s="104"/>
      <c r="Q146" s="102" t="s">
        <v>488</v>
      </c>
    </row>
    <row r="147" spans="2:17" x14ac:dyDescent="0.25">
      <c r="B147" s="152"/>
      <c r="C147" s="152"/>
      <c r="D147" s="152"/>
      <c r="E147" s="152"/>
      <c r="F147" s="152"/>
      <c r="G147" s="152"/>
      <c r="H147" s="152"/>
      <c r="I147" s="152"/>
      <c r="J147" s="152"/>
      <c r="K147" s="152"/>
      <c r="L147" s="152"/>
      <c r="M147" s="152"/>
      <c r="N147" s="152"/>
      <c r="O147" s="100"/>
      <c r="P147" s="104"/>
      <c r="Q147" s="102" t="s">
        <v>489</v>
      </c>
    </row>
    <row r="148" spans="2:17" x14ac:dyDescent="0.25">
      <c r="B148" s="152"/>
      <c r="C148" s="152"/>
      <c r="D148" s="152"/>
      <c r="E148" s="152"/>
      <c r="F148" s="152"/>
      <c r="G148" s="152"/>
      <c r="H148" s="152"/>
      <c r="I148" s="152"/>
      <c r="J148" s="152"/>
      <c r="K148" s="152"/>
      <c r="L148" s="152"/>
      <c r="M148" s="152"/>
      <c r="N148" s="152"/>
      <c r="O148" s="100"/>
      <c r="P148" s="104"/>
      <c r="Q148" s="102" t="s">
        <v>490</v>
      </c>
    </row>
    <row r="149" spans="2:17" x14ac:dyDescent="0.25">
      <c r="B149" s="152"/>
      <c r="C149" s="152"/>
      <c r="D149" s="152"/>
      <c r="E149" s="152"/>
      <c r="F149" s="152"/>
      <c r="G149" s="152"/>
      <c r="H149" s="152"/>
      <c r="I149" s="152"/>
      <c r="J149" s="152"/>
      <c r="K149" s="152"/>
      <c r="L149" s="152"/>
      <c r="M149" s="152"/>
      <c r="N149" s="152"/>
      <c r="O149" s="100"/>
      <c r="P149" s="104"/>
      <c r="Q149" s="102" t="s">
        <v>491</v>
      </c>
    </row>
    <row r="150" spans="2:17" x14ac:dyDescent="0.25">
      <c r="B150" s="152"/>
      <c r="C150" s="152"/>
      <c r="D150" s="152"/>
      <c r="E150" s="152"/>
      <c r="F150" s="152"/>
      <c r="G150" s="152"/>
      <c r="H150" s="152"/>
      <c r="I150" s="152"/>
      <c r="J150" s="152"/>
      <c r="K150" s="152"/>
      <c r="L150" s="152"/>
      <c r="M150" s="152"/>
      <c r="N150" s="152"/>
      <c r="O150" s="100"/>
      <c r="P150" s="104"/>
      <c r="Q150" s="102" t="s">
        <v>492</v>
      </c>
    </row>
    <row r="151" spans="2:17" x14ac:dyDescent="0.25">
      <c r="B151" s="152"/>
      <c r="C151" s="152"/>
      <c r="D151" s="152"/>
      <c r="E151" s="152"/>
      <c r="F151" s="152"/>
      <c r="G151" s="152"/>
      <c r="H151" s="152"/>
      <c r="I151" s="152"/>
      <c r="J151" s="152"/>
      <c r="K151" s="152"/>
      <c r="L151" s="152"/>
      <c r="M151" s="152"/>
      <c r="N151" s="152"/>
      <c r="O151" s="100"/>
      <c r="P151" s="104"/>
      <c r="Q151" s="102" t="s">
        <v>493</v>
      </c>
    </row>
    <row r="152" spans="2:17" x14ac:dyDescent="0.25">
      <c r="B152" s="152"/>
      <c r="C152" s="152"/>
      <c r="D152" s="152"/>
      <c r="E152" s="152"/>
      <c r="F152" s="152"/>
      <c r="G152" s="152"/>
      <c r="H152" s="152"/>
      <c r="I152" s="152"/>
      <c r="J152" s="152"/>
      <c r="K152" s="152"/>
      <c r="L152" s="152"/>
      <c r="M152" s="152"/>
      <c r="N152" s="152"/>
      <c r="O152" s="100"/>
      <c r="P152" s="104"/>
      <c r="Q152" s="102" t="s">
        <v>494</v>
      </c>
    </row>
    <row r="153" spans="2:17" x14ac:dyDescent="0.25">
      <c r="B153" s="152"/>
      <c r="C153" s="152"/>
      <c r="D153" s="152"/>
      <c r="E153" s="152"/>
      <c r="F153" s="152"/>
      <c r="G153" s="152"/>
      <c r="H153" s="152"/>
      <c r="I153" s="152"/>
      <c r="J153" s="152"/>
      <c r="K153" s="152"/>
      <c r="L153" s="152"/>
      <c r="M153" s="152"/>
      <c r="N153" s="152"/>
      <c r="O153" s="100"/>
      <c r="P153" s="104"/>
      <c r="Q153" s="102" t="s">
        <v>495</v>
      </c>
    </row>
    <row r="154" spans="2:17" x14ac:dyDescent="0.25">
      <c r="B154" s="152"/>
      <c r="C154" s="152"/>
      <c r="D154" s="152"/>
      <c r="E154" s="152"/>
      <c r="F154" s="152"/>
      <c r="G154" s="152"/>
      <c r="H154" s="152"/>
      <c r="I154" s="152"/>
      <c r="J154" s="152"/>
      <c r="K154" s="152"/>
      <c r="L154" s="152"/>
      <c r="M154" s="152"/>
      <c r="N154" s="152"/>
      <c r="O154" s="100"/>
      <c r="P154" s="104"/>
      <c r="Q154" s="102" t="s">
        <v>496</v>
      </c>
    </row>
    <row r="155" spans="2:17" x14ac:dyDescent="0.25">
      <c r="B155" s="152"/>
      <c r="C155" s="152"/>
      <c r="D155" s="152"/>
      <c r="E155" s="152"/>
      <c r="F155" s="152"/>
      <c r="G155" s="152"/>
      <c r="H155" s="152"/>
      <c r="I155" s="152"/>
      <c r="J155" s="152"/>
      <c r="K155" s="152"/>
      <c r="L155" s="152"/>
      <c r="M155" s="152"/>
      <c r="N155" s="152"/>
      <c r="O155" s="100"/>
      <c r="P155" s="104"/>
      <c r="Q155" s="102" t="s">
        <v>497</v>
      </c>
    </row>
    <row r="156" spans="2:17" x14ac:dyDescent="0.25">
      <c r="B156" s="152"/>
      <c r="C156" s="152"/>
      <c r="D156" s="152"/>
      <c r="E156" s="152"/>
      <c r="F156" s="152"/>
      <c r="G156" s="152"/>
      <c r="H156" s="152"/>
      <c r="I156" s="152"/>
      <c r="J156" s="152"/>
      <c r="K156" s="152"/>
      <c r="L156" s="152"/>
      <c r="M156" s="152"/>
      <c r="N156" s="152"/>
      <c r="O156" s="100"/>
      <c r="P156" s="104"/>
      <c r="Q156" s="102" t="s">
        <v>498</v>
      </c>
    </row>
    <row r="157" spans="2:17" x14ac:dyDescent="0.25">
      <c r="B157" s="152"/>
      <c r="C157" s="152"/>
      <c r="D157" s="152"/>
      <c r="E157" s="152"/>
      <c r="F157" s="152"/>
      <c r="G157" s="152"/>
      <c r="H157" s="152"/>
      <c r="I157" s="152"/>
      <c r="J157" s="152"/>
      <c r="K157" s="152"/>
      <c r="L157" s="152"/>
      <c r="M157" s="152"/>
      <c r="N157" s="152"/>
      <c r="O157" s="100"/>
      <c r="P157" s="104"/>
      <c r="Q157" s="102" t="s">
        <v>499</v>
      </c>
    </row>
    <row r="158" spans="2:17" x14ac:dyDescent="0.25">
      <c r="B158" s="152"/>
      <c r="C158" s="152"/>
      <c r="D158" s="152"/>
      <c r="E158" s="152"/>
      <c r="F158" s="152"/>
      <c r="G158" s="152"/>
      <c r="H158" s="152"/>
      <c r="I158" s="152"/>
      <c r="J158" s="152"/>
      <c r="K158" s="152"/>
      <c r="L158" s="152"/>
      <c r="M158" s="152"/>
      <c r="N158" s="152"/>
      <c r="O158" s="100"/>
      <c r="P158" s="104"/>
      <c r="Q158" s="102" t="s">
        <v>500</v>
      </c>
    </row>
    <row r="159" spans="2:17" x14ac:dyDescent="0.25">
      <c r="B159" s="152"/>
      <c r="C159" s="152"/>
      <c r="D159" s="152"/>
      <c r="E159" s="152"/>
      <c r="F159" s="152"/>
      <c r="G159" s="152"/>
      <c r="H159" s="152"/>
      <c r="I159" s="152"/>
      <c r="J159" s="152"/>
      <c r="K159" s="152"/>
      <c r="L159" s="152"/>
      <c r="M159" s="152"/>
      <c r="N159" s="152"/>
      <c r="O159" s="100"/>
      <c r="P159" s="104"/>
      <c r="Q159" s="102" t="s">
        <v>501</v>
      </c>
    </row>
    <row r="160" spans="2:17" x14ac:dyDescent="0.25">
      <c r="B160" s="152"/>
      <c r="C160" s="152"/>
      <c r="D160" s="152"/>
      <c r="E160" s="152"/>
      <c r="F160" s="152"/>
      <c r="G160" s="152"/>
      <c r="H160" s="152"/>
      <c r="I160" s="152"/>
      <c r="J160" s="152"/>
      <c r="K160" s="152"/>
      <c r="L160" s="152"/>
      <c r="M160" s="152"/>
      <c r="N160" s="152"/>
      <c r="O160" s="100"/>
      <c r="P160" s="104"/>
      <c r="Q160" s="102" t="s">
        <v>502</v>
      </c>
    </row>
    <row r="161" spans="2:17" x14ac:dyDescent="0.25">
      <c r="B161" s="152"/>
      <c r="C161" s="152"/>
      <c r="D161" s="152"/>
      <c r="E161" s="152"/>
      <c r="F161" s="152"/>
      <c r="G161" s="152"/>
      <c r="H161" s="152"/>
      <c r="I161" s="152"/>
      <c r="J161" s="152"/>
      <c r="K161" s="152"/>
      <c r="L161" s="152"/>
      <c r="M161" s="152"/>
      <c r="N161" s="152"/>
      <c r="O161" s="100"/>
      <c r="P161" s="104"/>
      <c r="Q161" s="102" t="s">
        <v>503</v>
      </c>
    </row>
    <row r="162" spans="2:17" x14ac:dyDescent="0.25">
      <c r="B162" s="152"/>
      <c r="C162" s="152"/>
      <c r="D162" s="152"/>
      <c r="E162" s="152"/>
      <c r="F162" s="152"/>
      <c r="G162" s="152"/>
      <c r="H162" s="152"/>
      <c r="I162" s="152"/>
      <c r="J162" s="152"/>
      <c r="K162" s="152"/>
      <c r="L162" s="152"/>
      <c r="M162" s="152"/>
      <c r="N162" s="152"/>
      <c r="O162" s="100"/>
      <c r="P162" s="104"/>
      <c r="Q162" s="102" t="s">
        <v>504</v>
      </c>
    </row>
    <row r="163" spans="2:17" x14ac:dyDescent="0.25">
      <c r="B163" s="152"/>
      <c r="C163" s="152"/>
      <c r="D163" s="152"/>
      <c r="E163" s="152"/>
      <c r="F163" s="152"/>
      <c r="G163" s="152"/>
      <c r="H163" s="152"/>
      <c r="I163" s="152"/>
      <c r="J163" s="152"/>
      <c r="K163" s="152"/>
      <c r="L163" s="152"/>
      <c r="M163" s="152"/>
      <c r="N163" s="152"/>
      <c r="O163" s="100"/>
      <c r="P163" s="104"/>
      <c r="Q163" s="102" t="s">
        <v>505</v>
      </c>
    </row>
    <row r="164" spans="2:17" x14ac:dyDescent="0.25">
      <c r="B164" s="152"/>
      <c r="C164" s="152"/>
      <c r="D164" s="152"/>
      <c r="E164" s="152"/>
      <c r="F164" s="152"/>
      <c r="G164" s="152"/>
      <c r="H164" s="152"/>
      <c r="I164" s="152"/>
      <c r="J164" s="152"/>
      <c r="K164" s="152"/>
      <c r="L164" s="152"/>
      <c r="M164" s="152"/>
      <c r="N164" s="152"/>
      <c r="O164" s="100"/>
      <c r="P164" s="104"/>
      <c r="Q164" s="102" t="s">
        <v>506</v>
      </c>
    </row>
    <row r="165" spans="2:17" x14ac:dyDescent="0.25">
      <c r="B165" s="152"/>
      <c r="C165" s="152"/>
      <c r="D165" s="152"/>
      <c r="E165" s="152"/>
      <c r="F165" s="152"/>
      <c r="G165" s="152"/>
      <c r="H165" s="152"/>
      <c r="I165" s="152"/>
      <c r="J165" s="152"/>
      <c r="K165" s="152"/>
      <c r="L165" s="152"/>
      <c r="M165" s="152"/>
      <c r="N165" s="152"/>
      <c r="O165" s="100"/>
      <c r="P165" s="104"/>
      <c r="Q165" s="102" t="s">
        <v>507</v>
      </c>
    </row>
    <row r="166" spans="2:17" x14ac:dyDescent="0.25">
      <c r="B166" s="152"/>
      <c r="C166" s="152"/>
      <c r="D166" s="152"/>
      <c r="E166" s="152"/>
      <c r="F166" s="152"/>
      <c r="G166" s="152"/>
      <c r="H166" s="152"/>
      <c r="I166" s="152"/>
      <c r="J166" s="152"/>
      <c r="K166" s="152"/>
      <c r="L166" s="152"/>
      <c r="M166" s="152"/>
      <c r="N166" s="152"/>
      <c r="O166" s="100"/>
      <c r="P166" s="104"/>
      <c r="Q166" s="102" t="s">
        <v>508</v>
      </c>
    </row>
    <row r="167" spans="2:17" x14ac:dyDescent="0.25">
      <c r="B167" s="152"/>
      <c r="C167" s="152"/>
      <c r="D167" s="152"/>
      <c r="E167" s="152"/>
      <c r="F167" s="152"/>
      <c r="G167" s="152"/>
      <c r="H167" s="152"/>
      <c r="I167" s="152"/>
      <c r="J167" s="152"/>
      <c r="K167" s="152"/>
      <c r="L167" s="152"/>
      <c r="M167" s="152"/>
      <c r="N167" s="152"/>
      <c r="O167" s="100"/>
      <c r="P167" s="104"/>
      <c r="Q167" s="102" t="s">
        <v>509</v>
      </c>
    </row>
    <row r="168" spans="2:17" x14ac:dyDescent="0.25">
      <c r="B168" s="152"/>
      <c r="C168" s="152"/>
      <c r="D168" s="152"/>
      <c r="E168" s="152"/>
      <c r="F168" s="152"/>
      <c r="G168" s="152"/>
      <c r="H168" s="152"/>
      <c r="I168" s="152"/>
      <c r="J168" s="152"/>
      <c r="K168" s="152"/>
      <c r="L168" s="152"/>
      <c r="M168" s="152"/>
      <c r="N168" s="152"/>
      <c r="O168" s="100"/>
      <c r="P168" s="104"/>
      <c r="Q168" s="102" t="s">
        <v>510</v>
      </c>
    </row>
    <row r="169" spans="2:17" x14ac:dyDescent="0.25">
      <c r="B169" s="152"/>
      <c r="C169" s="152"/>
      <c r="D169" s="152"/>
      <c r="E169" s="152"/>
      <c r="F169" s="152"/>
      <c r="G169" s="152"/>
      <c r="H169" s="152"/>
      <c r="I169" s="152"/>
      <c r="J169" s="152"/>
      <c r="K169" s="152"/>
      <c r="L169" s="152"/>
      <c r="M169" s="152"/>
      <c r="N169" s="152"/>
      <c r="O169" s="100"/>
      <c r="P169" s="104"/>
      <c r="Q169" s="102" t="s">
        <v>511</v>
      </c>
    </row>
    <row r="170" spans="2:17" x14ac:dyDescent="0.25">
      <c r="B170" s="152"/>
      <c r="C170" s="152"/>
      <c r="D170" s="152"/>
      <c r="E170" s="152"/>
      <c r="F170" s="152"/>
      <c r="G170" s="152"/>
      <c r="H170" s="152"/>
      <c r="I170" s="152"/>
      <c r="J170" s="152"/>
      <c r="K170" s="152"/>
      <c r="L170" s="152"/>
      <c r="M170" s="152"/>
      <c r="N170" s="152"/>
      <c r="O170" s="100"/>
      <c r="P170" s="104"/>
      <c r="Q170" s="102" t="s">
        <v>512</v>
      </c>
    </row>
    <row r="171" spans="2:17" x14ac:dyDescent="0.25">
      <c r="B171" s="152"/>
      <c r="C171" s="152"/>
      <c r="D171" s="152"/>
      <c r="E171" s="152"/>
      <c r="F171" s="152"/>
      <c r="G171" s="152"/>
      <c r="H171" s="152"/>
      <c r="I171" s="152"/>
      <c r="J171" s="152"/>
      <c r="K171" s="152"/>
      <c r="L171" s="152"/>
      <c r="M171" s="152"/>
      <c r="N171" s="152"/>
      <c r="O171" s="100"/>
      <c r="P171" s="104"/>
      <c r="Q171" s="102" t="s">
        <v>513</v>
      </c>
    </row>
    <row r="172" spans="2:17" x14ac:dyDescent="0.25">
      <c r="B172" s="152"/>
      <c r="C172" s="152"/>
      <c r="D172" s="152"/>
      <c r="E172" s="152"/>
      <c r="F172" s="152"/>
      <c r="G172" s="152"/>
      <c r="H172" s="152"/>
      <c r="I172" s="152"/>
      <c r="J172" s="152"/>
      <c r="K172" s="152"/>
      <c r="L172" s="152"/>
      <c r="M172" s="152"/>
      <c r="N172" s="152"/>
      <c r="O172" s="100"/>
      <c r="P172" s="104"/>
      <c r="Q172" s="102" t="s">
        <v>514</v>
      </c>
    </row>
    <row r="173" spans="2:17" x14ac:dyDescent="0.25">
      <c r="B173" s="152"/>
      <c r="C173" s="152"/>
      <c r="D173" s="152"/>
      <c r="E173" s="152"/>
      <c r="F173" s="152"/>
      <c r="G173" s="152"/>
      <c r="H173" s="152"/>
      <c r="I173" s="152"/>
      <c r="J173" s="152"/>
      <c r="K173" s="152"/>
      <c r="L173" s="152"/>
      <c r="M173" s="152"/>
      <c r="N173" s="152"/>
      <c r="O173" s="100"/>
      <c r="P173" s="104"/>
      <c r="Q173" s="102" t="s">
        <v>515</v>
      </c>
    </row>
    <row r="174" spans="2:17" x14ac:dyDescent="0.25">
      <c r="B174" s="152"/>
      <c r="C174" s="152"/>
      <c r="D174" s="152"/>
      <c r="E174" s="152"/>
      <c r="F174" s="152"/>
      <c r="G174" s="152"/>
      <c r="H174" s="152"/>
      <c r="I174" s="152"/>
      <c r="J174" s="152"/>
      <c r="K174" s="152"/>
      <c r="L174" s="152"/>
      <c r="M174" s="152"/>
      <c r="N174" s="152"/>
      <c r="O174" s="100"/>
      <c r="P174" s="104"/>
      <c r="Q174" s="102" t="s">
        <v>516</v>
      </c>
    </row>
    <row r="175" spans="2:17" x14ac:dyDescent="0.25">
      <c r="B175" s="152"/>
      <c r="C175" s="152"/>
      <c r="D175" s="152"/>
      <c r="E175" s="152"/>
      <c r="F175" s="152"/>
      <c r="G175" s="152"/>
      <c r="I175" s="152"/>
      <c r="J175" s="152"/>
      <c r="K175" s="152"/>
      <c r="L175" s="152"/>
      <c r="M175" s="152"/>
      <c r="N175" s="152"/>
      <c r="O175" s="100"/>
      <c r="P175" s="104"/>
      <c r="Q175" s="102" t="s">
        <v>517</v>
      </c>
    </row>
    <row r="176" spans="2:17" x14ac:dyDescent="0.25">
      <c r="B176" s="152"/>
      <c r="C176" s="152"/>
      <c r="D176" s="152"/>
      <c r="E176" s="152"/>
      <c r="F176" s="152"/>
      <c r="G176" s="152"/>
      <c r="I176" s="152"/>
      <c r="J176" s="152"/>
      <c r="K176" s="152"/>
      <c r="L176" s="152"/>
      <c r="M176" s="152"/>
      <c r="N176" s="152"/>
      <c r="O176" s="100"/>
      <c r="P176" s="104"/>
      <c r="Q176" s="102" t="s">
        <v>518</v>
      </c>
    </row>
    <row r="177" spans="2:17" x14ac:dyDescent="0.25">
      <c r="B177" s="152"/>
      <c r="C177" s="152"/>
      <c r="D177" s="152"/>
      <c r="E177" s="152"/>
      <c r="F177" s="152"/>
      <c r="G177" s="152"/>
      <c r="I177" s="152"/>
      <c r="J177" s="152"/>
      <c r="K177" s="152"/>
      <c r="L177" s="152"/>
      <c r="M177" s="152"/>
      <c r="N177" s="152"/>
      <c r="O177" s="100"/>
      <c r="P177" s="104"/>
      <c r="Q177" s="102" t="s">
        <v>519</v>
      </c>
    </row>
    <row r="178" spans="2:17" ht="13.5" thickBot="1" x14ac:dyDescent="0.3">
      <c r="B178" s="106"/>
      <c r="C178" s="106"/>
      <c r="D178" s="105"/>
      <c r="E178" s="106"/>
      <c r="F178" s="106"/>
      <c r="G178" s="106"/>
      <c r="H178" s="106"/>
      <c r="I178" s="106"/>
      <c r="J178" s="106"/>
      <c r="K178" s="106"/>
      <c r="L178" s="106"/>
      <c r="M178" s="105"/>
      <c r="N178" s="106"/>
      <c r="O178" s="106"/>
      <c r="P178" s="105"/>
      <c r="Q178" s="107" t="s">
        <v>520</v>
      </c>
    </row>
    <row r="181" spans="2:17" ht="12.75" customHeight="1" x14ac:dyDescent="0.25">
      <c r="B181" s="159" t="s">
        <v>529</v>
      </c>
      <c r="C181" s="159"/>
      <c r="D181" s="159"/>
      <c r="E181" s="159"/>
      <c r="F181" s="159"/>
      <c r="G181" s="159"/>
      <c r="H181" s="159"/>
      <c r="I181" s="159"/>
      <c r="J181" s="159"/>
      <c r="K181" s="159"/>
      <c r="L181" s="159"/>
      <c r="M181" s="159"/>
      <c r="N181" s="159"/>
      <c r="O181" s="159"/>
      <c r="P181" s="159"/>
    </row>
  </sheetData>
  <sheetProtection algorithmName="SHA-512" hashValue="zpJXv3mc9dWhZzuPBka+7xK4G/1+zfmDhFrKDWWdNISNa6LhGQ5zDW9KYu1/lUsuCricQMniGaHAby+EDury2A==" saltValue="gstTabbwa8XYpKhvTmP38A==" spinCount="100000" sheet="1" objects="1" scenarios="1"/>
  <mergeCells count="3">
    <mergeCell ref="D5:G5"/>
    <mergeCell ref="O5:Q5"/>
    <mergeCell ref="B181:P181"/>
  </mergeCells>
  <hyperlinks>
    <hyperlink ref="B2" location="Overview!A1" display="Overview"/>
  </hyperlinks>
  <pageMargins left="0.7" right="0.7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B1:V62"/>
  <sheetViews>
    <sheetView showGridLines="0" zoomScale="85" zoomScaleNormal="85" workbookViewId="0"/>
  </sheetViews>
  <sheetFormatPr defaultColWidth="9.140625" defaultRowHeight="12.75" x14ac:dyDescent="0.25"/>
  <cols>
    <col min="1" max="1" width="5.7109375" style="3" customWidth="1"/>
    <col min="2" max="2" width="9.42578125" style="3" customWidth="1"/>
    <col min="3" max="3" width="25.5703125" style="3" customWidth="1"/>
    <col min="4" max="4" width="15.28515625" style="3" customWidth="1"/>
    <col min="5" max="5" width="11.7109375" style="3" customWidth="1"/>
    <col min="6" max="6" width="12.42578125" style="3" customWidth="1"/>
    <col min="7" max="7" width="12" style="3" customWidth="1"/>
    <col min="8" max="8" width="11.5703125" style="3" customWidth="1"/>
    <col min="9" max="9" width="14.28515625" style="3" customWidth="1"/>
    <col min="10" max="10" width="12.5703125" style="3" customWidth="1"/>
    <col min="11" max="11" width="11.5703125" style="3" customWidth="1"/>
    <col min="12" max="12" width="12" style="3" customWidth="1"/>
    <col min="13" max="13" width="10" style="3" customWidth="1"/>
    <col min="14" max="14" width="11.42578125" style="3" customWidth="1"/>
    <col min="15" max="15" width="12" style="3" customWidth="1"/>
    <col min="16" max="20" width="9.140625" style="3"/>
    <col min="21" max="21" width="10.5703125" style="3" customWidth="1"/>
    <col min="22" max="16384" width="9.140625" style="3"/>
  </cols>
  <sheetData>
    <row r="1" spans="2:22" s="26" customFormat="1" ht="21.75" customHeight="1" x14ac:dyDescent="0.2">
      <c r="B1" s="27" t="str">
        <f>CONCATENATE("Summary of Claim Volume and Assignemnt Rate for the Same Month in 2015 and 2016, Controlling for Claim Delay - ",U3)</f>
        <v>Summary of Claim Volume and Assignemnt Rate for the Same Month in 2015 and 2016, Controlling for Claim Delay - All CB Items</v>
      </c>
      <c r="C1" s="28"/>
    </row>
    <row r="2" spans="2:22" s="29" customFormat="1" ht="15" x14ac:dyDescent="0.2">
      <c r="B2" s="30" t="s">
        <v>16</v>
      </c>
      <c r="C2" s="31"/>
    </row>
    <row r="3" spans="2:22" x14ac:dyDescent="0.25">
      <c r="T3" s="3">
        <v>1</v>
      </c>
      <c r="U3" s="3" t="s">
        <v>17</v>
      </c>
      <c r="V3" s="3">
        <v>15</v>
      </c>
    </row>
    <row r="24" spans="2:15" x14ac:dyDescent="0.25">
      <c r="B24" s="32" t="str">
        <f>CONCATENATE("Table ",T3,". Summary of Claim Volume and Assignemnt Rate for the Same Month in 2015 and 2016, Controlling for Claim Delay - ",U3)</f>
        <v>Table 1. Summary of Claim Volume and Assignemnt Rate for the Same Month in 2015 and 2016, Controlling for Claim Delay - All CB Items</v>
      </c>
    </row>
    <row r="25" spans="2:15" x14ac:dyDescent="0.25">
      <c r="B25" s="33" t="str">
        <f>CONCATENATE("* Using data through week ",V3," of the respective year")</f>
        <v>* Using data through week 15 of the respective year</v>
      </c>
    </row>
    <row r="27" spans="2:15" x14ac:dyDescent="0.25">
      <c r="D27" s="163" t="s">
        <v>1</v>
      </c>
      <c r="E27" s="163"/>
      <c r="F27" s="163"/>
      <c r="G27" s="163"/>
      <c r="H27" s="163"/>
      <c r="I27" s="164">
        <v>2016</v>
      </c>
      <c r="J27" s="164"/>
      <c r="K27" s="164"/>
      <c r="L27" s="175"/>
      <c r="M27" s="175"/>
    </row>
    <row r="28" spans="2:15" ht="28.5" customHeight="1" x14ac:dyDescent="0.25">
      <c r="B28" s="176" t="s">
        <v>15</v>
      </c>
      <c r="C28" s="176" t="s">
        <v>0</v>
      </c>
      <c r="D28" s="178" t="s">
        <v>19</v>
      </c>
      <c r="E28" s="180" t="s">
        <v>18</v>
      </c>
      <c r="F28" s="181"/>
      <c r="G28" s="182" t="s">
        <v>22</v>
      </c>
      <c r="H28" s="183"/>
      <c r="I28" s="178" t="s">
        <v>19</v>
      </c>
      <c r="J28" s="180" t="s">
        <v>18</v>
      </c>
      <c r="K28" s="181"/>
      <c r="L28" s="182" t="s">
        <v>22</v>
      </c>
      <c r="M28" s="183"/>
      <c r="N28" s="184" t="s">
        <v>24</v>
      </c>
      <c r="O28" s="186" t="s">
        <v>23</v>
      </c>
    </row>
    <row r="29" spans="2:15" ht="18.75" customHeight="1" x14ac:dyDescent="0.25">
      <c r="B29" s="177"/>
      <c r="C29" s="177"/>
      <c r="D29" s="179"/>
      <c r="E29" s="34" t="s">
        <v>20</v>
      </c>
      <c r="F29" s="40" t="s">
        <v>21</v>
      </c>
      <c r="G29" s="4" t="s">
        <v>20</v>
      </c>
      <c r="H29" s="5" t="s">
        <v>21</v>
      </c>
      <c r="I29" s="179"/>
      <c r="J29" s="34" t="s">
        <v>20</v>
      </c>
      <c r="K29" s="40" t="s">
        <v>21</v>
      </c>
      <c r="L29" s="4" t="s">
        <v>20</v>
      </c>
      <c r="M29" s="5" t="s">
        <v>21</v>
      </c>
      <c r="N29" s="185"/>
      <c r="O29" s="187"/>
    </row>
    <row r="30" spans="2:15" x14ac:dyDescent="0.25">
      <c r="B30" s="188" t="s">
        <v>12</v>
      </c>
      <c r="C30" s="8"/>
      <c r="D30" s="12"/>
      <c r="E30" s="35"/>
      <c r="F30" s="41"/>
      <c r="G30" s="13"/>
      <c r="H30" s="19"/>
      <c r="I30" s="13"/>
      <c r="J30" s="35"/>
      <c r="K30" s="46"/>
      <c r="L30" s="13"/>
      <c r="M30" s="19"/>
      <c r="N30" s="47"/>
      <c r="O30" s="48"/>
    </row>
    <row r="31" spans="2:15" x14ac:dyDescent="0.25">
      <c r="B31" s="189"/>
      <c r="C31" s="9" t="s">
        <v>11</v>
      </c>
      <c r="D31" s="10"/>
      <c r="E31" s="36"/>
      <c r="F31" s="42"/>
      <c r="G31" s="11"/>
      <c r="H31" s="18"/>
      <c r="I31" s="11"/>
      <c r="J31" s="36"/>
      <c r="K31" s="42"/>
      <c r="L31" s="11"/>
      <c r="M31" s="18"/>
      <c r="N31" s="49"/>
      <c r="O31" s="50"/>
    </row>
    <row r="32" spans="2:15" x14ac:dyDescent="0.25">
      <c r="B32" s="189"/>
      <c r="C32" s="22" t="s">
        <v>2</v>
      </c>
      <c r="D32" s="23"/>
      <c r="E32" s="37"/>
      <c r="F32" s="43"/>
      <c r="G32" s="24"/>
      <c r="H32" s="25"/>
      <c r="I32" s="24"/>
      <c r="J32" s="37"/>
      <c r="K32" s="43"/>
      <c r="L32" s="24"/>
      <c r="M32" s="25"/>
      <c r="N32" s="51"/>
      <c r="O32" s="52"/>
    </row>
    <row r="33" spans="2:15" x14ac:dyDescent="0.25">
      <c r="B33" s="189"/>
      <c r="C33" s="6" t="s">
        <v>3</v>
      </c>
      <c r="D33" s="14"/>
      <c r="E33" s="38"/>
      <c r="F33" s="44"/>
      <c r="G33" s="15"/>
      <c r="H33" s="20"/>
      <c r="I33" s="15"/>
      <c r="J33" s="38"/>
      <c r="K33" s="44"/>
      <c r="L33" s="15"/>
      <c r="M33" s="20"/>
      <c r="N33" s="53"/>
      <c r="O33" s="54"/>
    </row>
    <row r="34" spans="2:15" x14ac:dyDescent="0.25">
      <c r="B34" s="189"/>
      <c r="C34" s="6" t="s">
        <v>4</v>
      </c>
      <c r="D34" s="14"/>
      <c r="E34" s="38"/>
      <c r="F34" s="44"/>
      <c r="G34" s="15"/>
      <c r="H34" s="20"/>
      <c r="I34" s="15"/>
      <c r="J34" s="38"/>
      <c r="K34" s="44"/>
      <c r="L34" s="15"/>
      <c r="M34" s="20"/>
      <c r="N34" s="53"/>
      <c r="O34" s="54"/>
    </row>
    <row r="35" spans="2:15" x14ac:dyDescent="0.25">
      <c r="B35" s="189"/>
      <c r="C35" s="6" t="s">
        <v>5</v>
      </c>
      <c r="D35" s="14"/>
      <c r="E35" s="38"/>
      <c r="F35" s="44"/>
      <c r="G35" s="15"/>
      <c r="H35" s="20"/>
      <c r="I35" s="15"/>
      <c r="J35" s="38"/>
      <c r="K35" s="44"/>
      <c r="L35" s="15"/>
      <c r="M35" s="20"/>
      <c r="N35" s="53"/>
      <c r="O35" s="54"/>
    </row>
    <row r="36" spans="2:15" x14ac:dyDescent="0.25">
      <c r="B36" s="189"/>
      <c r="C36" s="6" t="s">
        <v>6</v>
      </c>
      <c r="D36" s="14"/>
      <c r="E36" s="38"/>
      <c r="F36" s="44"/>
      <c r="G36" s="15"/>
      <c r="H36" s="20"/>
      <c r="I36" s="15"/>
      <c r="J36" s="38"/>
      <c r="K36" s="44"/>
      <c r="L36" s="15"/>
      <c r="M36" s="20"/>
      <c r="N36" s="53"/>
      <c r="O36" s="54"/>
    </row>
    <row r="37" spans="2:15" x14ac:dyDescent="0.25">
      <c r="B37" s="189"/>
      <c r="C37" s="6" t="s">
        <v>7</v>
      </c>
      <c r="D37" s="14"/>
      <c r="E37" s="38"/>
      <c r="F37" s="44"/>
      <c r="G37" s="15"/>
      <c r="H37" s="20"/>
      <c r="I37" s="15"/>
      <c r="J37" s="38"/>
      <c r="K37" s="44"/>
      <c r="L37" s="15"/>
      <c r="M37" s="20"/>
      <c r="N37" s="53"/>
      <c r="O37" s="54"/>
    </row>
    <row r="38" spans="2:15" x14ac:dyDescent="0.25">
      <c r="B38" s="189"/>
      <c r="C38" s="6" t="s">
        <v>8</v>
      </c>
      <c r="D38" s="14"/>
      <c r="E38" s="38"/>
      <c r="F38" s="44"/>
      <c r="G38" s="15"/>
      <c r="H38" s="20"/>
      <c r="I38" s="15"/>
      <c r="J38" s="38"/>
      <c r="K38" s="44"/>
      <c r="L38" s="15"/>
      <c r="M38" s="20"/>
      <c r="N38" s="53"/>
      <c r="O38" s="54"/>
    </row>
    <row r="39" spans="2:15" x14ac:dyDescent="0.25">
      <c r="B39" s="189"/>
      <c r="C39" s="6" t="s">
        <v>9</v>
      </c>
      <c r="D39" s="14"/>
      <c r="E39" s="38"/>
      <c r="F39" s="44"/>
      <c r="G39" s="15"/>
      <c r="H39" s="20"/>
      <c r="I39" s="15"/>
      <c r="J39" s="38"/>
      <c r="K39" s="44"/>
      <c r="L39" s="15"/>
      <c r="M39" s="20"/>
      <c r="N39" s="53"/>
      <c r="O39" s="54"/>
    </row>
    <row r="40" spans="2:15" x14ac:dyDescent="0.25">
      <c r="B40" s="190"/>
      <c r="C40" s="7" t="s">
        <v>10</v>
      </c>
      <c r="D40" s="16"/>
      <c r="E40" s="39"/>
      <c r="F40" s="45"/>
      <c r="G40" s="17"/>
      <c r="H40" s="21"/>
      <c r="I40" s="17"/>
      <c r="J40" s="39"/>
      <c r="K40" s="45"/>
      <c r="L40" s="17"/>
      <c r="M40" s="21"/>
      <c r="N40" s="55"/>
      <c r="O40" s="56"/>
    </row>
    <row r="41" spans="2:15" x14ac:dyDescent="0.25">
      <c r="B41" s="188" t="s">
        <v>13</v>
      </c>
      <c r="C41" s="8"/>
      <c r="D41" s="12"/>
      <c r="E41" s="35"/>
      <c r="F41" s="41"/>
      <c r="G41" s="13"/>
      <c r="H41" s="19"/>
      <c r="I41" s="13"/>
      <c r="J41" s="35"/>
      <c r="K41" s="41"/>
      <c r="L41" s="13"/>
      <c r="M41" s="19"/>
      <c r="N41" s="47"/>
      <c r="O41" s="48"/>
    </row>
    <row r="42" spans="2:15" x14ac:dyDescent="0.25">
      <c r="B42" s="189"/>
      <c r="C42" s="9" t="s">
        <v>11</v>
      </c>
      <c r="D42" s="10"/>
      <c r="E42" s="36"/>
      <c r="F42" s="42"/>
      <c r="G42" s="11"/>
      <c r="H42" s="18"/>
      <c r="I42" s="11"/>
      <c r="J42" s="36"/>
      <c r="K42" s="42"/>
      <c r="L42" s="11"/>
      <c r="M42" s="18"/>
      <c r="N42" s="49"/>
      <c r="O42" s="50"/>
    </row>
    <row r="43" spans="2:15" x14ac:dyDescent="0.25">
      <c r="B43" s="189"/>
      <c r="C43" s="22" t="s">
        <v>2</v>
      </c>
      <c r="D43" s="23"/>
      <c r="E43" s="37"/>
      <c r="F43" s="43"/>
      <c r="G43" s="24"/>
      <c r="H43" s="25"/>
      <c r="I43" s="24"/>
      <c r="J43" s="37"/>
      <c r="K43" s="43"/>
      <c r="L43" s="24"/>
      <c r="M43" s="25"/>
      <c r="N43" s="51"/>
      <c r="O43" s="52"/>
    </row>
    <row r="44" spans="2:15" x14ac:dyDescent="0.25">
      <c r="B44" s="189"/>
      <c r="C44" s="6" t="s">
        <v>3</v>
      </c>
      <c r="D44" s="14"/>
      <c r="E44" s="38"/>
      <c r="F44" s="44"/>
      <c r="G44" s="15"/>
      <c r="H44" s="20"/>
      <c r="I44" s="15"/>
      <c r="J44" s="38"/>
      <c r="K44" s="44"/>
      <c r="L44" s="15"/>
      <c r="M44" s="20"/>
      <c r="N44" s="53"/>
      <c r="O44" s="54"/>
    </row>
    <row r="45" spans="2:15" x14ac:dyDescent="0.25">
      <c r="B45" s="189"/>
      <c r="C45" s="6" t="s">
        <v>4</v>
      </c>
      <c r="D45" s="14"/>
      <c r="E45" s="38"/>
      <c r="F45" s="44"/>
      <c r="G45" s="15"/>
      <c r="H45" s="20"/>
      <c r="I45" s="15"/>
      <c r="J45" s="38"/>
      <c r="K45" s="44"/>
      <c r="L45" s="15"/>
      <c r="M45" s="20"/>
      <c r="N45" s="53"/>
      <c r="O45" s="54"/>
    </row>
    <row r="46" spans="2:15" x14ac:dyDescent="0.25">
      <c r="B46" s="189"/>
      <c r="C46" s="6" t="s">
        <v>5</v>
      </c>
      <c r="D46" s="14"/>
      <c r="E46" s="38"/>
      <c r="F46" s="44"/>
      <c r="G46" s="15"/>
      <c r="H46" s="20"/>
      <c r="I46" s="15"/>
      <c r="J46" s="38"/>
      <c r="K46" s="44"/>
      <c r="L46" s="15"/>
      <c r="M46" s="20"/>
      <c r="N46" s="53"/>
      <c r="O46" s="54"/>
    </row>
    <row r="47" spans="2:15" ht="14.25" customHeight="1" x14ac:dyDescent="0.25">
      <c r="B47" s="189"/>
      <c r="C47" s="6" t="s">
        <v>6</v>
      </c>
      <c r="D47" s="14"/>
      <c r="E47" s="38"/>
      <c r="F47" s="44"/>
      <c r="G47" s="15"/>
      <c r="H47" s="20"/>
      <c r="I47" s="15"/>
      <c r="J47" s="38"/>
      <c r="K47" s="44"/>
      <c r="L47" s="15"/>
      <c r="M47" s="20"/>
      <c r="N47" s="53"/>
      <c r="O47" s="54"/>
    </row>
    <row r="48" spans="2:15" x14ac:dyDescent="0.25">
      <c r="B48" s="189"/>
      <c r="C48" s="6" t="s">
        <v>7</v>
      </c>
      <c r="D48" s="14"/>
      <c r="E48" s="38"/>
      <c r="F48" s="44"/>
      <c r="G48" s="15"/>
      <c r="H48" s="20"/>
      <c r="I48" s="15"/>
      <c r="J48" s="38"/>
      <c r="K48" s="44"/>
      <c r="L48" s="15"/>
      <c r="M48" s="20"/>
      <c r="N48" s="53"/>
      <c r="O48" s="54"/>
    </row>
    <row r="49" spans="2:15" x14ac:dyDescent="0.25">
      <c r="B49" s="189"/>
      <c r="C49" s="6" t="s">
        <v>8</v>
      </c>
      <c r="D49" s="14"/>
      <c r="E49" s="38"/>
      <c r="F49" s="44"/>
      <c r="G49" s="15"/>
      <c r="H49" s="20"/>
      <c r="I49" s="15"/>
      <c r="J49" s="38"/>
      <c r="K49" s="44"/>
      <c r="L49" s="15"/>
      <c r="M49" s="20"/>
      <c r="N49" s="53"/>
      <c r="O49" s="54"/>
    </row>
    <row r="50" spans="2:15" x14ac:dyDescent="0.25">
      <c r="B50" s="189"/>
      <c r="C50" s="6" t="s">
        <v>9</v>
      </c>
      <c r="D50" s="14"/>
      <c r="E50" s="38"/>
      <c r="F50" s="44"/>
      <c r="G50" s="15"/>
      <c r="H50" s="20"/>
      <c r="I50" s="15"/>
      <c r="J50" s="38"/>
      <c r="K50" s="44"/>
      <c r="L50" s="15"/>
      <c r="M50" s="20"/>
      <c r="N50" s="53"/>
      <c r="O50" s="54"/>
    </row>
    <row r="51" spans="2:15" x14ac:dyDescent="0.25">
      <c r="B51" s="190"/>
      <c r="C51" s="7" t="s">
        <v>10</v>
      </c>
      <c r="D51" s="16"/>
      <c r="E51" s="39"/>
      <c r="F51" s="45"/>
      <c r="G51" s="17"/>
      <c r="H51" s="21"/>
      <c r="I51" s="17"/>
      <c r="J51" s="39"/>
      <c r="K51" s="45"/>
      <c r="L51" s="17"/>
      <c r="M51" s="21"/>
      <c r="N51" s="55"/>
      <c r="O51" s="56"/>
    </row>
    <row r="52" spans="2:15" x14ac:dyDescent="0.25">
      <c r="B52" s="188" t="s">
        <v>14</v>
      </c>
      <c r="C52" s="8"/>
      <c r="D52" s="12"/>
      <c r="E52" s="35"/>
      <c r="F52" s="41"/>
      <c r="G52" s="13"/>
      <c r="H52" s="19"/>
      <c r="I52" s="13"/>
      <c r="J52" s="35"/>
      <c r="K52" s="41"/>
      <c r="L52" s="13"/>
      <c r="M52" s="19"/>
      <c r="N52" s="47"/>
      <c r="O52" s="48"/>
    </row>
    <row r="53" spans="2:15" x14ac:dyDescent="0.25">
      <c r="B53" s="189"/>
      <c r="C53" s="9" t="s">
        <v>11</v>
      </c>
      <c r="D53" s="10"/>
      <c r="E53" s="36"/>
      <c r="F53" s="42"/>
      <c r="G53" s="11"/>
      <c r="H53" s="18"/>
      <c r="I53" s="11"/>
      <c r="J53" s="36"/>
      <c r="K53" s="42"/>
      <c r="L53" s="11"/>
      <c r="M53" s="18"/>
      <c r="N53" s="49"/>
      <c r="O53" s="50"/>
    </row>
    <row r="54" spans="2:15" x14ac:dyDescent="0.25">
      <c r="B54" s="189"/>
      <c r="C54" s="22" t="s">
        <v>2</v>
      </c>
      <c r="D54" s="23"/>
      <c r="E54" s="37"/>
      <c r="F54" s="43"/>
      <c r="G54" s="24"/>
      <c r="H54" s="25"/>
      <c r="I54" s="24"/>
      <c r="J54" s="37"/>
      <c r="K54" s="43"/>
      <c r="L54" s="24"/>
      <c r="M54" s="25"/>
      <c r="N54" s="51"/>
      <c r="O54" s="52"/>
    </row>
    <row r="55" spans="2:15" x14ac:dyDescent="0.25">
      <c r="B55" s="189"/>
      <c r="C55" s="6" t="s">
        <v>3</v>
      </c>
      <c r="D55" s="14"/>
      <c r="E55" s="38"/>
      <c r="F55" s="44"/>
      <c r="G55" s="15"/>
      <c r="H55" s="20"/>
      <c r="I55" s="15"/>
      <c r="J55" s="38"/>
      <c r="K55" s="44"/>
      <c r="L55" s="15"/>
      <c r="M55" s="20"/>
      <c r="N55" s="53"/>
      <c r="O55" s="54"/>
    </row>
    <row r="56" spans="2:15" x14ac:dyDescent="0.25">
      <c r="B56" s="189"/>
      <c r="C56" s="6" t="s">
        <v>4</v>
      </c>
      <c r="D56" s="14"/>
      <c r="E56" s="38"/>
      <c r="F56" s="44"/>
      <c r="G56" s="15"/>
      <c r="H56" s="20"/>
      <c r="I56" s="15"/>
      <c r="J56" s="38"/>
      <c r="K56" s="44"/>
      <c r="L56" s="15"/>
      <c r="M56" s="20"/>
      <c r="N56" s="53"/>
      <c r="O56" s="54"/>
    </row>
    <row r="57" spans="2:15" x14ac:dyDescent="0.25">
      <c r="B57" s="189"/>
      <c r="C57" s="6" t="s">
        <v>5</v>
      </c>
      <c r="D57" s="14"/>
      <c r="E57" s="38"/>
      <c r="F57" s="44"/>
      <c r="G57" s="15"/>
      <c r="H57" s="20"/>
      <c r="I57" s="15"/>
      <c r="J57" s="38"/>
      <c r="K57" s="44"/>
      <c r="L57" s="15"/>
      <c r="M57" s="20"/>
      <c r="N57" s="53"/>
      <c r="O57" s="54"/>
    </row>
    <row r="58" spans="2:15" x14ac:dyDescent="0.25">
      <c r="B58" s="189"/>
      <c r="C58" s="6" t="s">
        <v>6</v>
      </c>
      <c r="D58" s="14"/>
      <c r="E58" s="38"/>
      <c r="F58" s="44"/>
      <c r="G58" s="15"/>
      <c r="H58" s="20"/>
      <c r="I58" s="15"/>
      <c r="J58" s="38"/>
      <c r="K58" s="44"/>
      <c r="L58" s="15"/>
      <c r="M58" s="20"/>
      <c r="N58" s="53"/>
      <c r="O58" s="54"/>
    </row>
    <row r="59" spans="2:15" x14ac:dyDescent="0.25">
      <c r="B59" s="189"/>
      <c r="C59" s="6" t="s">
        <v>7</v>
      </c>
      <c r="D59" s="14"/>
      <c r="E59" s="38"/>
      <c r="F59" s="44"/>
      <c r="G59" s="15"/>
      <c r="H59" s="20"/>
      <c r="I59" s="15"/>
      <c r="J59" s="38"/>
      <c r="K59" s="44"/>
      <c r="L59" s="15"/>
      <c r="M59" s="20"/>
      <c r="N59" s="53"/>
      <c r="O59" s="54"/>
    </row>
    <row r="60" spans="2:15" x14ac:dyDescent="0.25">
      <c r="B60" s="189"/>
      <c r="C60" s="6" t="s">
        <v>8</v>
      </c>
      <c r="D60" s="14"/>
      <c r="E60" s="38"/>
      <c r="F60" s="44"/>
      <c r="G60" s="15"/>
      <c r="H60" s="20"/>
      <c r="I60" s="15"/>
      <c r="J60" s="38"/>
      <c r="K60" s="44"/>
      <c r="L60" s="15"/>
      <c r="M60" s="20"/>
      <c r="N60" s="53"/>
      <c r="O60" s="54"/>
    </row>
    <row r="61" spans="2:15" x14ac:dyDescent="0.25">
      <c r="B61" s="189"/>
      <c r="C61" s="6" t="s">
        <v>9</v>
      </c>
      <c r="D61" s="14"/>
      <c r="E61" s="38"/>
      <c r="F61" s="44"/>
      <c r="G61" s="15"/>
      <c r="H61" s="20"/>
      <c r="I61" s="15"/>
      <c r="J61" s="38"/>
      <c r="K61" s="44"/>
      <c r="L61" s="15"/>
      <c r="M61" s="20"/>
      <c r="N61" s="53"/>
      <c r="O61" s="54"/>
    </row>
    <row r="62" spans="2:15" x14ac:dyDescent="0.25">
      <c r="B62" s="190"/>
      <c r="C62" s="7" t="s">
        <v>10</v>
      </c>
      <c r="D62" s="16"/>
      <c r="E62" s="39"/>
      <c r="F62" s="45"/>
      <c r="G62" s="17"/>
      <c r="H62" s="21"/>
      <c r="I62" s="17"/>
      <c r="J62" s="39"/>
      <c r="K62" s="45"/>
      <c r="L62" s="17"/>
      <c r="M62" s="21"/>
      <c r="N62" s="55"/>
      <c r="O62" s="56"/>
    </row>
  </sheetData>
  <sheetProtection algorithmName="SHA-512" hashValue="ZfPFG4ba1uxCDEtUfysDH9/zKPw32S+ttBkfo/CUGpUkUreVKe6++Zhs24vVQakkMDLYdGTa+7Vj/dwU+Q4D8A==" saltValue="BDYj2cq008Noriut/FjOwQ==" spinCount="100000" sheet="1" objects="1" scenarios="1"/>
  <mergeCells count="15">
    <mergeCell ref="N28:N29"/>
    <mergeCell ref="O28:O29"/>
    <mergeCell ref="B30:B40"/>
    <mergeCell ref="B41:B51"/>
    <mergeCell ref="B52:B62"/>
    <mergeCell ref="D27:H27"/>
    <mergeCell ref="I27:M27"/>
    <mergeCell ref="B28:B29"/>
    <mergeCell ref="C28:C29"/>
    <mergeCell ref="D28:D29"/>
    <mergeCell ref="E28:F28"/>
    <mergeCell ref="G28:H28"/>
    <mergeCell ref="I28:I29"/>
    <mergeCell ref="J28:K28"/>
    <mergeCell ref="L28:M2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65"/>
  <sheetViews>
    <sheetView showGridLines="0" zoomScale="85" zoomScaleNormal="85" workbookViewId="0">
      <pane ySplit="2" topLeftCell="A3" activePane="bottomLeft" state="frozen"/>
      <selection pane="bottomLeft"/>
    </sheetView>
  </sheetViews>
  <sheetFormatPr defaultColWidth="9.140625" defaultRowHeight="15" x14ac:dyDescent="0.25"/>
  <cols>
    <col min="1" max="1" width="3.7109375" style="65" customWidth="1"/>
    <col min="2" max="2" width="32.7109375" customWidth="1"/>
    <col min="3" max="3" width="65.7109375" customWidth="1"/>
    <col min="4" max="16384" width="9.140625" style="64"/>
  </cols>
  <sheetData>
    <row r="1" spans="1:11" s="26" customFormat="1" ht="21.75" customHeight="1" x14ac:dyDescent="0.3">
      <c r="B1" s="58" t="str">
        <f ca="1">MID(CELL("filename",A1),SEARCH("[",CELL("filename",A1))+1,SEARCH("]",CELL("filename",A1))-SEARCH("[",CELL("filename",A1))-1)</f>
        <v>Copy of DMEPOS Fee Schedule Monitoring Data July thru October 2016.xlsx</v>
      </c>
    </row>
    <row r="2" spans="1:11" s="26" customFormat="1" x14ac:dyDescent="0.25">
      <c r="B2" s="59" t="s">
        <v>16</v>
      </c>
    </row>
    <row r="3" spans="1:11" s="1" customFormat="1" ht="12.75" x14ac:dyDescent="0.2"/>
    <row r="4" spans="1:11" s="1" customFormat="1" ht="12.75" x14ac:dyDescent="0.2">
      <c r="B4" s="60" t="s">
        <v>36</v>
      </c>
      <c r="C4" s="60"/>
      <c r="D4" s="61"/>
      <c r="E4" s="61"/>
      <c r="F4" s="61"/>
      <c r="G4" s="61"/>
      <c r="H4" s="61"/>
      <c r="I4" s="61"/>
      <c r="J4" s="61"/>
      <c r="K4" s="61"/>
    </row>
    <row r="5" spans="1:11" s="1" customFormat="1" ht="57.6" customHeight="1" x14ac:dyDescent="0.2">
      <c r="B5" s="156" t="s">
        <v>556</v>
      </c>
      <c r="C5" s="156"/>
    </row>
    <row r="6" spans="1:11" s="1" customFormat="1" ht="14.25" customHeight="1" x14ac:dyDescent="0.2">
      <c r="B6" s="61"/>
      <c r="C6" s="61"/>
    </row>
    <row r="7" spans="1:11" s="1" customFormat="1" ht="12.75" x14ac:dyDescent="0.2">
      <c r="B7" s="60" t="s">
        <v>37</v>
      </c>
      <c r="C7" s="60"/>
      <c r="D7" s="61"/>
      <c r="E7" s="61"/>
      <c r="F7" s="61"/>
      <c r="G7" s="61"/>
      <c r="H7" s="61"/>
      <c r="I7" s="61"/>
      <c r="J7" s="61"/>
      <c r="K7" s="61"/>
    </row>
    <row r="8" spans="1:11" s="1" customFormat="1" ht="12.75" x14ac:dyDescent="0.2">
      <c r="B8" s="157" t="s">
        <v>38</v>
      </c>
      <c r="C8" s="157"/>
    </row>
    <row r="9" spans="1:11" s="1" customFormat="1" ht="12.75" x14ac:dyDescent="0.2">
      <c r="B9" s="61"/>
      <c r="C9" s="61"/>
    </row>
    <row r="10" spans="1:11" s="1" customFormat="1" ht="12.75" x14ac:dyDescent="0.2">
      <c r="B10" s="60" t="s">
        <v>39</v>
      </c>
      <c r="C10" s="60"/>
    </row>
    <row r="11" spans="1:11" s="1" customFormat="1" ht="12.6" customHeight="1" x14ac:dyDescent="0.2">
      <c r="B11" s="158" t="s">
        <v>38</v>
      </c>
      <c r="C11" s="158"/>
    </row>
    <row r="12" spans="1:11" s="1" customFormat="1" ht="12.75" x14ac:dyDescent="0.2">
      <c r="B12" s="61"/>
      <c r="C12" s="61"/>
    </row>
    <row r="13" spans="1:11" s="1" customFormat="1" ht="12.75" x14ac:dyDescent="0.2">
      <c r="B13" s="60" t="s">
        <v>40</v>
      </c>
      <c r="C13" s="60"/>
      <c r="D13" s="62"/>
      <c r="E13" s="61"/>
      <c r="F13" s="61"/>
      <c r="G13" s="61"/>
      <c r="H13" s="61"/>
      <c r="I13" s="61"/>
    </row>
    <row r="14" spans="1:11" s="63" customFormat="1" ht="12.75" customHeight="1" x14ac:dyDescent="0.2">
      <c r="A14" s="1"/>
      <c r="B14" s="128" t="s">
        <v>124</v>
      </c>
      <c r="C14" s="129" t="s">
        <v>533</v>
      </c>
    </row>
    <row r="15" spans="1:11" s="63" customFormat="1" ht="12.75" customHeight="1" x14ac:dyDescent="0.2">
      <c r="A15" s="1"/>
      <c r="B15" s="128" t="s">
        <v>17</v>
      </c>
      <c r="C15" s="129" t="s">
        <v>542</v>
      </c>
    </row>
    <row r="16" spans="1:11" s="63" customFormat="1" ht="12.75" customHeight="1" x14ac:dyDescent="0.2">
      <c r="A16" s="1"/>
      <c r="B16" s="128" t="s">
        <v>49</v>
      </c>
      <c r="C16" s="129" t="s">
        <v>543</v>
      </c>
    </row>
    <row r="17" spans="2:3" ht="12.75" customHeight="1" x14ac:dyDescent="0.2">
      <c r="B17" s="128" t="s">
        <v>50</v>
      </c>
      <c r="C17" s="129" t="s">
        <v>544</v>
      </c>
    </row>
    <row r="18" spans="2:3" ht="12.75" customHeight="1" x14ac:dyDescent="0.2">
      <c r="B18" s="128" t="s">
        <v>527</v>
      </c>
      <c r="C18" s="129" t="s">
        <v>545</v>
      </c>
    </row>
    <row r="19" spans="2:3" ht="12.75" customHeight="1" x14ac:dyDescent="0.2">
      <c r="B19" s="128" t="s">
        <v>51</v>
      </c>
      <c r="C19" s="129" t="s">
        <v>546</v>
      </c>
    </row>
    <row r="20" spans="2:3" ht="12.75" customHeight="1" x14ac:dyDescent="0.2">
      <c r="B20" s="128" t="s">
        <v>537</v>
      </c>
      <c r="C20" s="129" t="s">
        <v>547</v>
      </c>
    </row>
    <row r="21" spans="2:3" ht="12.75" customHeight="1" x14ac:dyDescent="0.2">
      <c r="B21" s="128" t="s">
        <v>28</v>
      </c>
      <c r="C21" s="129" t="s">
        <v>548</v>
      </c>
    </row>
    <row r="22" spans="2:3" ht="12.75" customHeight="1" x14ac:dyDescent="0.2">
      <c r="B22" s="128" t="s">
        <v>29</v>
      </c>
      <c r="C22" s="129" t="s">
        <v>549</v>
      </c>
    </row>
    <row r="23" spans="2:3" ht="12.75" customHeight="1" x14ac:dyDescent="0.2">
      <c r="B23" s="128" t="s">
        <v>30</v>
      </c>
      <c r="C23" s="129" t="s">
        <v>550</v>
      </c>
    </row>
    <row r="24" spans="2:3" ht="12.75" customHeight="1" x14ac:dyDescent="0.2">
      <c r="B24" s="128" t="s">
        <v>33</v>
      </c>
      <c r="C24" s="129" t="s">
        <v>551</v>
      </c>
    </row>
    <row r="25" spans="2:3" ht="12.75" customHeight="1" x14ac:dyDescent="0.2">
      <c r="B25" s="128" t="s">
        <v>35</v>
      </c>
      <c r="C25" s="129" t="s">
        <v>552</v>
      </c>
    </row>
    <row r="26" spans="2:3" ht="12.75" customHeight="1" x14ac:dyDescent="0.2">
      <c r="B26" s="128" t="s">
        <v>25</v>
      </c>
      <c r="C26" s="129" t="s">
        <v>553</v>
      </c>
    </row>
    <row r="27" spans="2:3" ht="12.75" customHeight="1" x14ac:dyDescent="0.2">
      <c r="B27" s="128" t="s">
        <v>528</v>
      </c>
      <c r="C27" s="129" t="s">
        <v>554</v>
      </c>
    </row>
    <row r="28" spans="2:3" ht="12.75" customHeight="1" x14ac:dyDescent="0.2">
      <c r="B28" s="128" t="s">
        <v>526</v>
      </c>
      <c r="C28" s="129" t="s">
        <v>126</v>
      </c>
    </row>
    <row r="29" spans="2:3" ht="12.75" customHeight="1" x14ac:dyDescent="0.2">
      <c r="B29" s="116"/>
      <c r="C29" s="117"/>
    </row>
    <row r="30" spans="2:3" ht="12.75" customHeight="1" x14ac:dyDescent="0.2">
      <c r="B30" s="1"/>
      <c r="C30" s="1"/>
    </row>
    <row r="31" spans="2:3" ht="39.75" customHeight="1" x14ac:dyDescent="0.2">
      <c r="B31" s="159" t="s">
        <v>529</v>
      </c>
      <c r="C31" s="159"/>
    </row>
    <row r="32" spans="2:3" ht="12.75" customHeight="1" x14ac:dyDescent="0.2">
      <c r="B32" s="1"/>
      <c r="C32" s="1"/>
    </row>
    <row r="33" spans="2:3" ht="12.75" x14ac:dyDescent="0.2">
      <c r="B33" s="1"/>
      <c r="C33" s="1"/>
    </row>
    <row r="34" spans="2:3" ht="12.75" x14ac:dyDescent="0.2">
      <c r="B34" s="1"/>
      <c r="C34" s="1"/>
    </row>
    <row r="35" spans="2:3" ht="12.75" x14ac:dyDescent="0.2">
      <c r="B35" s="1"/>
      <c r="C35" s="1"/>
    </row>
    <row r="36" spans="2:3" ht="12.75" x14ac:dyDescent="0.2">
      <c r="B36" s="1"/>
      <c r="C36" s="1"/>
    </row>
    <row r="37" spans="2:3" ht="12.75" x14ac:dyDescent="0.2">
      <c r="B37" s="1"/>
      <c r="C37" s="1"/>
    </row>
    <row r="38" spans="2:3" ht="12.75" x14ac:dyDescent="0.2">
      <c r="B38" s="1"/>
      <c r="C38" s="1"/>
    </row>
    <row r="39" spans="2:3" ht="12.75" x14ac:dyDescent="0.2">
      <c r="B39" s="1"/>
      <c r="C39" s="1"/>
    </row>
    <row r="40" spans="2:3" ht="12.75" x14ac:dyDescent="0.2">
      <c r="B40" s="1"/>
      <c r="C40" s="1"/>
    </row>
    <row r="41" spans="2:3" ht="12.75" x14ac:dyDescent="0.2">
      <c r="B41" s="1"/>
      <c r="C41" s="1"/>
    </row>
    <row r="42" spans="2:3" ht="12.75" x14ac:dyDescent="0.2">
      <c r="B42" s="1"/>
      <c r="C42" s="1"/>
    </row>
    <row r="43" spans="2:3" ht="12.75" x14ac:dyDescent="0.2">
      <c r="B43" s="1"/>
      <c r="C43" s="1"/>
    </row>
    <row r="44" spans="2:3" ht="12.75" x14ac:dyDescent="0.2">
      <c r="B44" s="1"/>
      <c r="C44" s="1"/>
    </row>
    <row r="45" spans="2:3" ht="12.75" x14ac:dyDescent="0.2">
      <c r="B45" s="1"/>
      <c r="C45" s="1"/>
    </row>
    <row r="46" spans="2:3" ht="12.75" x14ac:dyDescent="0.2">
      <c r="B46" s="1"/>
      <c r="C46" s="1"/>
    </row>
    <row r="47" spans="2:3" ht="12.75" x14ac:dyDescent="0.2">
      <c r="B47" s="1"/>
      <c r="C47" s="1"/>
    </row>
    <row r="48" spans="2:3" ht="12.75" x14ac:dyDescent="0.2">
      <c r="B48" s="1"/>
      <c r="C48" s="1"/>
    </row>
    <row r="49" spans="2:3" ht="12.75" x14ac:dyDescent="0.2">
      <c r="B49" s="1"/>
      <c r="C49" s="1"/>
    </row>
    <row r="50" spans="2:3" ht="12.75" x14ac:dyDescent="0.2">
      <c r="B50" s="1"/>
      <c r="C50" s="1"/>
    </row>
    <row r="51" spans="2:3" ht="12.75" x14ac:dyDescent="0.2">
      <c r="B51" s="1"/>
      <c r="C51" s="1"/>
    </row>
    <row r="52" spans="2:3" ht="12.75" x14ac:dyDescent="0.2">
      <c r="B52" s="1"/>
      <c r="C52" s="1"/>
    </row>
    <row r="53" spans="2:3" ht="12.75" x14ac:dyDescent="0.2">
      <c r="B53" s="1"/>
      <c r="C53" s="1"/>
    </row>
    <row r="54" spans="2:3" ht="12.75" x14ac:dyDescent="0.2">
      <c r="B54" s="1"/>
      <c r="C54" s="1"/>
    </row>
    <row r="55" spans="2:3" ht="12.75" x14ac:dyDescent="0.2">
      <c r="B55" s="1"/>
      <c r="C55" s="1"/>
    </row>
    <row r="56" spans="2:3" ht="12.75" x14ac:dyDescent="0.2">
      <c r="B56" s="1"/>
      <c r="C56" s="1"/>
    </row>
    <row r="57" spans="2:3" ht="12.75" x14ac:dyDescent="0.2">
      <c r="B57" s="1"/>
      <c r="C57" s="1"/>
    </row>
    <row r="58" spans="2:3" ht="12.75" x14ac:dyDescent="0.2">
      <c r="B58" s="1"/>
      <c r="C58" s="1"/>
    </row>
    <row r="59" spans="2:3" ht="12.75" x14ac:dyDescent="0.2">
      <c r="B59" s="1"/>
      <c r="C59" s="1"/>
    </row>
    <row r="60" spans="2:3" ht="12.75" x14ac:dyDescent="0.2">
      <c r="B60" s="1"/>
      <c r="C60" s="1"/>
    </row>
    <row r="61" spans="2:3" ht="12.75" x14ac:dyDescent="0.2">
      <c r="B61" s="1"/>
      <c r="C61" s="1"/>
    </row>
    <row r="62" spans="2:3" ht="12.75" x14ac:dyDescent="0.2">
      <c r="B62" s="1"/>
      <c r="C62" s="1"/>
    </row>
    <row r="63" spans="2:3" ht="12.75" x14ac:dyDescent="0.2">
      <c r="B63" s="1"/>
      <c r="C63" s="1"/>
    </row>
    <row r="64" spans="2:3" ht="12.75" x14ac:dyDescent="0.2">
      <c r="B64" s="1"/>
      <c r="C64" s="1"/>
    </row>
    <row r="65" spans="2:3" ht="12.75" x14ac:dyDescent="0.2">
      <c r="B65" s="1"/>
      <c r="C65" s="1"/>
    </row>
  </sheetData>
  <sheetProtection algorithmName="SHA-512" hashValue="eGsVxjJ63x6kaBU7LYgm1XMFlpCjt3G45pxonbz9YLDcLJJJOHp4Mr7kt+epXQtEWVNZLbwTVNquZn2nUioh8g==" saltValue="DMGvNpvOf/GyrJsL7Z0Mow==" spinCount="100000" sheet="1" objects="1" scenarios="1"/>
  <mergeCells count="4">
    <mergeCell ref="B5:C5"/>
    <mergeCell ref="B8:C8"/>
    <mergeCell ref="B11:C11"/>
    <mergeCell ref="B31:C31"/>
  </mergeCells>
  <hyperlinks>
    <hyperlink ref="B2" location="Overview!A1" display="Overview"/>
    <hyperlink ref="B14" location="'DME Region Map'!A1" display="DME Region Map"/>
    <hyperlink ref="B15" location="'All CB Items'!A1" display="All CB Items"/>
    <hyperlink ref="B16" location="'CPAP'!A1" display="CPAP"/>
    <hyperlink ref="B17" location="'Enteral'!A1" display="Enteral"/>
    <hyperlink ref="B18" location="'General Home Equipment'!A1" display="General Home Equipment"/>
    <hyperlink ref="B19" location="'Infusion Pumps'!A1" display="Infusion Pumps"/>
    <hyperlink ref="B20" location="'Insulin Infusion Pumps'!A1" display="Insulin Infusion Pumps"/>
    <hyperlink ref="B21" location="'Nebulizer'!A1" display="Nebulizer"/>
    <hyperlink ref="B22" location="'NPWT'!A1" display="NPWT"/>
    <hyperlink ref="B23" location="'Oxygen'!A1" display="Oxygen"/>
    <hyperlink ref="B24" location="'Support Surfaces'!A1" display="Support Surfaces"/>
    <hyperlink ref="B25" location="'TENS'!A1" display="TENS"/>
    <hyperlink ref="B26" location="'Walkers'!A1" display="Walkers"/>
    <hyperlink ref="B27" location="'Wheelchairs and Accessories'!A1" display="Wheelchairs and Accessories"/>
    <hyperlink ref="B28" location="'Appendix A'!A1" display="Appendix A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M23"/>
  <sheetViews>
    <sheetView showGridLines="0" zoomScale="85" zoomScaleNormal="85" workbookViewId="0">
      <pane ySplit="2" topLeftCell="A3" activePane="bottomLeft" state="frozen"/>
      <selection pane="bottomLeft"/>
    </sheetView>
  </sheetViews>
  <sheetFormatPr defaultColWidth="9.140625" defaultRowHeight="12.75" x14ac:dyDescent="0.2"/>
  <cols>
    <col min="1" max="1" width="3.7109375" style="1" customWidth="1"/>
    <col min="2" max="2" width="28.7109375" style="2" customWidth="1"/>
    <col min="3" max="3" width="65.7109375" style="2" customWidth="1"/>
    <col min="4" max="16384" width="9.140625" style="1"/>
  </cols>
  <sheetData>
    <row r="1" spans="2:4" s="26" customFormat="1" ht="21.75" customHeight="1" x14ac:dyDescent="0.2">
      <c r="B1" s="27" t="s">
        <v>41</v>
      </c>
      <c r="C1" s="28"/>
    </row>
    <row r="2" spans="2:4" s="29" customFormat="1" ht="15" x14ac:dyDescent="0.2">
      <c r="B2" s="30" t="s">
        <v>16</v>
      </c>
      <c r="C2" s="31"/>
    </row>
    <row r="4" spans="2:4" x14ac:dyDescent="0.2">
      <c r="B4" s="66" t="s">
        <v>42</v>
      </c>
      <c r="C4" s="67"/>
    </row>
    <row r="5" spans="2:4" x14ac:dyDescent="0.2">
      <c r="B5" s="68" t="s">
        <v>43</v>
      </c>
      <c r="C5" s="69" t="s">
        <v>44</v>
      </c>
      <c r="D5" s="130"/>
    </row>
    <row r="6" spans="2:4" x14ac:dyDescent="0.2">
      <c r="B6" s="68" t="s">
        <v>45</v>
      </c>
      <c r="C6" s="70" t="s">
        <v>540</v>
      </c>
      <c r="D6" s="131">
        <f>WEEKNUM(LEFT(C6, 10))</f>
        <v>47</v>
      </c>
    </row>
    <row r="7" spans="2:4" x14ac:dyDescent="0.2">
      <c r="B7" s="69"/>
      <c r="C7" s="70" t="s">
        <v>541</v>
      </c>
      <c r="D7" s="131">
        <f>WEEKNUM(LEFT(C7, 10))</f>
        <v>47</v>
      </c>
    </row>
    <row r="8" spans="2:4" x14ac:dyDescent="0.2">
      <c r="B8" s="71"/>
      <c r="C8" s="72"/>
    </row>
    <row r="9" spans="2:4" x14ac:dyDescent="0.2">
      <c r="B9" s="73" t="s">
        <v>46</v>
      </c>
      <c r="C9" s="74"/>
    </row>
    <row r="10" spans="2:4" x14ac:dyDescent="0.2">
      <c r="B10" s="75" t="s">
        <v>47</v>
      </c>
      <c r="C10" s="76"/>
    </row>
    <row r="11" spans="2:4" x14ac:dyDescent="0.2">
      <c r="B11" s="149" t="s">
        <v>557</v>
      </c>
      <c r="C11" s="76"/>
    </row>
    <row r="12" spans="2:4" ht="6" customHeight="1" x14ac:dyDescent="0.2">
      <c r="B12" s="77"/>
      <c r="C12" s="76"/>
    </row>
    <row r="13" spans="2:4" s="65" customFormat="1" x14ac:dyDescent="0.2">
      <c r="B13" s="75" t="s">
        <v>48</v>
      </c>
      <c r="C13" s="76"/>
    </row>
    <row r="14" spans="2:4" s="78" customFormat="1" x14ac:dyDescent="0.2">
      <c r="B14" s="161" t="s">
        <v>538</v>
      </c>
      <c r="C14" s="161"/>
    </row>
    <row r="15" spans="2:4" s="65" customFormat="1" x14ac:dyDescent="0.2">
      <c r="B15" s="75"/>
      <c r="C15" s="76"/>
    </row>
    <row r="16" spans="2:4" x14ac:dyDescent="0.2">
      <c r="B16" s="73" t="s">
        <v>113</v>
      </c>
      <c r="C16" s="74"/>
    </row>
    <row r="17" spans="2:13" ht="12.75" customHeight="1" x14ac:dyDescent="0.2">
      <c r="B17" s="160" t="s">
        <v>114</v>
      </c>
      <c r="C17" s="160"/>
      <c r="D17" s="79"/>
      <c r="E17" s="79"/>
      <c r="F17" s="79"/>
      <c r="G17" s="79"/>
      <c r="H17" s="79"/>
      <c r="I17" s="79"/>
      <c r="J17" s="79"/>
      <c r="K17" s="79"/>
      <c r="L17" s="79"/>
      <c r="M17" s="79"/>
    </row>
    <row r="18" spans="2:13" x14ac:dyDescent="0.2">
      <c r="B18" s="2" t="s">
        <v>534</v>
      </c>
    </row>
    <row r="19" spans="2:13" ht="6" customHeight="1" x14ac:dyDescent="0.2"/>
    <row r="20" spans="2:13" x14ac:dyDescent="0.2">
      <c r="B20" s="118" t="s">
        <v>532</v>
      </c>
    </row>
    <row r="21" spans="2:13" ht="12.75" customHeight="1" x14ac:dyDescent="0.2">
      <c r="B21" s="2" t="s">
        <v>539</v>
      </c>
    </row>
    <row r="22" spans="2:13" ht="12.75" customHeight="1" x14ac:dyDescent="0.2"/>
    <row r="23" spans="2:13" ht="40.5" customHeight="1" x14ac:dyDescent="0.2">
      <c r="B23" s="159" t="s">
        <v>529</v>
      </c>
      <c r="C23" s="159"/>
    </row>
  </sheetData>
  <sheetProtection algorithmName="SHA-512" hashValue="i7daj0PlUGdzV3NuLYOPB2FoDtnDAxy6GuSCZ5DlfWltE7ZjY0i0HTY5q//k7Ox1gyco9bQlr5uDeE+S6yIpyQ==" saltValue="p6zPuuvJnMMGGwloEvPU8A==" spinCount="100000" sheet="1" objects="1" scenarios="1"/>
  <mergeCells count="3">
    <mergeCell ref="B17:C17"/>
    <mergeCell ref="B14:C14"/>
    <mergeCell ref="B23:C23"/>
  </mergeCells>
  <hyperlinks>
    <hyperlink ref="B2" location="Overview!A1" display="Overview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B1:K90"/>
  <sheetViews>
    <sheetView showGridLines="0" zoomScale="85" zoomScaleNormal="85" workbookViewId="0">
      <pane ySplit="31" topLeftCell="A32" activePane="bottomLeft" state="frozen"/>
      <selection pane="bottomLeft"/>
    </sheetView>
  </sheetViews>
  <sheetFormatPr defaultColWidth="9.140625" defaultRowHeight="12.75" x14ac:dyDescent="0.2"/>
  <cols>
    <col min="1" max="1" width="3.7109375" style="1" customWidth="1"/>
    <col min="2" max="2" width="17.42578125" style="33" customWidth="1"/>
    <col min="3" max="3" width="16.140625" style="3" customWidth="1"/>
    <col min="4" max="4" width="17.42578125" style="1" customWidth="1"/>
    <col min="5" max="16384" width="9.140625" style="1"/>
  </cols>
  <sheetData>
    <row r="1" spans="2:11" s="80" customFormat="1" ht="20.25" x14ac:dyDescent="0.3">
      <c r="B1" s="58" t="s">
        <v>533</v>
      </c>
      <c r="D1" s="81"/>
      <c r="K1" s="82"/>
    </row>
    <row r="2" spans="2:11" s="83" customFormat="1" ht="15.75" x14ac:dyDescent="0.25">
      <c r="B2" s="59" t="s">
        <v>16</v>
      </c>
    </row>
    <row r="4" spans="2:11" x14ac:dyDescent="0.2">
      <c r="B4" s="32" t="s">
        <v>52</v>
      </c>
    </row>
    <row r="5" spans="2:11" ht="17.25" customHeight="1" x14ac:dyDescent="0.2"/>
    <row r="19" spans="2:3" x14ac:dyDescent="0.2">
      <c r="B19" s="32"/>
    </row>
    <row r="20" spans="2:3" x14ac:dyDescent="0.2">
      <c r="B20" s="32"/>
    </row>
    <row r="21" spans="2:3" x14ac:dyDescent="0.2">
      <c r="B21" s="32"/>
    </row>
    <row r="22" spans="2:3" x14ac:dyDescent="0.2">
      <c r="B22" s="32"/>
    </row>
    <row r="23" spans="2:3" x14ac:dyDescent="0.2">
      <c r="B23" s="32"/>
    </row>
    <row r="24" spans="2:3" x14ac:dyDescent="0.2">
      <c r="B24" s="32"/>
    </row>
    <row r="25" spans="2:3" x14ac:dyDescent="0.2">
      <c r="B25" s="32"/>
    </row>
    <row r="26" spans="2:3" x14ac:dyDescent="0.2">
      <c r="B26" s="32"/>
    </row>
    <row r="27" spans="2:3" ht="12.75" customHeight="1" x14ac:dyDescent="0.2">
      <c r="B27" s="1" t="s">
        <v>53</v>
      </c>
    </row>
    <row r="29" spans="2:3" ht="19.5" customHeight="1" x14ac:dyDescent="0.2">
      <c r="B29" s="32" t="s">
        <v>112</v>
      </c>
    </row>
    <row r="30" spans="2:3" ht="24.75" customHeight="1" x14ac:dyDescent="0.2">
      <c r="B30" s="84" t="s">
        <v>54</v>
      </c>
      <c r="C30" s="85" t="s">
        <v>55</v>
      </c>
    </row>
    <row r="31" spans="2:3" ht="12.75" customHeight="1" x14ac:dyDescent="0.2">
      <c r="B31" s="86"/>
      <c r="C31" s="86"/>
    </row>
    <row r="32" spans="2:3" x14ac:dyDescent="0.2">
      <c r="B32" s="87" t="s">
        <v>56</v>
      </c>
      <c r="C32" s="87" t="s">
        <v>8</v>
      </c>
    </row>
    <row r="33" spans="2:3" x14ac:dyDescent="0.2">
      <c r="B33" s="88" t="s">
        <v>57</v>
      </c>
      <c r="C33" s="88" t="s">
        <v>8</v>
      </c>
    </row>
    <row r="34" spans="2:3" x14ac:dyDescent="0.2">
      <c r="B34" s="88" t="s">
        <v>58</v>
      </c>
      <c r="C34" s="88" t="s">
        <v>8</v>
      </c>
    </row>
    <row r="35" spans="2:3" x14ac:dyDescent="0.2">
      <c r="B35" s="88" t="s">
        <v>59</v>
      </c>
      <c r="C35" s="88" t="s">
        <v>8</v>
      </c>
    </row>
    <row r="36" spans="2:3" x14ac:dyDescent="0.2">
      <c r="B36" s="88" t="s">
        <v>60</v>
      </c>
      <c r="C36" s="88" t="s">
        <v>8</v>
      </c>
    </row>
    <row r="37" spans="2:3" x14ac:dyDescent="0.2">
      <c r="B37" s="88" t="s">
        <v>61</v>
      </c>
      <c r="C37" s="88" t="s">
        <v>5</v>
      </c>
    </row>
    <row r="38" spans="2:3" x14ac:dyDescent="0.2">
      <c r="B38" s="88" t="s">
        <v>62</v>
      </c>
      <c r="C38" s="88" t="s">
        <v>5</v>
      </c>
    </row>
    <row r="39" spans="2:3" x14ac:dyDescent="0.2">
      <c r="B39" s="88" t="s">
        <v>63</v>
      </c>
      <c r="C39" s="88" t="s">
        <v>5</v>
      </c>
    </row>
    <row r="40" spans="2:3" x14ac:dyDescent="0.2">
      <c r="B40" s="88" t="s">
        <v>64</v>
      </c>
      <c r="C40" s="88" t="s">
        <v>5</v>
      </c>
    </row>
    <row r="41" spans="2:3" x14ac:dyDescent="0.2">
      <c r="B41" s="88" t="s">
        <v>65</v>
      </c>
      <c r="C41" s="88" t="s">
        <v>5</v>
      </c>
    </row>
    <row r="42" spans="2:3" x14ac:dyDescent="0.2">
      <c r="B42" s="88" t="s">
        <v>66</v>
      </c>
      <c r="C42" s="88" t="s">
        <v>5</v>
      </c>
    </row>
    <row r="43" spans="2:3" x14ac:dyDescent="0.2">
      <c r="B43" s="88" t="s">
        <v>67</v>
      </c>
      <c r="C43" s="88" t="s">
        <v>4</v>
      </c>
    </row>
    <row r="44" spans="2:3" x14ac:dyDescent="0.2">
      <c r="B44" s="88" t="s">
        <v>68</v>
      </c>
      <c r="C44" s="88" t="s">
        <v>4</v>
      </c>
    </row>
    <row r="45" spans="2:3" x14ac:dyDescent="0.2">
      <c r="B45" s="88" t="s">
        <v>69</v>
      </c>
      <c r="C45" s="88" t="s">
        <v>4</v>
      </c>
    </row>
    <row r="46" spans="2:3" x14ac:dyDescent="0.2">
      <c r="B46" s="88" t="s">
        <v>70</v>
      </c>
      <c r="C46" s="88" t="s">
        <v>4</v>
      </c>
    </row>
    <row r="47" spans="2:3" x14ac:dyDescent="0.2">
      <c r="B47" s="88" t="s">
        <v>71</v>
      </c>
      <c r="C47" s="88" t="s">
        <v>4</v>
      </c>
    </row>
    <row r="48" spans="2:3" x14ac:dyDescent="0.2">
      <c r="B48" s="88" t="s">
        <v>72</v>
      </c>
      <c r="C48" s="88" t="s">
        <v>4</v>
      </c>
    </row>
    <row r="49" spans="2:3" x14ac:dyDescent="0.2">
      <c r="B49" s="88" t="s">
        <v>73</v>
      </c>
      <c r="C49" s="88" t="s">
        <v>3</v>
      </c>
    </row>
    <row r="50" spans="2:3" x14ac:dyDescent="0.2">
      <c r="B50" s="88" t="s">
        <v>74</v>
      </c>
      <c r="C50" s="88" t="s">
        <v>3</v>
      </c>
    </row>
    <row r="51" spans="2:3" x14ac:dyDescent="0.2">
      <c r="B51" s="88" t="s">
        <v>75</v>
      </c>
      <c r="C51" s="88" t="s">
        <v>3</v>
      </c>
    </row>
    <row r="52" spans="2:3" x14ac:dyDescent="0.2">
      <c r="B52" s="88" t="s">
        <v>76</v>
      </c>
      <c r="C52" s="88" t="s">
        <v>3</v>
      </c>
    </row>
    <row r="53" spans="2:3" x14ac:dyDescent="0.2">
      <c r="B53" s="88" t="s">
        <v>77</v>
      </c>
      <c r="C53" s="88" t="s">
        <v>3</v>
      </c>
    </row>
    <row r="54" spans="2:3" x14ac:dyDescent="0.2">
      <c r="B54" s="88" t="s">
        <v>78</v>
      </c>
      <c r="C54" s="88" t="s">
        <v>7</v>
      </c>
    </row>
    <row r="55" spans="2:3" x14ac:dyDescent="0.2">
      <c r="B55" s="88" t="s">
        <v>79</v>
      </c>
      <c r="C55" s="88" t="s">
        <v>7</v>
      </c>
    </row>
    <row r="56" spans="2:3" x14ac:dyDescent="0.2">
      <c r="B56" s="88" t="s">
        <v>80</v>
      </c>
      <c r="C56" s="88" t="s">
        <v>7</v>
      </c>
    </row>
    <row r="57" spans="2:3" x14ac:dyDescent="0.2">
      <c r="B57" s="88" t="s">
        <v>81</v>
      </c>
      <c r="C57" s="88" t="s">
        <v>7</v>
      </c>
    </row>
    <row r="58" spans="2:3" x14ac:dyDescent="0.2">
      <c r="B58" s="88" t="s">
        <v>82</v>
      </c>
      <c r="C58" s="88" t="s">
        <v>7</v>
      </c>
    </row>
    <row r="59" spans="2:3" x14ac:dyDescent="0.2">
      <c r="B59" s="88" t="s">
        <v>83</v>
      </c>
      <c r="C59" s="88" t="s">
        <v>7</v>
      </c>
    </row>
    <row r="60" spans="2:3" x14ac:dyDescent="0.2">
      <c r="B60" s="88" t="s">
        <v>84</v>
      </c>
      <c r="C60" s="88" t="s">
        <v>7</v>
      </c>
    </row>
    <row r="61" spans="2:3" x14ac:dyDescent="0.2">
      <c r="B61" s="88" t="s">
        <v>85</v>
      </c>
      <c r="C61" s="88" t="s">
        <v>9</v>
      </c>
    </row>
    <row r="62" spans="2:3" x14ac:dyDescent="0.2">
      <c r="B62" s="88" t="s">
        <v>86</v>
      </c>
      <c r="C62" s="88" t="s">
        <v>9</v>
      </c>
    </row>
    <row r="63" spans="2:3" x14ac:dyDescent="0.2">
      <c r="B63" s="88" t="s">
        <v>87</v>
      </c>
      <c r="C63" s="88" t="s">
        <v>9</v>
      </c>
    </row>
    <row r="64" spans="2:3" x14ac:dyDescent="0.2">
      <c r="B64" s="88" t="s">
        <v>88</v>
      </c>
      <c r="C64" s="88" t="s">
        <v>9</v>
      </c>
    </row>
    <row r="65" spans="2:3" x14ac:dyDescent="0.2">
      <c r="B65" s="88" t="s">
        <v>89</v>
      </c>
      <c r="C65" s="88" t="s">
        <v>9</v>
      </c>
    </row>
    <row r="66" spans="2:3" x14ac:dyDescent="0.2">
      <c r="B66" s="88" t="s">
        <v>90</v>
      </c>
      <c r="C66" s="88" t="s">
        <v>9</v>
      </c>
    </row>
    <row r="67" spans="2:3" x14ac:dyDescent="0.2">
      <c r="B67" s="88" t="s">
        <v>91</v>
      </c>
      <c r="C67" s="88" t="s">
        <v>9</v>
      </c>
    </row>
    <row r="68" spans="2:3" x14ac:dyDescent="0.2">
      <c r="B68" s="88" t="s">
        <v>92</v>
      </c>
      <c r="C68" s="88" t="s">
        <v>9</v>
      </c>
    </row>
    <row r="69" spans="2:3" x14ac:dyDescent="0.2">
      <c r="B69" s="88" t="s">
        <v>93</v>
      </c>
      <c r="C69" s="88" t="s">
        <v>9</v>
      </c>
    </row>
    <row r="70" spans="2:3" x14ac:dyDescent="0.2">
      <c r="B70" s="88" t="s">
        <v>94</v>
      </c>
      <c r="C70" s="88" t="s">
        <v>9</v>
      </c>
    </row>
    <row r="71" spans="2:3" x14ac:dyDescent="0.2">
      <c r="B71" s="88" t="s">
        <v>95</v>
      </c>
      <c r="C71" s="88" t="s">
        <v>9</v>
      </c>
    </row>
    <row r="72" spans="2:3" x14ac:dyDescent="0.2">
      <c r="B72" s="88" t="s">
        <v>96</v>
      </c>
      <c r="C72" s="88" t="s">
        <v>9</v>
      </c>
    </row>
    <row r="73" spans="2:3" x14ac:dyDescent="0.2">
      <c r="B73" s="88" t="s">
        <v>97</v>
      </c>
      <c r="C73" s="88" t="s">
        <v>10</v>
      </c>
    </row>
    <row r="74" spans="2:3" x14ac:dyDescent="0.2">
      <c r="B74" s="88" t="s">
        <v>98</v>
      </c>
      <c r="C74" s="88" t="s">
        <v>10</v>
      </c>
    </row>
    <row r="75" spans="2:3" x14ac:dyDescent="0.2">
      <c r="B75" s="88" t="s">
        <v>99</v>
      </c>
      <c r="C75" s="88" t="s">
        <v>10</v>
      </c>
    </row>
    <row r="76" spans="2:3" x14ac:dyDescent="0.2">
      <c r="B76" s="88" t="s">
        <v>100</v>
      </c>
      <c r="C76" s="88" t="s">
        <v>10</v>
      </c>
    </row>
    <row r="77" spans="2:3" x14ac:dyDescent="0.2">
      <c r="B77" s="88" t="s">
        <v>101</v>
      </c>
      <c r="C77" s="88" t="s">
        <v>2</v>
      </c>
    </row>
    <row r="78" spans="2:3" x14ac:dyDescent="0.2">
      <c r="B78" s="88" t="s">
        <v>102</v>
      </c>
      <c r="C78" s="88" t="s">
        <v>2</v>
      </c>
    </row>
    <row r="79" spans="2:3" x14ac:dyDescent="0.2">
      <c r="B79" s="88" t="s">
        <v>103</v>
      </c>
      <c r="C79" s="88" t="s">
        <v>2</v>
      </c>
    </row>
    <row r="80" spans="2:3" x14ac:dyDescent="0.2">
      <c r="B80" s="88" t="s">
        <v>104</v>
      </c>
      <c r="C80" s="88" t="s">
        <v>2</v>
      </c>
    </row>
    <row r="81" spans="2:7" x14ac:dyDescent="0.2">
      <c r="B81" s="88" t="s">
        <v>105</v>
      </c>
      <c r="C81" s="88" t="s">
        <v>6</v>
      </c>
    </row>
    <row r="82" spans="2:7" x14ac:dyDescent="0.2">
      <c r="B82" s="88" t="s">
        <v>106</v>
      </c>
      <c r="C82" s="88" t="s">
        <v>6</v>
      </c>
    </row>
    <row r="83" spans="2:7" x14ac:dyDescent="0.2">
      <c r="B83" s="88" t="s">
        <v>107</v>
      </c>
      <c r="C83" s="88" t="s">
        <v>6</v>
      </c>
    </row>
    <row r="84" spans="2:7" x14ac:dyDescent="0.2">
      <c r="B84" s="88" t="s">
        <v>108</v>
      </c>
      <c r="C84" s="88" t="s">
        <v>6</v>
      </c>
    </row>
    <row r="85" spans="2:7" x14ac:dyDescent="0.2">
      <c r="B85" s="88" t="s">
        <v>109</v>
      </c>
      <c r="C85" s="88" t="s">
        <v>6</v>
      </c>
    </row>
    <row r="86" spans="2:7" x14ac:dyDescent="0.2">
      <c r="B86" s="88" t="s">
        <v>110</v>
      </c>
      <c r="C86" s="88" t="s">
        <v>6</v>
      </c>
    </row>
    <row r="87" spans="2:7" x14ac:dyDescent="0.2">
      <c r="B87" s="89" t="s">
        <v>111</v>
      </c>
      <c r="C87" s="89" t="s">
        <v>6</v>
      </c>
    </row>
    <row r="90" spans="2:7" ht="48.75" customHeight="1" x14ac:dyDescent="0.2">
      <c r="B90" s="159" t="s">
        <v>529</v>
      </c>
      <c r="C90" s="159"/>
      <c r="D90" s="159"/>
      <c r="E90" s="159"/>
      <c r="F90" s="159"/>
      <c r="G90" s="150"/>
    </row>
  </sheetData>
  <sheetProtection algorithmName="SHA-512" hashValue="VcWoLTIRJ0PDJ4XfyDoVrWUEwo5+RALBhIagNf1iDY9qCAz+UTL7i0DOhEdrKTT18iBgoJri9OU7Ss/q2LAxtw==" saltValue="jf7a5YJHL3mMyFD3wd4kLQ==" spinCount="100000" sheet="1" objects="1" scenarios="1"/>
  <autoFilter ref="B31:C31"/>
  <mergeCells count="1">
    <mergeCell ref="B90:F90"/>
  </mergeCells>
  <hyperlinks>
    <hyperlink ref="B2" location="Overview!A1" display="Overview"/>
  </hyperlink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3.85546875" style="3" customWidth="1"/>
    <col min="13" max="13" width="14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October in 2015 and 2016, Controlling for Claim Delay - ",T3)</f>
        <v>Assignment Rates for July - October in 2015 and 2016, Controlling for Claim Delay - All CB Items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1</v>
      </c>
      <c r="T3" s="57" t="s">
        <v>17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1. Assignment Rates for July - October in 2015 and 2016, Controlling for Claim Delay - All CB Items</v>
      </c>
    </row>
    <row r="25" spans="2:12" x14ac:dyDescent="0.25">
      <c r="B25" s="33" t="str">
        <f>CONCATENATE("* Using data through mid-November of the respective year")</f>
        <v>* Using data through mid-November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555</v>
      </c>
      <c r="D31" s="135">
        <v>0.99880000000000002</v>
      </c>
      <c r="E31" s="142">
        <v>0.99819999999999998</v>
      </c>
      <c r="F31" s="135">
        <v>-5.9999999999999995E-4</v>
      </c>
      <c r="G31" s="3"/>
    </row>
    <row r="32" spans="2:12" x14ac:dyDescent="0.25">
      <c r="B32" s="166"/>
      <c r="C32" s="9" t="s">
        <v>116</v>
      </c>
      <c r="D32" s="136">
        <v>0.99909999999999999</v>
      </c>
      <c r="E32" s="143">
        <v>0.99839999999999995</v>
      </c>
      <c r="F32" s="136">
        <v>-6.9999999999999999E-4</v>
      </c>
      <c r="G32" s="3"/>
    </row>
    <row r="33" spans="2:7" x14ac:dyDescent="0.25">
      <c r="B33" s="167"/>
      <c r="C33" s="93" t="s">
        <v>117</v>
      </c>
      <c r="D33" s="137">
        <v>0.99860000000000004</v>
      </c>
      <c r="E33" s="144">
        <v>0.99819999999999998</v>
      </c>
      <c r="F33" s="137">
        <v>-4.0000000000000002E-4</v>
      </c>
      <c r="G33" s="3"/>
    </row>
    <row r="34" spans="2:7" x14ac:dyDescent="0.25">
      <c r="B34" s="171" t="s">
        <v>2</v>
      </c>
      <c r="C34" s="22" t="s">
        <v>116</v>
      </c>
      <c r="D34" s="138">
        <v>0.99919999999999998</v>
      </c>
      <c r="E34" s="145">
        <v>0.998</v>
      </c>
      <c r="F34" s="138">
        <v>-1.1999999999999999E-3</v>
      </c>
      <c r="G34" s="3"/>
    </row>
    <row r="35" spans="2:7" ht="15" customHeight="1" x14ac:dyDescent="0.25">
      <c r="B35" s="170"/>
      <c r="C35" s="91" t="s">
        <v>117</v>
      </c>
      <c r="D35" s="139">
        <v>0.99860000000000004</v>
      </c>
      <c r="E35" s="146">
        <v>0.99739999999999995</v>
      </c>
      <c r="F35" s="139">
        <v>-1.1999999999999999E-3</v>
      </c>
      <c r="G35" s="3"/>
    </row>
    <row r="36" spans="2:7" x14ac:dyDescent="0.25">
      <c r="B36" s="171" t="s">
        <v>3</v>
      </c>
      <c r="C36" s="6" t="s">
        <v>116</v>
      </c>
      <c r="D36" s="140">
        <v>0.999</v>
      </c>
      <c r="E36" s="147">
        <v>0.99839999999999995</v>
      </c>
      <c r="F36" s="140">
        <v>-5.9999999999999995E-4</v>
      </c>
      <c r="G36" s="3"/>
    </row>
    <row r="37" spans="2:7" x14ac:dyDescent="0.25">
      <c r="B37" s="170"/>
      <c r="C37" s="91" t="s">
        <v>117</v>
      </c>
      <c r="D37" s="139">
        <v>0.99880000000000002</v>
      </c>
      <c r="E37" s="146">
        <v>0.99850000000000005</v>
      </c>
      <c r="F37" s="139">
        <v>-2.9999999999999997E-4</v>
      </c>
      <c r="G37" s="3"/>
    </row>
    <row r="38" spans="2:7" x14ac:dyDescent="0.25">
      <c r="B38" s="168" t="s">
        <v>4</v>
      </c>
      <c r="C38" s="6" t="s">
        <v>116</v>
      </c>
      <c r="D38" s="140">
        <v>0.99919999999999998</v>
      </c>
      <c r="E38" s="147">
        <v>0.99870000000000003</v>
      </c>
      <c r="F38" s="140">
        <v>-5.0000000000000001E-4</v>
      </c>
      <c r="G38" s="3"/>
    </row>
    <row r="39" spans="2:7" x14ac:dyDescent="0.25">
      <c r="B39" s="170"/>
      <c r="C39" s="91" t="s">
        <v>117</v>
      </c>
      <c r="D39" s="139">
        <v>0.99819999999999998</v>
      </c>
      <c r="E39" s="146">
        <v>0.99860000000000004</v>
      </c>
      <c r="F39" s="139">
        <v>4.0000000000000002E-4</v>
      </c>
      <c r="G39" s="3"/>
    </row>
    <row r="40" spans="2:7" x14ac:dyDescent="0.25">
      <c r="B40" s="168" t="s">
        <v>5</v>
      </c>
      <c r="C40" s="6" t="s">
        <v>116</v>
      </c>
      <c r="D40" s="140">
        <v>0.99880000000000002</v>
      </c>
      <c r="E40" s="147">
        <v>0.99629999999999996</v>
      </c>
      <c r="F40" s="140">
        <v>-2.5000000000000001E-3</v>
      </c>
      <c r="G40" s="3"/>
    </row>
    <row r="41" spans="2:7" x14ac:dyDescent="0.25">
      <c r="B41" s="170"/>
      <c r="C41" s="91" t="s">
        <v>117</v>
      </c>
      <c r="D41" s="139">
        <v>0.99719999999999998</v>
      </c>
      <c r="E41" s="146">
        <v>0.99680000000000002</v>
      </c>
      <c r="F41" s="139">
        <v>-4.0000000000000002E-4</v>
      </c>
      <c r="G41" s="3"/>
    </row>
    <row r="42" spans="2:7" x14ac:dyDescent="0.25">
      <c r="B42" s="153" t="s">
        <v>6</v>
      </c>
      <c r="C42" s="91" t="s">
        <v>536</v>
      </c>
      <c r="D42" s="139">
        <v>0.99960000000000004</v>
      </c>
      <c r="E42" s="146">
        <v>0.99260000000000004</v>
      </c>
      <c r="F42" s="139">
        <v>-7.0000000000000001E-3</v>
      </c>
      <c r="G42" s="3"/>
    </row>
    <row r="43" spans="2:7" x14ac:dyDescent="0.25">
      <c r="B43" s="168" t="s">
        <v>7</v>
      </c>
      <c r="C43" s="6" t="s">
        <v>116</v>
      </c>
      <c r="D43" s="140">
        <v>0.99750000000000005</v>
      </c>
      <c r="E43" s="147">
        <v>0.99539999999999995</v>
      </c>
      <c r="F43" s="140">
        <v>-2.0999999999999999E-3</v>
      </c>
      <c r="G43" s="3"/>
    </row>
    <row r="44" spans="2:7" x14ac:dyDescent="0.25">
      <c r="B44" s="170"/>
      <c r="C44" s="91" t="s">
        <v>117</v>
      </c>
      <c r="D44" s="139">
        <v>0.99739999999999995</v>
      </c>
      <c r="E44" s="146">
        <v>0.996</v>
      </c>
      <c r="F44" s="139">
        <v>-1.4E-3</v>
      </c>
      <c r="G44" s="3"/>
    </row>
    <row r="45" spans="2:7" x14ac:dyDescent="0.25">
      <c r="B45" s="168" t="s">
        <v>8</v>
      </c>
      <c r="C45" s="6" t="s">
        <v>116</v>
      </c>
      <c r="D45" s="140">
        <v>0.99909999999999999</v>
      </c>
      <c r="E45" s="147">
        <v>0.999</v>
      </c>
      <c r="F45" s="140">
        <v>-1E-4</v>
      </c>
      <c r="G45" s="3"/>
    </row>
    <row r="46" spans="2:7" x14ac:dyDescent="0.25">
      <c r="B46" s="170"/>
      <c r="C46" s="91" t="s">
        <v>117</v>
      </c>
      <c r="D46" s="139">
        <v>0.99870000000000003</v>
      </c>
      <c r="E46" s="146">
        <v>0.99790000000000001</v>
      </c>
      <c r="F46" s="139">
        <v>-8.0000000000000004E-4</v>
      </c>
      <c r="G46" s="3"/>
    </row>
    <row r="47" spans="2:7" x14ac:dyDescent="0.25">
      <c r="B47" s="168" t="s">
        <v>9</v>
      </c>
      <c r="C47" s="6" t="s">
        <v>116</v>
      </c>
      <c r="D47" s="140">
        <v>0.99950000000000006</v>
      </c>
      <c r="E47" s="147">
        <v>0.99929999999999997</v>
      </c>
      <c r="F47" s="140">
        <v>-2.0000000000000001E-4</v>
      </c>
      <c r="G47" s="3"/>
    </row>
    <row r="48" spans="2:7" x14ac:dyDescent="0.25">
      <c r="B48" s="170"/>
      <c r="C48" s="91" t="s">
        <v>117</v>
      </c>
      <c r="D48" s="139">
        <v>0.99890000000000001</v>
      </c>
      <c r="E48" s="146">
        <v>0.99880000000000002</v>
      </c>
      <c r="F48" s="139">
        <v>-1E-4</v>
      </c>
      <c r="G48" s="3"/>
    </row>
    <row r="49" spans="2:7" x14ac:dyDescent="0.25">
      <c r="B49" s="168" t="s">
        <v>10</v>
      </c>
      <c r="C49" s="6" t="s">
        <v>116</v>
      </c>
      <c r="D49" s="140">
        <v>0.99950000000000006</v>
      </c>
      <c r="E49" s="147">
        <v>0.99890000000000001</v>
      </c>
      <c r="F49" s="140">
        <v>-5.9999999999999995E-4</v>
      </c>
      <c r="G49" s="3"/>
    </row>
    <row r="50" spans="2:7" x14ac:dyDescent="0.25">
      <c r="B50" s="169"/>
      <c r="C50" s="7" t="s">
        <v>117</v>
      </c>
      <c r="D50" s="141">
        <v>0.99890000000000001</v>
      </c>
      <c r="E50" s="148">
        <v>0.99819999999999998</v>
      </c>
      <c r="F50" s="141">
        <v>-8.0000000000000004E-4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sheetProtection algorithmName="SHA-512" hashValue="kpkN5jeZ17ddMcxKD22iFEevuRXUOhpyPHCEDW7NtN9dpBe1YDnuQrfZd6FCVcgJBnF9Er1EAsyaSm71Iwsm7g==" saltValue="7IFoUl9+UWUUNiMBKJbUEQ==" spinCount="100000" sheet="1" objects="1" scenarios="1"/>
  <mergeCells count="12">
    <mergeCell ref="B53:F53"/>
    <mergeCell ref="E27:I27"/>
    <mergeCell ref="J27:L27"/>
    <mergeCell ref="B31:B33"/>
    <mergeCell ref="B49:B50"/>
    <mergeCell ref="B38:B39"/>
    <mergeCell ref="B36:B37"/>
    <mergeCell ref="B34:B35"/>
    <mergeCell ref="B47:B48"/>
    <mergeCell ref="B45:B46"/>
    <mergeCell ref="B43:B44"/>
    <mergeCell ref="B40:B41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B1:U53"/>
  <sheetViews>
    <sheetView showGridLines="0" tabSelected="1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October in 2015 and 2016, Controlling for Claim Delay - ",T3)</f>
        <v>Assignment Rates for July - October in 2015 and 2016, Controlling for Claim Delay - CPAP Device and Supplies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2</v>
      </c>
      <c r="T3" s="57" t="s">
        <v>118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2. Assignment Rates for July - October in 2015 and 2016, Controlling for Claim Delay - CPAP Device and Supplies</v>
      </c>
    </row>
    <row r="25" spans="2:12" x14ac:dyDescent="0.25">
      <c r="B25" s="33" t="str">
        <f>CONCATENATE("* Using data through mid-November of the respective year")</f>
        <v>* Using data through mid-November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555</v>
      </c>
      <c r="D31" s="135">
        <v>0.99990000000000001</v>
      </c>
      <c r="E31" s="142">
        <v>0.99890000000000001</v>
      </c>
      <c r="F31" s="135">
        <v>-1E-3</v>
      </c>
      <c r="G31" s="3"/>
    </row>
    <row r="32" spans="2:12" x14ac:dyDescent="0.25">
      <c r="B32" s="166"/>
      <c r="C32" s="9" t="s">
        <v>116</v>
      </c>
      <c r="D32" s="136">
        <v>0.99990000000000001</v>
      </c>
      <c r="E32" s="143">
        <v>0.99890000000000001</v>
      </c>
      <c r="F32" s="136">
        <v>-8.9999999999999998E-4</v>
      </c>
      <c r="G32" s="3"/>
    </row>
    <row r="33" spans="2:7" x14ac:dyDescent="0.25">
      <c r="B33" s="167"/>
      <c r="C33" s="93" t="s">
        <v>117</v>
      </c>
      <c r="D33" s="137">
        <v>0.99980000000000002</v>
      </c>
      <c r="E33" s="144">
        <v>0.999</v>
      </c>
      <c r="F33" s="137">
        <v>-8.9999999999999998E-4</v>
      </c>
      <c r="G33" s="3"/>
    </row>
    <row r="34" spans="2:7" x14ac:dyDescent="0.25">
      <c r="B34" s="171" t="s">
        <v>2</v>
      </c>
      <c r="C34" s="22" t="s">
        <v>116</v>
      </c>
      <c r="D34" s="138">
        <v>0.99980000000000002</v>
      </c>
      <c r="E34" s="145">
        <v>0.99839999999999995</v>
      </c>
      <c r="F34" s="138">
        <v>-1.4E-3</v>
      </c>
      <c r="G34" s="3"/>
    </row>
    <row r="35" spans="2:7" ht="15" customHeight="1" x14ac:dyDescent="0.25">
      <c r="B35" s="170"/>
      <c r="C35" s="91" t="s">
        <v>117</v>
      </c>
      <c r="D35" s="139">
        <v>0.99980000000000002</v>
      </c>
      <c r="E35" s="146">
        <v>0.998</v>
      </c>
      <c r="F35" s="139">
        <v>-1.8E-3</v>
      </c>
      <c r="G35" s="3"/>
    </row>
    <row r="36" spans="2:7" x14ac:dyDescent="0.25">
      <c r="B36" s="171" t="s">
        <v>3</v>
      </c>
      <c r="C36" s="6" t="s">
        <v>116</v>
      </c>
      <c r="D36" s="140">
        <v>0.99980000000000002</v>
      </c>
      <c r="E36" s="147">
        <v>0.99919999999999998</v>
      </c>
      <c r="F36" s="140">
        <v>-5.9999999999999995E-4</v>
      </c>
      <c r="G36" s="3"/>
    </row>
    <row r="37" spans="2:7" x14ac:dyDescent="0.25">
      <c r="B37" s="170"/>
      <c r="C37" s="91" t="s">
        <v>117</v>
      </c>
      <c r="D37" s="139">
        <v>0.99980000000000002</v>
      </c>
      <c r="E37" s="146">
        <v>0.99950000000000006</v>
      </c>
      <c r="F37" s="139">
        <v>-2.9999999999999997E-4</v>
      </c>
      <c r="G37" s="3"/>
    </row>
    <row r="38" spans="2:7" x14ac:dyDescent="0.25">
      <c r="B38" s="168" t="s">
        <v>4</v>
      </c>
      <c r="C38" s="6" t="s">
        <v>116</v>
      </c>
      <c r="D38" s="140">
        <v>0.99990000000000001</v>
      </c>
      <c r="E38" s="147">
        <v>0.99909999999999999</v>
      </c>
      <c r="F38" s="140">
        <v>-8.0000000000000004E-4</v>
      </c>
      <c r="G38" s="3"/>
    </row>
    <row r="39" spans="2:7" x14ac:dyDescent="0.25">
      <c r="B39" s="170"/>
      <c r="C39" s="91" t="s">
        <v>117</v>
      </c>
      <c r="D39" s="139">
        <v>0.99980000000000002</v>
      </c>
      <c r="E39" s="146">
        <v>0.99960000000000004</v>
      </c>
      <c r="F39" s="139">
        <v>-2.0000000000000001E-4</v>
      </c>
      <c r="G39" s="3"/>
    </row>
    <row r="40" spans="2:7" x14ac:dyDescent="0.25">
      <c r="B40" s="168" t="s">
        <v>5</v>
      </c>
      <c r="C40" s="6" t="s">
        <v>116</v>
      </c>
      <c r="D40" s="140">
        <v>0.99990000000000001</v>
      </c>
      <c r="E40" s="147">
        <v>0.99570000000000003</v>
      </c>
      <c r="F40" s="140">
        <v>-4.1999999999999997E-3</v>
      </c>
      <c r="G40" s="3"/>
    </row>
    <row r="41" spans="2:7" x14ac:dyDescent="0.25">
      <c r="B41" s="170"/>
      <c r="C41" s="91" t="s">
        <v>117</v>
      </c>
      <c r="D41" s="139">
        <v>0.99990000000000001</v>
      </c>
      <c r="E41" s="146">
        <v>0.99809999999999999</v>
      </c>
      <c r="F41" s="139">
        <v>-1.8E-3</v>
      </c>
      <c r="G41" s="3"/>
    </row>
    <row r="42" spans="2:7" x14ac:dyDescent="0.25">
      <c r="B42" s="153" t="s">
        <v>6</v>
      </c>
      <c r="C42" s="91" t="s">
        <v>536</v>
      </c>
      <c r="D42" s="139">
        <v>1</v>
      </c>
      <c r="E42" s="146">
        <v>0.99260000000000004</v>
      </c>
      <c r="F42" s="139">
        <v>-7.4000000000000003E-3</v>
      </c>
      <c r="G42" s="3"/>
    </row>
    <row r="43" spans="2:7" x14ac:dyDescent="0.25">
      <c r="B43" s="168" t="s">
        <v>7</v>
      </c>
      <c r="C43" s="6" t="s">
        <v>116</v>
      </c>
      <c r="D43" s="140">
        <v>0.99990000000000001</v>
      </c>
      <c r="E43" s="147">
        <v>0.99790000000000001</v>
      </c>
      <c r="F43" s="140">
        <v>-2E-3</v>
      </c>
      <c r="G43" s="3"/>
    </row>
    <row r="44" spans="2:7" x14ac:dyDescent="0.25">
      <c r="B44" s="170"/>
      <c r="C44" s="91" t="s">
        <v>117</v>
      </c>
      <c r="D44" s="139">
        <v>0.99990000000000001</v>
      </c>
      <c r="E44" s="146">
        <v>0.99819999999999998</v>
      </c>
      <c r="F44" s="139">
        <v>-1.6999999999999999E-3</v>
      </c>
      <c r="G44" s="3"/>
    </row>
    <row r="45" spans="2:7" x14ac:dyDescent="0.25">
      <c r="B45" s="168" t="s">
        <v>8</v>
      </c>
      <c r="C45" s="6" t="s">
        <v>116</v>
      </c>
      <c r="D45" s="140">
        <v>0.99970000000000003</v>
      </c>
      <c r="E45" s="147">
        <v>0.99929999999999997</v>
      </c>
      <c r="F45" s="140">
        <v>-5.0000000000000001E-4</v>
      </c>
      <c r="G45" s="3"/>
    </row>
    <row r="46" spans="2:7" x14ac:dyDescent="0.25">
      <c r="B46" s="170"/>
      <c r="C46" s="91" t="s">
        <v>117</v>
      </c>
      <c r="D46" s="139">
        <v>0.99990000000000001</v>
      </c>
      <c r="E46" s="146">
        <v>0.99880000000000002</v>
      </c>
      <c r="F46" s="139">
        <v>-1.1000000000000001E-3</v>
      </c>
      <c r="G46" s="3"/>
    </row>
    <row r="47" spans="2:7" x14ac:dyDescent="0.25">
      <c r="B47" s="168" t="s">
        <v>9</v>
      </c>
      <c r="C47" s="6" t="s">
        <v>116</v>
      </c>
      <c r="D47" s="140">
        <v>0.99990000000000001</v>
      </c>
      <c r="E47" s="147">
        <v>0.99960000000000004</v>
      </c>
      <c r="F47" s="140">
        <v>-2.9999999999999997E-4</v>
      </c>
      <c r="G47" s="3"/>
    </row>
    <row r="48" spans="2:7" x14ac:dyDescent="0.25">
      <c r="B48" s="170"/>
      <c r="C48" s="91" t="s">
        <v>117</v>
      </c>
      <c r="D48" s="139">
        <v>0.99990000000000001</v>
      </c>
      <c r="E48" s="146">
        <v>0.99960000000000004</v>
      </c>
      <c r="F48" s="139">
        <v>-2.9999999999999997E-4</v>
      </c>
      <c r="G48" s="3"/>
    </row>
    <row r="49" spans="2:7" x14ac:dyDescent="0.25">
      <c r="B49" s="168" t="s">
        <v>10</v>
      </c>
      <c r="C49" s="6" t="s">
        <v>116</v>
      </c>
      <c r="D49" s="140">
        <v>1</v>
      </c>
      <c r="E49" s="147">
        <v>0.99909999999999999</v>
      </c>
      <c r="F49" s="140">
        <v>-8.0000000000000004E-4</v>
      </c>
      <c r="G49" s="3"/>
    </row>
    <row r="50" spans="2:7" x14ac:dyDescent="0.25">
      <c r="B50" s="169"/>
      <c r="C50" s="7" t="s">
        <v>117</v>
      </c>
      <c r="D50" s="141">
        <v>0.99980000000000002</v>
      </c>
      <c r="E50" s="148">
        <v>0.99750000000000005</v>
      </c>
      <c r="F50" s="141">
        <v>-2.2000000000000001E-3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sheetProtection algorithmName="SHA-512" hashValue="Q+TpCu8Dr+CpLORg3y0JbgYw7vpjg6FCDOyCHzgPqVB9vbWlYgx3Xq+rt+lzg9inaHdAnYT3sHBXaPk/WliaWg==" saltValue="gYBlKOG6pi+E+zRBwbYxkA==" spinCount="100000" sheet="1" objects="1" scenarios="1"/>
  <mergeCells count="12">
    <mergeCell ref="E27:I27"/>
    <mergeCell ref="J27:L27"/>
    <mergeCell ref="B31:B33"/>
    <mergeCell ref="B34:B35"/>
    <mergeCell ref="B36:B37"/>
    <mergeCell ref="B53:F53"/>
    <mergeCell ref="B49:B50"/>
    <mergeCell ref="B38:B39"/>
    <mergeCell ref="B40:B41"/>
    <mergeCell ref="B43:B44"/>
    <mergeCell ref="B45:B46"/>
    <mergeCell ref="B47:B4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October in 2015 and 2016, Controlling for Claim Delay - ",T3)</f>
        <v>Assignment Rates for July - October in 2015 and 2016, Controlling for Claim Delay - Enteral Nutrition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3</v>
      </c>
      <c r="T3" s="57" t="s">
        <v>119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3. Assignment Rates for July - October in 2015 and 2016, Controlling for Claim Delay - Enteral Nutrition</v>
      </c>
    </row>
    <row r="25" spans="2:12" x14ac:dyDescent="0.25">
      <c r="B25" s="33" t="str">
        <f>CONCATENATE("* Using data through mid-November of the respective year")</f>
        <v>* Using data through mid-November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555</v>
      </c>
      <c r="D31" s="135">
        <v>0.99939999999999996</v>
      </c>
      <c r="E31" s="142">
        <v>0.999</v>
      </c>
      <c r="F31" s="135">
        <v>-4.0000000000000002E-4</v>
      </c>
      <c r="G31" s="3"/>
    </row>
    <row r="32" spans="2:12" x14ac:dyDescent="0.25">
      <c r="B32" s="166"/>
      <c r="C32" s="9" t="s">
        <v>116</v>
      </c>
      <c r="D32" s="136">
        <v>0.99919999999999998</v>
      </c>
      <c r="E32" s="143">
        <v>0.99890000000000001</v>
      </c>
      <c r="F32" s="136">
        <v>-2.9999999999999997E-4</v>
      </c>
      <c r="G32" s="3"/>
    </row>
    <row r="33" spans="2:7" x14ac:dyDescent="0.25">
      <c r="B33" s="167"/>
      <c r="C33" s="93" t="s">
        <v>117</v>
      </c>
      <c r="D33" s="137">
        <v>0.99960000000000004</v>
      </c>
      <c r="E33" s="144">
        <v>0.999</v>
      </c>
      <c r="F33" s="137">
        <v>-5.9999999999999995E-4</v>
      </c>
      <c r="G33" s="3"/>
    </row>
    <row r="34" spans="2:7" x14ac:dyDescent="0.25">
      <c r="B34" s="171" t="s">
        <v>2</v>
      </c>
      <c r="C34" s="22" t="s">
        <v>116</v>
      </c>
      <c r="D34" s="138">
        <v>0.99890000000000001</v>
      </c>
      <c r="E34" s="145">
        <v>0.99909999999999999</v>
      </c>
      <c r="F34" s="138">
        <v>2.0000000000000001E-4</v>
      </c>
      <c r="G34" s="3"/>
    </row>
    <row r="35" spans="2:7" ht="15" customHeight="1" x14ac:dyDescent="0.25">
      <c r="B35" s="170"/>
      <c r="C35" s="91" t="s">
        <v>117</v>
      </c>
      <c r="D35" s="139">
        <v>0.99960000000000004</v>
      </c>
      <c r="E35" s="146">
        <v>1</v>
      </c>
      <c r="F35" s="139">
        <v>4.0000000000000002E-4</v>
      </c>
      <c r="G35" s="3"/>
    </row>
    <row r="36" spans="2:7" x14ac:dyDescent="0.25">
      <c r="B36" s="171" t="s">
        <v>3</v>
      </c>
      <c r="C36" s="6" t="s">
        <v>116</v>
      </c>
      <c r="D36" s="140">
        <v>0.99880000000000002</v>
      </c>
      <c r="E36" s="147">
        <v>0.99829999999999997</v>
      </c>
      <c r="F36" s="140">
        <v>-5.0000000000000001E-4</v>
      </c>
      <c r="G36" s="3"/>
    </row>
    <row r="37" spans="2:7" x14ac:dyDescent="0.25">
      <c r="B37" s="170"/>
      <c r="C37" s="91" t="s">
        <v>117</v>
      </c>
      <c r="D37" s="139">
        <v>0.99970000000000003</v>
      </c>
      <c r="E37" s="146">
        <v>0.999</v>
      </c>
      <c r="F37" s="139">
        <v>-6.9999999999999999E-4</v>
      </c>
      <c r="G37" s="3"/>
    </row>
    <row r="38" spans="2:7" x14ac:dyDescent="0.25">
      <c r="B38" s="168" t="s">
        <v>4</v>
      </c>
      <c r="C38" s="6" t="s">
        <v>116</v>
      </c>
      <c r="D38" s="140">
        <v>0.99939999999999996</v>
      </c>
      <c r="E38" s="147">
        <v>0.99950000000000006</v>
      </c>
      <c r="F38" s="140">
        <v>1E-4</v>
      </c>
      <c r="G38" s="3"/>
    </row>
    <row r="39" spans="2:7" x14ac:dyDescent="0.25">
      <c r="B39" s="170"/>
      <c r="C39" s="91" t="s">
        <v>117</v>
      </c>
      <c r="D39" s="139">
        <v>0.99960000000000004</v>
      </c>
      <c r="E39" s="146">
        <v>0.99970000000000003</v>
      </c>
      <c r="F39" s="139">
        <v>1E-4</v>
      </c>
      <c r="G39" s="3"/>
    </row>
    <row r="40" spans="2:7" x14ac:dyDescent="0.25">
      <c r="B40" s="168" t="s">
        <v>5</v>
      </c>
      <c r="C40" s="6" t="s">
        <v>116</v>
      </c>
      <c r="D40" s="140">
        <v>0.998</v>
      </c>
      <c r="E40" s="147">
        <v>0.99950000000000006</v>
      </c>
      <c r="F40" s="140">
        <v>1.5E-3</v>
      </c>
      <c r="G40" s="3"/>
    </row>
    <row r="41" spans="2:7" x14ac:dyDescent="0.25">
      <c r="B41" s="170"/>
      <c r="C41" s="91" t="s">
        <v>117</v>
      </c>
      <c r="D41" s="139">
        <v>0.99960000000000004</v>
      </c>
      <c r="E41" s="146">
        <v>0.99529999999999996</v>
      </c>
      <c r="F41" s="139">
        <v>-4.3E-3</v>
      </c>
      <c r="G41" s="3"/>
    </row>
    <row r="42" spans="2:7" x14ac:dyDescent="0.25">
      <c r="B42" s="153" t="s">
        <v>6</v>
      </c>
      <c r="C42" s="91" t="s">
        <v>536</v>
      </c>
      <c r="D42" s="139">
        <v>1</v>
      </c>
      <c r="E42" s="146">
        <v>1</v>
      </c>
      <c r="F42" s="139">
        <v>0</v>
      </c>
      <c r="G42" s="3"/>
    </row>
    <row r="43" spans="2:7" x14ac:dyDescent="0.25">
      <c r="B43" s="168" t="s">
        <v>7</v>
      </c>
      <c r="C43" s="6" t="s">
        <v>116</v>
      </c>
      <c r="D43" s="140">
        <v>0.99850000000000005</v>
      </c>
      <c r="E43" s="147">
        <v>0.99739999999999995</v>
      </c>
      <c r="F43" s="140">
        <v>-1.1000000000000001E-3</v>
      </c>
      <c r="G43" s="3"/>
    </row>
    <row r="44" spans="2:7" x14ac:dyDescent="0.25">
      <c r="B44" s="170"/>
      <c r="C44" s="91" t="s">
        <v>117</v>
      </c>
      <c r="D44" s="139">
        <v>0.999</v>
      </c>
      <c r="E44" s="146">
        <v>0.99929999999999997</v>
      </c>
      <c r="F44" s="139">
        <v>2.9999999999999997E-4</v>
      </c>
      <c r="G44" s="3"/>
    </row>
    <row r="45" spans="2:7" x14ac:dyDescent="0.25">
      <c r="B45" s="168" t="s">
        <v>8</v>
      </c>
      <c r="C45" s="6" t="s">
        <v>116</v>
      </c>
      <c r="D45" s="140">
        <v>0.99709999999999999</v>
      </c>
      <c r="E45" s="147">
        <v>0.99690000000000001</v>
      </c>
      <c r="F45" s="140">
        <v>-2.0000000000000001E-4</v>
      </c>
      <c r="G45" s="3"/>
    </row>
    <row r="46" spans="2:7" x14ac:dyDescent="0.25">
      <c r="B46" s="170"/>
      <c r="C46" s="91" t="s">
        <v>117</v>
      </c>
      <c r="D46" s="139">
        <v>0.99850000000000005</v>
      </c>
      <c r="E46" s="146">
        <v>0.998</v>
      </c>
      <c r="F46" s="139">
        <v>-5.0000000000000001E-4</v>
      </c>
      <c r="G46" s="3"/>
    </row>
    <row r="47" spans="2:7" x14ac:dyDescent="0.25">
      <c r="B47" s="168" t="s">
        <v>9</v>
      </c>
      <c r="C47" s="6" t="s">
        <v>116</v>
      </c>
      <c r="D47" s="140">
        <v>0.99960000000000004</v>
      </c>
      <c r="E47" s="147">
        <v>0.99939999999999996</v>
      </c>
      <c r="F47" s="140">
        <v>-2.0000000000000001E-4</v>
      </c>
      <c r="G47" s="3"/>
    </row>
    <row r="48" spans="2:7" x14ac:dyDescent="0.25">
      <c r="B48" s="170"/>
      <c r="C48" s="91" t="s">
        <v>117</v>
      </c>
      <c r="D48" s="139">
        <v>0.99980000000000002</v>
      </c>
      <c r="E48" s="146">
        <v>0.99880000000000002</v>
      </c>
      <c r="F48" s="139">
        <v>-1E-3</v>
      </c>
      <c r="G48" s="3"/>
    </row>
    <row r="49" spans="2:7" x14ac:dyDescent="0.25">
      <c r="B49" s="168" t="s">
        <v>10</v>
      </c>
      <c r="C49" s="6" t="s">
        <v>116</v>
      </c>
      <c r="D49" s="140">
        <v>0.99960000000000004</v>
      </c>
      <c r="E49" s="147">
        <v>0.99909999999999999</v>
      </c>
      <c r="F49" s="140">
        <v>-5.0000000000000001E-4</v>
      </c>
      <c r="G49" s="3"/>
    </row>
    <row r="50" spans="2:7" x14ac:dyDescent="0.25">
      <c r="B50" s="169"/>
      <c r="C50" s="7" t="s">
        <v>117</v>
      </c>
      <c r="D50" s="141">
        <v>0.99919999999999998</v>
      </c>
      <c r="E50" s="148">
        <v>0.99829999999999997</v>
      </c>
      <c r="F50" s="141">
        <v>-8.9999999999999998E-4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sheetProtection algorithmName="SHA-512" hashValue="kHnngV9N5Beh3jixS4zRI8DimHsQqtu7Uq521Ldfw50laZ6OC15M72YjgGCCyR7J+LON7iFf1Vig8HTdDT+3hA==" saltValue="Ucuu69DW9ARDfebhP8EtBQ==" spinCount="100000" sheet="1" objects="1" scenarios="1"/>
  <mergeCells count="12">
    <mergeCell ref="E27:I27"/>
    <mergeCell ref="J27:L27"/>
    <mergeCell ref="B31:B33"/>
    <mergeCell ref="B34:B35"/>
    <mergeCell ref="B36:B37"/>
    <mergeCell ref="B53:F53"/>
    <mergeCell ref="B49:B50"/>
    <mergeCell ref="B38:B39"/>
    <mergeCell ref="B40:B41"/>
    <mergeCell ref="B43:B44"/>
    <mergeCell ref="B45:B46"/>
    <mergeCell ref="B47:B4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October in 2015 and 2016, Controlling for Claim Delay - ",T3)</f>
        <v>Assignment Rates for July - October in 2015 and 2016, Controlling for Claim Delay - General Home Equipment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4</v>
      </c>
      <c r="T3" s="57" t="s">
        <v>527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4. Assignment Rates for July - October in 2015 and 2016, Controlling for Claim Delay - General Home Equipment</v>
      </c>
    </row>
    <row r="25" spans="2:12" x14ac:dyDescent="0.25">
      <c r="B25" s="33" t="str">
        <f>CONCATENATE("* Using data through mid-November of the respective year")</f>
        <v>* Using data through mid-November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555</v>
      </c>
      <c r="D31" s="135">
        <v>0.99160000000000004</v>
      </c>
      <c r="E31" s="142">
        <v>0.99399999999999999</v>
      </c>
      <c r="F31" s="135">
        <v>2.3999999999999998E-3</v>
      </c>
      <c r="G31" s="3"/>
    </row>
    <row r="32" spans="2:12" x14ac:dyDescent="0.25">
      <c r="B32" s="166"/>
      <c r="C32" s="9" t="s">
        <v>116</v>
      </c>
      <c r="D32" s="136">
        <v>0.99350000000000005</v>
      </c>
      <c r="E32" s="143">
        <v>0.99399999999999999</v>
      </c>
      <c r="F32" s="136">
        <v>5.0000000000000001E-4</v>
      </c>
      <c r="G32" s="3"/>
    </row>
    <row r="33" spans="2:7" x14ac:dyDescent="0.25">
      <c r="B33" s="167"/>
      <c r="C33" s="93" t="s">
        <v>117</v>
      </c>
      <c r="D33" s="137">
        <v>0.99039999999999995</v>
      </c>
      <c r="E33" s="144">
        <v>0.99399999999999999</v>
      </c>
      <c r="F33" s="137">
        <v>3.7000000000000002E-3</v>
      </c>
      <c r="G33" s="3"/>
    </row>
    <row r="34" spans="2:7" x14ac:dyDescent="0.25">
      <c r="B34" s="171" t="s">
        <v>2</v>
      </c>
      <c r="C34" s="22" t="s">
        <v>116</v>
      </c>
      <c r="D34" s="138">
        <v>0.99319999999999997</v>
      </c>
      <c r="E34" s="145">
        <v>0.99099999999999999</v>
      </c>
      <c r="F34" s="138">
        <v>-2.3E-3</v>
      </c>
      <c r="G34" s="3"/>
    </row>
    <row r="35" spans="2:7" ht="15" customHeight="1" x14ac:dyDescent="0.25">
      <c r="B35" s="170"/>
      <c r="C35" s="91" t="s">
        <v>117</v>
      </c>
      <c r="D35" s="139">
        <v>0.9909</v>
      </c>
      <c r="E35" s="146">
        <v>0.98950000000000005</v>
      </c>
      <c r="F35" s="139">
        <v>-1.4E-3</v>
      </c>
      <c r="G35" s="3"/>
    </row>
    <row r="36" spans="2:7" x14ac:dyDescent="0.25">
      <c r="B36" s="171" t="s">
        <v>3</v>
      </c>
      <c r="C36" s="6" t="s">
        <v>116</v>
      </c>
      <c r="D36" s="140">
        <v>0.99119999999999997</v>
      </c>
      <c r="E36" s="147">
        <v>0.99080000000000001</v>
      </c>
      <c r="F36" s="140">
        <v>-4.0000000000000002E-4</v>
      </c>
      <c r="G36" s="3"/>
    </row>
    <row r="37" spans="2:7" x14ac:dyDescent="0.25">
      <c r="B37" s="170"/>
      <c r="C37" s="91" t="s">
        <v>117</v>
      </c>
      <c r="D37" s="139">
        <v>0.9899</v>
      </c>
      <c r="E37" s="146">
        <v>0.99360000000000004</v>
      </c>
      <c r="F37" s="139">
        <v>3.5999999999999999E-3</v>
      </c>
      <c r="G37" s="3"/>
    </row>
    <row r="38" spans="2:7" x14ac:dyDescent="0.25">
      <c r="B38" s="168" t="s">
        <v>4</v>
      </c>
      <c r="C38" s="6" t="s">
        <v>116</v>
      </c>
      <c r="D38" s="140">
        <v>0.99229999999999996</v>
      </c>
      <c r="E38" s="147">
        <v>0.99409999999999998</v>
      </c>
      <c r="F38" s="140">
        <v>1.8E-3</v>
      </c>
      <c r="G38" s="3"/>
    </row>
    <row r="39" spans="2:7" x14ac:dyDescent="0.25">
      <c r="B39" s="170"/>
      <c r="C39" s="91" t="s">
        <v>117</v>
      </c>
      <c r="D39" s="139">
        <v>0.98860000000000003</v>
      </c>
      <c r="E39" s="146">
        <v>0.99609999999999999</v>
      </c>
      <c r="F39" s="139">
        <v>7.4999999999999997E-3</v>
      </c>
      <c r="G39" s="3"/>
    </row>
    <row r="40" spans="2:7" x14ac:dyDescent="0.25">
      <c r="B40" s="168" t="s">
        <v>5</v>
      </c>
      <c r="C40" s="6" t="s">
        <v>116</v>
      </c>
      <c r="D40" s="140">
        <v>0.98850000000000005</v>
      </c>
      <c r="E40" s="147">
        <v>0.98860000000000003</v>
      </c>
      <c r="F40" s="140">
        <v>1E-4</v>
      </c>
      <c r="G40" s="3"/>
    </row>
    <row r="41" spans="2:7" x14ac:dyDescent="0.25">
      <c r="B41" s="170"/>
      <c r="C41" s="91" t="s">
        <v>117</v>
      </c>
      <c r="D41" s="139">
        <v>0.98309999999999997</v>
      </c>
      <c r="E41" s="146">
        <v>0.99390000000000001</v>
      </c>
      <c r="F41" s="139">
        <v>1.09E-2</v>
      </c>
      <c r="G41" s="3"/>
    </row>
    <row r="42" spans="2:7" x14ac:dyDescent="0.25">
      <c r="B42" s="153" t="s">
        <v>6</v>
      </c>
      <c r="C42" s="91" t="s">
        <v>536</v>
      </c>
      <c r="D42" s="139">
        <v>0.99839999999999995</v>
      </c>
      <c r="E42" s="146">
        <v>0.997</v>
      </c>
      <c r="F42" s="139">
        <v>-1.2999999999999999E-3</v>
      </c>
      <c r="G42" s="3"/>
    </row>
    <row r="43" spans="2:7" x14ac:dyDescent="0.25">
      <c r="B43" s="168" t="s">
        <v>7</v>
      </c>
      <c r="C43" s="6" t="s">
        <v>116</v>
      </c>
      <c r="D43" s="140">
        <v>0.97609999999999997</v>
      </c>
      <c r="E43" s="147">
        <v>0.98019999999999996</v>
      </c>
      <c r="F43" s="140">
        <v>4.1000000000000003E-3</v>
      </c>
      <c r="G43" s="3"/>
    </row>
    <row r="44" spans="2:7" x14ac:dyDescent="0.25">
      <c r="B44" s="170"/>
      <c r="C44" s="91" t="s">
        <v>117</v>
      </c>
      <c r="D44" s="139">
        <v>0.97740000000000005</v>
      </c>
      <c r="E44" s="146">
        <v>0.97889999999999999</v>
      </c>
      <c r="F44" s="139">
        <v>1.5E-3</v>
      </c>
      <c r="G44" s="3"/>
    </row>
    <row r="45" spans="2:7" x14ac:dyDescent="0.25">
      <c r="B45" s="168" t="s">
        <v>8</v>
      </c>
      <c r="C45" s="6" t="s">
        <v>116</v>
      </c>
      <c r="D45" s="140">
        <v>0.98560000000000003</v>
      </c>
      <c r="E45" s="147">
        <v>0.99219999999999997</v>
      </c>
      <c r="F45" s="140">
        <v>6.6E-3</v>
      </c>
      <c r="G45" s="3"/>
    </row>
    <row r="46" spans="2:7" x14ac:dyDescent="0.25">
      <c r="B46" s="170"/>
      <c r="C46" s="91" t="s">
        <v>117</v>
      </c>
      <c r="D46" s="139">
        <v>0.97809999999999997</v>
      </c>
      <c r="E46" s="146">
        <v>0.97240000000000004</v>
      </c>
      <c r="F46" s="139">
        <v>-5.7999999999999996E-3</v>
      </c>
      <c r="G46" s="3"/>
    </row>
    <row r="47" spans="2:7" x14ac:dyDescent="0.25">
      <c r="B47" s="168" t="s">
        <v>9</v>
      </c>
      <c r="C47" s="6" t="s">
        <v>116</v>
      </c>
      <c r="D47" s="140">
        <v>0.99580000000000002</v>
      </c>
      <c r="E47" s="147">
        <v>0.99639999999999995</v>
      </c>
      <c r="F47" s="140">
        <v>5.9999999999999995E-4</v>
      </c>
      <c r="G47" s="3"/>
    </row>
    <row r="48" spans="2:7" x14ac:dyDescent="0.25">
      <c r="B48" s="170"/>
      <c r="C48" s="91" t="s">
        <v>117</v>
      </c>
      <c r="D48" s="139">
        <v>0.9929</v>
      </c>
      <c r="E48" s="146">
        <v>0.99539999999999995</v>
      </c>
      <c r="F48" s="139">
        <v>2.3999999999999998E-3</v>
      </c>
      <c r="G48" s="3"/>
    </row>
    <row r="49" spans="2:7" x14ac:dyDescent="0.25">
      <c r="B49" s="168" t="s">
        <v>10</v>
      </c>
      <c r="C49" s="6" t="s">
        <v>116</v>
      </c>
      <c r="D49" s="140">
        <v>0.99690000000000001</v>
      </c>
      <c r="E49" s="147">
        <v>0.99619999999999997</v>
      </c>
      <c r="F49" s="140">
        <v>-5.9999999999999995E-4</v>
      </c>
      <c r="G49" s="3"/>
    </row>
    <row r="50" spans="2:7" x14ac:dyDescent="0.25">
      <c r="B50" s="169"/>
      <c r="C50" s="7" t="s">
        <v>117</v>
      </c>
      <c r="D50" s="141">
        <v>0.99329999999999996</v>
      </c>
      <c r="E50" s="148">
        <v>0.99650000000000005</v>
      </c>
      <c r="F50" s="141">
        <v>3.2000000000000002E-3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sheetProtection algorithmName="SHA-512" hashValue="gFx5IcIbaTUBKfuyqcz6DXPVbXCEONc+U7G+vfHITJXwjgvLeUWiJyyuZxH3upB2hf15BJKBUT9Pxd5wBuoN6w==" saltValue="TpLI8qDRUwrUtitvQuF8Cw==" spinCount="100000" sheet="1" objects="1" scenarios="1"/>
  <mergeCells count="12">
    <mergeCell ref="E27:I27"/>
    <mergeCell ref="J27:L27"/>
    <mergeCell ref="B31:B33"/>
    <mergeCell ref="B34:B35"/>
    <mergeCell ref="B36:B37"/>
    <mergeCell ref="B53:F53"/>
    <mergeCell ref="B49:B50"/>
    <mergeCell ref="B38:B39"/>
    <mergeCell ref="B40:B41"/>
    <mergeCell ref="B43:B44"/>
    <mergeCell ref="B45:B46"/>
    <mergeCell ref="B47:B4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U53"/>
  <sheetViews>
    <sheetView showGridLines="0" zoomScale="85" zoomScaleNormal="85" workbookViewId="0"/>
  </sheetViews>
  <sheetFormatPr defaultColWidth="9.140625" defaultRowHeight="12.75" x14ac:dyDescent="0.25"/>
  <cols>
    <col min="1" max="1" width="3.7109375" style="3" customWidth="1"/>
    <col min="2" max="2" width="24.7109375" style="3" customWidth="1"/>
    <col min="3" max="3" width="14.28515625" style="3" customWidth="1"/>
    <col min="4" max="5" width="15.28515625" style="3" customWidth="1"/>
    <col min="6" max="6" width="13.28515625" style="3" customWidth="1"/>
    <col min="7" max="7" width="13.28515625" style="96" customWidth="1"/>
    <col min="8" max="8" width="12" style="3" customWidth="1"/>
    <col min="9" max="9" width="11.5703125" style="3" customWidth="1"/>
    <col min="10" max="11" width="14.28515625" style="3" customWidth="1"/>
    <col min="12" max="12" width="12.5703125" style="3" customWidth="1"/>
    <col min="13" max="13" width="11.42578125" style="3" customWidth="1"/>
    <col min="14" max="14" width="12" style="3" customWidth="1"/>
    <col min="15" max="19" width="9.140625" style="3"/>
    <col min="20" max="20" width="10.5703125" style="3" customWidth="1"/>
    <col min="21" max="16384" width="9.140625" style="3"/>
  </cols>
  <sheetData>
    <row r="1" spans="2:21" s="26" customFormat="1" ht="21.75" customHeight="1" x14ac:dyDescent="0.2">
      <c r="B1" s="27" t="str">
        <f>CONCATENATE("Assignment Rates for July - October in 2015 and 2016, Controlling for Claim Delay - ",T3)</f>
        <v>Assignment Rates for July - October in 2015 and 2016, Controlling for Claim Delay - Infusion Pump and Supplies</v>
      </c>
      <c r="C1" s="28"/>
      <c r="D1" s="28"/>
      <c r="G1" s="94"/>
    </row>
    <row r="2" spans="2:21" s="29" customFormat="1" ht="15" x14ac:dyDescent="0.2">
      <c r="B2" s="30" t="s">
        <v>16</v>
      </c>
      <c r="C2" s="31"/>
      <c r="D2" s="31"/>
      <c r="G2" s="95"/>
    </row>
    <row r="3" spans="2:21" x14ac:dyDescent="0.25">
      <c r="S3" s="57">
        <v>5</v>
      </c>
      <c r="T3" s="57" t="s">
        <v>120</v>
      </c>
      <c r="U3" s="57"/>
    </row>
    <row r="7" spans="2:21" x14ac:dyDescent="0.2">
      <c r="T7" s="1"/>
    </row>
    <row r="24" spans="2:12" x14ac:dyDescent="0.25">
      <c r="B24" s="32" t="str">
        <f>CONCATENATE("Table ",S3,". ",B1)</f>
        <v>Table 5. Assignment Rates for July - October in 2015 and 2016, Controlling for Claim Delay - Infusion Pump and Supplies</v>
      </c>
    </row>
    <row r="25" spans="2:12" x14ac:dyDescent="0.25">
      <c r="B25" s="33" t="str">
        <f>CONCATENATE("* Using data through mid-November of the respective year")</f>
        <v>* Using data through mid-November of the respective year</v>
      </c>
    </row>
    <row r="27" spans="2:12" ht="14.25" hidden="1" customHeight="1" x14ac:dyDescent="0.25">
      <c r="E27" s="163" t="s">
        <v>1</v>
      </c>
      <c r="F27" s="163"/>
      <c r="G27" s="163"/>
      <c r="H27" s="163"/>
      <c r="I27" s="163"/>
      <c r="J27" s="164" t="s">
        <v>122</v>
      </c>
      <c r="K27" s="164"/>
      <c r="L27" s="164"/>
    </row>
    <row r="28" spans="2:12" x14ac:dyDescent="0.25">
      <c r="D28" s="151" t="s">
        <v>1</v>
      </c>
      <c r="E28" s="154">
        <v>2016</v>
      </c>
      <c r="F28" s="86" t="s">
        <v>530</v>
      </c>
      <c r="G28" s="3"/>
    </row>
    <row r="29" spans="2:12" ht="38.25" customHeight="1" x14ac:dyDescent="0.25">
      <c r="B29" s="155" t="s">
        <v>55</v>
      </c>
      <c r="C29" s="155" t="s">
        <v>115</v>
      </c>
      <c r="D29" s="132" t="s">
        <v>123</v>
      </c>
      <c r="E29" s="132" t="s">
        <v>123</v>
      </c>
      <c r="F29" s="132" t="s">
        <v>123</v>
      </c>
      <c r="G29" s="3"/>
    </row>
    <row r="30" spans="2:12" x14ac:dyDescent="0.25">
      <c r="B30" s="119"/>
      <c r="C30" s="119"/>
      <c r="D30" s="133"/>
      <c r="E30" s="19"/>
      <c r="F30" s="134"/>
      <c r="G30" s="3"/>
    </row>
    <row r="31" spans="2:12" x14ac:dyDescent="0.25">
      <c r="B31" s="165" t="s">
        <v>11</v>
      </c>
      <c r="C31" s="92" t="s">
        <v>555</v>
      </c>
      <c r="D31" s="135">
        <v>0.99980000000000002</v>
      </c>
      <c r="E31" s="142">
        <v>0.99970000000000003</v>
      </c>
      <c r="F31" s="135">
        <v>-1E-4</v>
      </c>
      <c r="G31" s="3"/>
    </row>
    <row r="32" spans="2:12" x14ac:dyDescent="0.25">
      <c r="B32" s="166"/>
      <c r="C32" s="9" t="s">
        <v>116</v>
      </c>
      <c r="D32" s="136">
        <v>0.99970000000000003</v>
      </c>
      <c r="E32" s="143">
        <v>0.99970000000000003</v>
      </c>
      <c r="F32" s="136">
        <v>0</v>
      </c>
      <c r="G32" s="3"/>
    </row>
    <row r="33" spans="2:7" x14ac:dyDescent="0.25">
      <c r="B33" s="167"/>
      <c r="C33" s="93" t="s">
        <v>117</v>
      </c>
      <c r="D33" s="137">
        <v>0.99980000000000002</v>
      </c>
      <c r="E33" s="144">
        <v>0.99970000000000003</v>
      </c>
      <c r="F33" s="137">
        <v>-1E-4</v>
      </c>
      <c r="G33" s="3"/>
    </row>
    <row r="34" spans="2:7" x14ac:dyDescent="0.25">
      <c r="B34" s="171" t="s">
        <v>2</v>
      </c>
      <c r="C34" s="22" t="s">
        <v>116</v>
      </c>
      <c r="D34" s="138">
        <v>0.99750000000000005</v>
      </c>
      <c r="E34" s="145">
        <v>0.99809999999999999</v>
      </c>
      <c r="F34" s="138">
        <v>5.9999999999999995E-4</v>
      </c>
      <c r="G34" s="3"/>
    </row>
    <row r="35" spans="2:7" ht="15" customHeight="1" x14ac:dyDescent="0.25">
      <c r="B35" s="170"/>
      <c r="C35" s="91" t="s">
        <v>117</v>
      </c>
      <c r="D35" s="139">
        <v>0.99960000000000004</v>
      </c>
      <c r="E35" s="146">
        <v>1</v>
      </c>
      <c r="F35" s="139">
        <v>4.0000000000000002E-4</v>
      </c>
      <c r="G35" s="3"/>
    </row>
    <row r="36" spans="2:7" x14ac:dyDescent="0.25">
      <c r="B36" s="171" t="s">
        <v>3</v>
      </c>
      <c r="C36" s="6" t="s">
        <v>116</v>
      </c>
      <c r="D36" s="140">
        <v>0.99990000000000001</v>
      </c>
      <c r="E36" s="147">
        <v>0.99990000000000001</v>
      </c>
      <c r="F36" s="140">
        <v>1E-4</v>
      </c>
      <c r="G36" s="3"/>
    </row>
    <row r="37" spans="2:7" x14ac:dyDescent="0.25">
      <c r="B37" s="170"/>
      <c r="C37" s="91" t="s">
        <v>117</v>
      </c>
      <c r="D37" s="139">
        <v>0.99980000000000002</v>
      </c>
      <c r="E37" s="146">
        <v>0.99980000000000002</v>
      </c>
      <c r="F37" s="139">
        <v>1E-4</v>
      </c>
      <c r="G37" s="3"/>
    </row>
    <row r="38" spans="2:7" x14ac:dyDescent="0.25">
      <c r="B38" s="168" t="s">
        <v>4</v>
      </c>
      <c r="C38" s="6" t="s">
        <v>116</v>
      </c>
      <c r="D38" s="140">
        <v>0.99990000000000001</v>
      </c>
      <c r="E38" s="147">
        <v>1</v>
      </c>
      <c r="F38" s="140">
        <v>1E-4</v>
      </c>
      <c r="G38" s="3"/>
    </row>
    <row r="39" spans="2:7" x14ac:dyDescent="0.25">
      <c r="B39" s="170"/>
      <c r="C39" s="91" t="s">
        <v>117</v>
      </c>
      <c r="D39" s="139">
        <v>0.99990000000000001</v>
      </c>
      <c r="E39" s="146">
        <v>0.999</v>
      </c>
      <c r="F39" s="139">
        <v>-8.9999999999999998E-4</v>
      </c>
      <c r="G39" s="3"/>
    </row>
    <row r="40" spans="2:7" x14ac:dyDescent="0.25">
      <c r="B40" s="168" t="s">
        <v>5</v>
      </c>
      <c r="C40" s="6" t="s">
        <v>116</v>
      </c>
      <c r="D40" s="140">
        <v>0.99760000000000004</v>
      </c>
      <c r="E40" s="147">
        <v>1</v>
      </c>
      <c r="F40" s="140">
        <v>2.3999999999999998E-3</v>
      </c>
      <c r="G40" s="3"/>
    </row>
    <row r="41" spans="2:7" x14ac:dyDescent="0.25">
      <c r="B41" s="170"/>
      <c r="C41" s="91" t="s">
        <v>117</v>
      </c>
      <c r="D41" s="139">
        <v>1</v>
      </c>
      <c r="E41" s="146">
        <v>1</v>
      </c>
      <c r="F41" s="139">
        <v>0</v>
      </c>
      <c r="G41" s="3"/>
    </row>
    <row r="42" spans="2:7" x14ac:dyDescent="0.25">
      <c r="B42" s="153" t="s">
        <v>6</v>
      </c>
      <c r="C42" s="91" t="s">
        <v>536</v>
      </c>
      <c r="D42" s="139">
        <v>1</v>
      </c>
      <c r="E42" s="146">
        <v>1</v>
      </c>
      <c r="F42" s="139">
        <v>0</v>
      </c>
      <c r="G42" s="3"/>
    </row>
    <row r="43" spans="2:7" x14ac:dyDescent="0.25">
      <c r="B43" s="168" t="s">
        <v>7</v>
      </c>
      <c r="C43" s="6" t="s">
        <v>116</v>
      </c>
      <c r="D43" s="140">
        <v>0.99970000000000003</v>
      </c>
      <c r="E43" s="147">
        <v>0.99870000000000003</v>
      </c>
      <c r="F43" s="140">
        <v>-1.1000000000000001E-3</v>
      </c>
      <c r="G43" s="3"/>
    </row>
    <row r="44" spans="2:7" x14ac:dyDescent="0.25">
      <c r="B44" s="170"/>
      <c r="C44" s="91" t="s">
        <v>117</v>
      </c>
      <c r="D44" s="139">
        <v>0.99870000000000003</v>
      </c>
      <c r="E44" s="146">
        <v>0.99960000000000004</v>
      </c>
      <c r="F44" s="139">
        <v>8.9999999999999998E-4</v>
      </c>
      <c r="G44" s="3"/>
    </row>
    <row r="45" spans="2:7" x14ac:dyDescent="0.25">
      <c r="B45" s="168" t="s">
        <v>8</v>
      </c>
      <c r="C45" s="6" t="s">
        <v>116</v>
      </c>
      <c r="D45" s="140">
        <v>1</v>
      </c>
      <c r="E45" s="147">
        <v>1</v>
      </c>
      <c r="F45" s="140">
        <v>0</v>
      </c>
      <c r="G45" s="3"/>
    </row>
    <row r="46" spans="2:7" x14ac:dyDescent="0.25">
      <c r="B46" s="170"/>
      <c r="C46" s="91" t="s">
        <v>117</v>
      </c>
      <c r="D46" s="139">
        <v>1</v>
      </c>
      <c r="E46" s="146">
        <v>1</v>
      </c>
      <c r="F46" s="139">
        <v>0</v>
      </c>
      <c r="G46" s="3"/>
    </row>
    <row r="47" spans="2:7" x14ac:dyDescent="0.25">
      <c r="B47" s="168" t="s">
        <v>9</v>
      </c>
      <c r="C47" s="6" t="s">
        <v>116</v>
      </c>
      <c r="D47" s="140">
        <v>1</v>
      </c>
      <c r="E47" s="147">
        <v>0.99990000000000001</v>
      </c>
      <c r="F47" s="140">
        <v>-1E-4</v>
      </c>
      <c r="G47" s="3"/>
    </row>
    <row r="48" spans="2:7" x14ac:dyDescent="0.25">
      <c r="B48" s="170"/>
      <c r="C48" s="91" t="s">
        <v>117</v>
      </c>
      <c r="D48" s="139">
        <v>0.99990000000000001</v>
      </c>
      <c r="E48" s="146">
        <v>0.99980000000000002</v>
      </c>
      <c r="F48" s="139">
        <v>-1E-4</v>
      </c>
      <c r="G48" s="3"/>
    </row>
    <row r="49" spans="2:7" x14ac:dyDescent="0.25">
      <c r="B49" s="168" t="s">
        <v>10</v>
      </c>
      <c r="C49" s="6" t="s">
        <v>116</v>
      </c>
      <c r="D49" s="140">
        <v>1</v>
      </c>
      <c r="E49" s="147">
        <v>1</v>
      </c>
      <c r="F49" s="140">
        <v>0</v>
      </c>
      <c r="G49" s="3"/>
    </row>
    <row r="50" spans="2:7" x14ac:dyDescent="0.25">
      <c r="B50" s="169"/>
      <c r="C50" s="7" t="s">
        <v>117</v>
      </c>
      <c r="D50" s="141">
        <v>0.99990000000000001</v>
      </c>
      <c r="E50" s="148">
        <v>1</v>
      </c>
      <c r="F50" s="141">
        <v>0</v>
      </c>
      <c r="G50" s="3"/>
    </row>
    <row r="53" spans="2:7" ht="38.25" customHeight="1" x14ac:dyDescent="0.25">
      <c r="B53" s="162" t="s">
        <v>529</v>
      </c>
      <c r="C53" s="162"/>
      <c r="D53" s="162"/>
      <c r="E53" s="162"/>
      <c r="F53" s="162"/>
    </row>
  </sheetData>
  <sheetProtection algorithmName="SHA-512" hashValue="XyGrYtDgYnbkpvNHfqVPwztwXX6yRk9LAg8/r0XnBFmuHhog2Kbl6xSiXzyMFbPNhV/z91dW2XaI6gkqByZePA==" saltValue="yrYdroyNfU/xL0JRUxuJKQ==" spinCount="100000" sheet="1" objects="1" scenarios="1"/>
  <mergeCells count="12">
    <mergeCell ref="E27:I27"/>
    <mergeCell ref="J27:L27"/>
    <mergeCell ref="B31:B33"/>
    <mergeCell ref="B34:B35"/>
    <mergeCell ref="B36:B37"/>
    <mergeCell ref="B53:F53"/>
    <mergeCell ref="B49:B50"/>
    <mergeCell ref="B38:B39"/>
    <mergeCell ref="B40:B41"/>
    <mergeCell ref="B43:B44"/>
    <mergeCell ref="B45:B46"/>
    <mergeCell ref="B47:B48"/>
  </mergeCells>
  <hyperlinks>
    <hyperlink ref="B2" location="Overview!A1" display="Overview"/>
  </hyperlink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19</vt:i4>
      </vt:variant>
    </vt:vector>
  </HeadingPairs>
  <TitlesOfParts>
    <vt:vector size="19" baseType="lpstr">
      <vt:lpstr>Misc</vt:lpstr>
      <vt:lpstr>Overview</vt:lpstr>
      <vt:lpstr>Methodology</vt:lpstr>
      <vt:lpstr>DME Region Map</vt:lpstr>
      <vt:lpstr>All CB Items</vt:lpstr>
      <vt:lpstr>CPAP</vt:lpstr>
      <vt:lpstr>Enteral</vt:lpstr>
      <vt:lpstr>General Home Equipment</vt:lpstr>
      <vt:lpstr>Infusion Pumps</vt:lpstr>
      <vt:lpstr>Insulin Infusion Pumps</vt:lpstr>
      <vt:lpstr>Nebulizer</vt:lpstr>
      <vt:lpstr>NPWT</vt:lpstr>
      <vt:lpstr>Oxygen</vt:lpstr>
      <vt:lpstr>Support Surfaces</vt:lpstr>
      <vt:lpstr>TENS</vt:lpstr>
      <vt:lpstr>Walkers</vt:lpstr>
      <vt:lpstr>Wheelchairs and Accessories</vt:lpstr>
      <vt:lpstr>Appendix A</vt:lpstr>
      <vt:lpstr>BLANK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Xueying Bi</dc:creator>
  <cp:lastModifiedBy>Joel Kaiser</cp:lastModifiedBy>
  <dcterms:created xsi:type="dcterms:W3CDTF">2016-04-19T18:08:21Z</dcterms:created>
  <dcterms:modified xsi:type="dcterms:W3CDTF">2016-12-06T21:06:44Z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1445670764</vt:i4>
  </property>
  <property fmtid="{D5CDD505-2E9C-101B-9397-08002B2CF9AE}" pid="3" name="_NewReviewCycle">
    <vt:lpwstr/>
  </property>
  <property fmtid="{D5CDD505-2E9C-101B-9397-08002B2CF9AE}" pid="4" name="_EmailSubject">
    <vt:lpwstr>Project 3: Non CBA Areas</vt:lpwstr>
  </property>
  <property fmtid="{D5CDD505-2E9C-101B-9397-08002B2CF9AE}" pid="5" name="_AuthorEmail">
    <vt:lpwstr>Joel.Kaiser@cms.hhs.gov</vt:lpwstr>
  </property>
  <property fmtid="{D5CDD505-2E9C-101B-9397-08002B2CF9AE}" pid="6" name="_AuthorEmailDisplayName">
    <vt:lpwstr>Kaiser, Joel E. (CMS/CM)</vt:lpwstr>
  </property>
</Properties>
</file>