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Project\508_Systems\MA1\Project Staff Drop\MAX 2012\Deliverables_2018_01_31\Record Counts\"/>
    </mc:Choice>
  </mc:AlternateContent>
  <bookViews>
    <workbookView xWindow="8610" yWindow="1305" windowWidth="11970" windowHeight="8010" activeTab="1"/>
  </bookViews>
  <sheets>
    <sheet name="CoverPage" sheetId="15" r:id="rId1"/>
    <sheet name="Counts" sheetId="14" r:id="rId2"/>
  </sheets>
  <definedNames>
    <definedName name="BEGINDATE">#REF!</definedName>
    <definedName name="ENDDATE">#REF!</definedName>
    <definedName name="_xlnm.Print_Area" localSheetId="1">Counts!$A$1:$K$56</definedName>
    <definedName name="_xlnm.Print_Area" localSheetId="0">CoverPage!$A$1:$A$11</definedName>
    <definedName name="_xlnm.Print_Titles" localSheetId="1">Counts!$A:$A,Counts!$1:$3</definedName>
    <definedName name="TitleRegion1.a1.a3.2">#REF!</definedName>
    <definedName name="TitleRegion1.a3.k55.3">Counts!$A$3</definedName>
  </definedNames>
  <calcPr calcId="152511" refMode="R1C1"/>
</workbook>
</file>

<file path=xl/calcChain.xml><?xml version="1.0" encoding="utf-8"?>
<calcChain xmlns="http://schemas.openxmlformats.org/spreadsheetml/2006/main">
  <c r="K43" i="14" l="1"/>
  <c r="J43" i="14"/>
  <c r="I43" i="14"/>
  <c r="H43" i="14"/>
  <c r="G43" i="14"/>
  <c r="K20" i="14"/>
  <c r="J20" i="14"/>
  <c r="I20" i="14"/>
  <c r="H20" i="14"/>
  <c r="G20" i="14"/>
  <c r="K16" i="14"/>
  <c r="J16" i="14"/>
  <c r="I16" i="14"/>
  <c r="H16" i="14"/>
  <c r="G16" i="14"/>
  <c r="K9" i="14"/>
  <c r="J9" i="14"/>
  <c r="I9" i="14"/>
  <c r="H9" i="14"/>
  <c r="G9" i="14"/>
  <c r="G5" i="14" l="1"/>
  <c r="H5" i="14"/>
  <c r="I5" i="14"/>
  <c r="J5" i="14"/>
  <c r="K5" i="14"/>
  <c r="G6" i="14"/>
  <c r="H6" i="14"/>
  <c r="I6" i="14"/>
  <c r="J6" i="14"/>
  <c r="K6" i="14"/>
  <c r="G7" i="14"/>
  <c r="H7" i="14"/>
  <c r="I7" i="14"/>
  <c r="J7" i="14"/>
  <c r="K7" i="14"/>
  <c r="G8" i="14"/>
  <c r="H8" i="14"/>
  <c r="I8" i="14"/>
  <c r="J8" i="14"/>
  <c r="K8" i="14"/>
  <c r="G10" i="14"/>
  <c r="H10" i="14"/>
  <c r="I10" i="14"/>
  <c r="J10" i="14"/>
  <c r="K10" i="14"/>
  <c r="G11" i="14"/>
  <c r="H11" i="14"/>
  <c r="I11" i="14"/>
  <c r="J11" i="14"/>
  <c r="K11" i="14"/>
  <c r="G12" i="14"/>
  <c r="H12" i="14"/>
  <c r="I12" i="14"/>
  <c r="J12" i="14"/>
  <c r="K12" i="14"/>
  <c r="G13" i="14"/>
  <c r="H13" i="14"/>
  <c r="I13" i="14"/>
  <c r="J13" i="14"/>
  <c r="K13" i="14"/>
  <c r="G14" i="14"/>
  <c r="H14" i="14"/>
  <c r="I14" i="14"/>
  <c r="J14" i="14"/>
  <c r="K14" i="14"/>
  <c r="G15" i="14"/>
  <c r="H15" i="14"/>
  <c r="I15" i="14"/>
  <c r="J15" i="14"/>
  <c r="K15" i="14"/>
  <c r="G17" i="14"/>
  <c r="H17" i="14"/>
  <c r="I17" i="14"/>
  <c r="J17" i="14"/>
  <c r="K17" i="14"/>
  <c r="G18" i="14"/>
  <c r="H18" i="14"/>
  <c r="I18" i="14"/>
  <c r="J18" i="14"/>
  <c r="K18" i="14"/>
  <c r="G19" i="14"/>
  <c r="H19" i="14"/>
  <c r="I19" i="14"/>
  <c r="J19" i="14"/>
  <c r="K19" i="14"/>
  <c r="G21" i="14"/>
  <c r="H21" i="14"/>
  <c r="I21" i="14"/>
  <c r="J21" i="14"/>
  <c r="K21" i="14"/>
  <c r="G22" i="14"/>
  <c r="H22" i="14"/>
  <c r="I22" i="14"/>
  <c r="J22" i="14"/>
  <c r="K22" i="14"/>
  <c r="G23" i="14"/>
  <c r="H23" i="14"/>
  <c r="I23" i="14"/>
  <c r="J23" i="14"/>
  <c r="K23" i="14"/>
  <c r="G24" i="14"/>
  <c r="H24" i="14"/>
  <c r="I24" i="14"/>
  <c r="J24" i="14"/>
  <c r="K24" i="14"/>
  <c r="G25" i="14"/>
  <c r="H25" i="14"/>
  <c r="I25" i="14"/>
  <c r="J25" i="14"/>
  <c r="K25" i="14"/>
  <c r="G26" i="14"/>
  <c r="H26" i="14"/>
  <c r="I26" i="14"/>
  <c r="J26" i="14"/>
  <c r="K26" i="14"/>
  <c r="G27" i="14"/>
  <c r="H27" i="14"/>
  <c r="I27" i="14"/>
  <c r="J27" i="14"/>
  <c r="K27" i="14"/>
  <c r="G28" i="14"/>
  <c r="H28" i="14"/>
  <c r="I28" i="14"/>
  <c r="J28" i="14"/>
  <c r="K28" i="14"/>
  <c r="G29" i="14"/>
  <c r="H29" i="14"/>
  <c r="I29" i="14"/>
  <c r="J29" i="14"/>
  <c r="K29" i="14"/>
  <c r="G30" i="14"/>
  <c r="H30" i="14"/>
  <c r="I30" i="14"/>
  <c r="J30" i="14"/>
  <c r="K30" i="14"/>
  <c r="G31" i="14"/>
  <c r="H31" i="14"/>
  <c r="I31" i="14"/>
  <c r="J31" i="14"/>
  <c r="K31" i="14"/>
  <c r="G32" i="14"/>
  <c r="H32" i="14"/>
  <c r="I32" i="14"/>
  <c r="J32" i="14"/>
  <c r="K32" i="14"/>
  <c r="G33" i="14"/>
  <c r="H33" i="14"/>
  <c r="I33" i="14"/>
  <c r="J33" i="14"/>
  <c r="K33" i="14"/>
  <c r="G34" i="14"/>
  <c r="H34" i="14"/>
  <c r="I34" i="14"/>
  <c r="J34" i="14"/>
  <c r="K34" i="14"/>
  <c r="G35" i="14"/>
  <c r="H35" i="14"/>
  <c r="I35" i="14"/>
  <c r="J35" i="14"/>
  <c r="K35" i="14"/>
  <c r="G36" i="14"/>
  <c r="H36" i="14"/>
  <c r="I36" i="14"/>
  <c r="J36" i="14"/>
  <c r="K36" i="14"/>
  <c r="G37" i="14"/>
  <c r="H37" i="14"/>
  <c r="I37" i="14"/>
  <c r="J37" i="14"/>
  <c r="K37" i="14"/>
  <c r="G38" i="14"/>
  <c r="H38" i="14"/>
  <c r="I38" i="14"/>
  <c r="J38" i="14"/>
  <c r="K38" i="14"/>
  <c r="G39" i="14"/>
  <c r="H39" i="14"/>
  <c r="I39" i="14"/>
  <c r="J39" i="14"/>
  <c r="K39" i="14"/>
  <c r="G40" i="14"/>
  <c r="H40" i="14"/>
  <c r="I40" i="14"/>
  <c r="J40" i="14"/>
  <c r="K40" i="14"/>
  <c r="G41" i="14"/>
  <c r="H41" i="14"/>
  <c r="I41" i="14"/>
  <c r="J41" i="14"/>
  <c r="K41" i="14"/>
  <c r="G42" i="14"/>
  <c r="H42" i="14"/>
  <c r="I42" i="14"/>
  <c r="J42" i="14"/>
  <c r="K42" i="14"/>
  <c r="G44" i="14"/>
  <c r="H44" i="14"/>
  <c r="I44" i="14"/>
  <c r="J44" i="14"/>
  <c r="K44" i="14"/>
  <c r="G45" i="14"/>
  <c r="H45" i="14"/>
  <c r="I45" i="14"/>
  <c r="J45" i="14"/>
  <c r="K45" i="14"/>
  <c r="G46" i="14"/>
  <c r="H46" i="14"/>
  <c r="I46" i="14"/>
  <c r="J46" i="14"/>
  <c r="K46" i="14"/>
  <c r="G47" i="14"/>
  <c r="H47" i="14"/>
  <c r="I47" i="14"/>
  <c r="J47" i="14"/>
  <c r="K47" i="14"/>
  <c r="G48" i="14"/>
  <c r="H48" i="14"/>
  <c r="I48" i="14"/>
  <c r="J48" i="14"/>
  <c r="K48" i="14"/>
  <c r="G49" i="14"/>
  <c r="H49" i="14"/>
  <c r="I49" i="14"/>
  <c r="J49" i="14"/>
  <c r="K49" i="14"/>
  <c r="G50" i="14"/>
  <c r="H50" i="14"/>
  <c r="I50" i="14"/>
  <c r="J50" i="14"/>
  <c r="K50" i="14"/>
  <c r="G51" i="14"/>
  <c r="H51" i="14"/>
  <c r="I51" i="14"/>
  <c r="J51" i="14"/>
  <c r="K51" i="14"/>
  <c r="G52" i="14"/>
  <c r="H52" i="14"/>
  <c r="I52" i="14"/>
  <c r="J52" i="14"/>
  <c r="K52" i="14"/>
  <c r="G53" i="14"/>
  <c r="H53" i="14"/>
  <c r="I53" i="14"/>
  <c r="J53" i="14"/>
  <c r="K53" i="14"/>
  <c r="G54" i="14"/>
  <c r="H54" i="14"/>
  <c r="I54" i="14"/>
  <c r="J54" i="14"/>
  <c r="K54" i="14"/>
  <c r="K4" i="14" l="1"/>
  <c r="J4" i="14"/>
  <c r="I4" i="14"/>
  <c r="H4" i="14"/>
  <c r="G4" i="14"/>
  <c r="F55" i="14" l="1"/>
  <c r="K55" i="14" s="1"/>
  <c r="E55" i="14"/>
  <c r="J55" i="14" s="1"/>
  <c r="D55" i="14"/>
  <c r="I55" i="14" s="1"/>
  <c r="C55" i="14"/>
  <c r="H55" i="14" s="1"/>
  <c r="B55" i="14"/>
  <c r="G55" i="14" s="1"/>
</calcChain>
</file>

<file path=xl/sharedStrings.xml><?xml version="1.0" encoding="utf-8"?>
<sst xmlns="http://schemas.openxmlformats.org/spreadsheetml/2006/main" count="77" uniqueCount="74">
  <si>
    <t xml:space="preserve">Alabama </t>
  </si>
  <si>
    <t xml:space="preserve">Alaska </t>
  </si>
  <si>
    <t>Arizona</t>
  </si>
  <si>
    <t>Arkansas</t>
  </si>
  <si>
    <t>Colorado</t>
  </si>
  <si>
    <t>Connecticut</t>
  </si>
  <si>
    <t>Delaware</t>
  </si>
  <si>
    <t>District of Columbia</t>
  </si>
  <si>
    <t xml:space="preserve">Florida </t>
  </si>
  <si>
    <t>Georgia</t>
  </si>
  <si>
    <t xml:space="preserve">Hawaii </t>
  </si>
  <si>
    <t>Idaho</t>
  </si>
  <si>
    <t xml:space="preserve">Illinois </t>
  </si>
  <si>
    <t>Indiana</t>
  </si>
  <si>
    <t xml:space="preserve">Iowa </t>
  </si>
  <si>
    <t>Kansas</t>
  </si>
  <si>
    <t xml:space="preserve">Maine </t>
  </si>
  <si>
    <t>Maryland</t>
  </si>
  <si>
    <t>Massachusetts</t>
  </si>
  <si>
    <t>Michigan</t>
  </si>
  <si>
    <t>Mississippi</t>
  </si>
  <si>
    <t>Missouri</t>
  </si>
  <si>
    <t>Montana</t>
  </si>
  <si>
    <t>Nebraska</t>
  </si>
  <si>
    <t>New Hampshire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</si>
  <si>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</si>
  <si>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</si>
  <si>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</si>
  <si>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</si>
  <si>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</si>
  <si>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</si>
  <si>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</si>
  <si>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</si>
  <si>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</si>
  <si>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</si>
  <si>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</si>
  <si>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</si>
  <si>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</si>
  <si>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Virginia</t>
  </si>
  <si>
    <t>Washington</t>
  </si>
  <si>
    <t>West Virginia</t>
  </si>
  <si>
    <t>Wisconsin</t>
  </si>
  <si>
    <t>Wyoming</t>
  </si>
  <si>
    <t>California (SSN)</t>
  </si>
  <si>
    <t>Louisiana (SSN)</t>
  </si>
  <si>
    <t>Minnesota (SSN)</t>
  </si>
  <si>
    <t>Nevada (SSN)</t>
  </si>
  <si>
    <t>New Jersey (SSN)</t>
  </si>
  <si>
    <t>New Mexico (SSN)</t>
  </si>
  <si>
    <t>Vermont (SSN)</t>
  </si>
  <si>
    <t>All States</t>
  </si>
  <si>
    <t xml:space="preserve">Kentucky </t>
  </si>
  <si>
    <t>Record Counts:
IP</t>
  </si>
  <si>
    <t>Record Counts:
LT</t>
  </si>
  <si>
    <t>Records Counts:
OT</t>
  </si>
  <si>
    <t>Record Counts:
RX</t>
  </si>
  <si>
    <t>Record Counts:
PS</t>
  </si>
  <si>
    <t>File Size:
IP
LRECL
807
(MB)</t>
  </si>
  <si>
    <t>File Size:
LT 
LRECL
281
(MB)</t>
  </si>
  <si>
    <t>File Size:
OT
LRECL
270
(MB)</t>
  </si>
  <si>
    <t>File Size:
RX
LRECL
348
(MB)</t>
  </si>
  <si>
    <t>File Size:
PS
LRECL
3058
(MB)</t>
  </si>
  <si>
    <t>Mathematica Policy Research logo and report logo</t>
  </si>
  <si>
    <t>BLANK</t>
  </si>
  <si>
    <t>Medicaid Analytic Extract</t>
  </si>
  <si>
    <t>Submitted to:</t>
  </si>
  <si>
    <t>Centers for Medicare &amp; Medicaid Services 
7500 Security Blvd.
Mail Stop B2-29-04
Baltimore, MD  21244-1850
Project Officer: Cara Petroski</t>
  </si>
  <si>
    <t>Submitted by:</t>
  </si>
  <si>
    <t>Record Counts, 2012</t>
  </si>
  <si>
    <t>MAX 2012 RECORD COUNTS AND FILE SIZES</t>
  </si>
  <si>
    <t>States</t>
  </si>
  <si>
    <t>End of Worksheet</t>
  </si>
  <si>
    <t>Mathematica Policy Research
1100 1st Street, NE
12th Floor
Washington, DC 20002-4221
Project Director: Susan Williams
Reference Number: 50160.210
Contract Number: HHSM-500-2014-00034I
Task Order: HHSM-500-T0007</t>
  </si>
  <si>
    <t>February 7,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</si>
</sst>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9"/>
      <name val="Arial"/>
      <family val="2"/>
    </font>
    <font>
      <sz val="11"/>
      <color theme="0"/>
      <name val="Calibri"/>
      <family val="2"/>
      <scheme val="minor"/>
    </font>
    <font>
      <b/>
      <sz val="18.5"/>
      <color rgb="FFE70032"/>
      <name val="Arial Black"/>
      <family val="2"/>
    </font>
    <font>
      <sz val="14"/>
      <color theme="1"/>
      <name val="Arial"/>
      <family val="2"/>
    </font>
    <font>
      <sz val="9"/>
      <color theme="0"/>
      <name val="Arial"/>
      <family val="2"/>
    </font>
    <font>
      <sz val="8"/>
      <color theme="1"/>
      <name val="Arial Black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2"/>
      <color theme="1"/>
      <name val="Times New Roman"/>
      <family val="1"/>
    </font>
    <font>
      <sz val="10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 applyFill="1"/>
    <xf numFmtId="0" fontId="0" fillId="0" borderId="0" xfId="0" applyFill="1"/>
    <xf numFmtId="0" fontId="0" fillId="0" borderId="0" xfId="0" applyFill="1" applyBorder="1"/>
    <xf numFmtId="0" fontId="1" fillId="0" borderId="0" xfId="0" applyFont="1" applyFill="1"/>
    <xf numFmtId="0" fontId="1" fillId="0" borderId="0" xfId="0" applyFont="1" applyFill="1" applyAlignment="1"/>
    <xf numFmtId="3" fontId="4" fillId="0" borderId="1" xfId="0" applyNumberFormat="1" applyFont="1" applyFill="1" applyBorder="1" applyAlignment="1">
      <alignment horizontal="right"/>
    </xf>
    <xf numFmtId="3" fontId="4" fillId="0" borderId="1" xfId="0" applyNumberFormat="1" applyFont="1" applyFill="1" applyBorder="1"/>
    <xf numFmtId="3" fontId="4" fillId="0" borderId="1" xfId="0" quotePrefix="1" applyNumberFormat="1" applyFont="1" applyFill="1" applyBorder="1" applyAlignment="1">
      <alignment horizontal="right"/>
    </xf>
    <xf numFmtId="0" fontId="5" fillId="0" borderId="0" xfId="0" applyFont="1"/>
    <xf numFmtId="0" fontId="6" fillId="0" borderId="0" xfId="0" applyFont="1"/>
    <xf numFmtId="49" fontId="7" fillId="0" borderId="0" xfId="0" applyNumberFormat="1" applyFont="1" applyAlignment="1">
      <alignment horizontal="left"/>
    </xf>
    <xf numFmtId="49" fontId="8" fillId="0" borderId="0" xfId="0" applyNumberFormat="1" applyFont="1" applyAlignment="1">
      <alignment horizontal="left"/>
    </xf>
    <xf numFmtId="0" fontId="9" fillId="0" borderId="0" xfId="0" applyFont="1"/>
    <xf numFmtId="0" fontId="10" fillId="0" borderId="0" xfId="0" applyFont="1" applyAlignment="1">
      <alignment wrapText="1"/>
    </xf>
    <xf numFmtId="0" fontId="11" fillId="0" borderId="0" xfId="0" applyFont="1"/>
    <xf numFmtId="0" fontId="10" fillId="0" borderId="0" xfId="0" applyFont="1" applyAlignment="1">
      <alignment horizontal="left" wrapText="1"/>
    </xf>
    <xf numFmtId="0" fontId="10" fillId="0" borderId="0" xfId="0" applyFont="1"/>
    <xf numFmtId="0" fontId="12" fillId="0" borderId="0" xfId="0" applyFont="1" applyAlignment="1">
      <alignment horizontal="justify"/>
    </xf>
    <xf numFmtId="3" fontId="0" fillId="0" borderId="1" xfId="0" applyNumberFormat="1" applyBorder="1" applyAlignment="1">
      <alignment horizontal="right"/>
    </xf>
    <xf numFmtId="0" fontId="8" fillId="0" borderId="2" xfId="0" applyFont="1" applyFill="1" applyBorder="1"/>
    <xf numFmtId="0" fontId="13" fillId="0" borderId="0" xfId="0" applyFont="1" applyFill="1" applyAlignment="1">
      <alignment horizontal="left"/>
    </xf>
    <xf numFmtId="0" fontId="4" fillId="0" borderId="4" xfId="0" applyFont="1" applyFill="1" applyBorder="1"/>
    <xf numFmtId="3" fontId="4" fillId="0" borderId="5" xfId="0" applyNumberFormat="1" applyFont="1" applyFill="1" applyBorder="1" applyAlignment="1">
      <alignment horizontal="right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 wrapText="1"/>
    </xf>
    <xf numFmtId="0" fontId="4" fillId="0" borderId="8" xfId="0" applyFont="1" applyFill="1" applyBorder="1" applyAlignment="1">
      <alignment horizontal="center" wrapText="1"/>
    </xf>
    <xf numFmtId="0" fontId="4" fillId="0" borderId="9" xfId="0" applyFont="1" applyFill="1" applyBorder="1"/>
    <xf numFmtId="3" fontId="4" fillId="0" borderId="10" xfId="0" applyNumberFormat="1" applyFont="1" applyFill="1" applyBorder="1"/>
    <xf numFmtId="3" fontId="4" fillId="0" borderId="10" xfId="0" applyNumberFormat="1" applyFont="1" applyFill="1" applyBorder="1" applyAlignment="1">
      <alignment horizontal="right"/>
    </xf>
    <xf numFmtId="3" fontId="4" fillId="0" borderId="11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center"/>
    </xf>
    <xf numFmtId="14" fontId="2" fillId="0" borderId="3" xfId="0" applyNumberFormat="1" applyFon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right"/>
    </xf>
  </cellXfs>
  <cellStyles count="1">
    <cellStyle name="Normal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142875</xdr:rowOff>
    </xdr:from>
    <xdr:to>
      <xdr:col>0</xdr:col>
      <xdr:colOff>2266950</xdr:colOff>
      <xdr:row>0</xdr:row>
      <xdr:rowOff>733425</xdr:rowOff>
    </xdr:to>
    <xdr:pic>
      <xdr:nvPicPr>
        <xdr:cNvPr id="2" name="Picture 1" descr="MATHEMATICA POLICY RESEARCH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2875"/>
          <a:ext cx="22669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2600326</xdr:colOff>
      <xdr:row>0</xdr:row>
      <xdr:rowOff>66675</xdr:rowOff>
    </xdr:from>
    <xdr:to>
      <xdr:col>0</xdr:col>
      <xdr:colOff>2600327</xdr:colOff>
      <xdr:row>1</xdr:row>
      <xdr:rowOff>38100</xdr:rowOff>
    </xdr:to>
    <xdr:pic>
      <xdr:nvPicPr>
        <xdr:cNvPr id="3" name="Picture 2" descr="REPORT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600326" y="66675"/>
          <a:ext cx="1" cy="800100"/>
        </a:xfrm>
        <a:prstGeom prst="rect">
          <a:avLst/>
        </a:prstGeom>
      </xdr:spPr>
    </xdr:pic>
    <xdr:clientData/>
  </xdr:twoCellAnchor>
  <xdr:twoCellAnchor editAs="oneCell">
    <xdr:from>
      <xdr:col>0</xdr:col>
      <xdr:colOff>2771775</xdr:colOff>
      <xdr:row>0</xdr:row>
      <xdr:rowOff>28575</xdr:rowOff>
    </xdr:from>
    <xdr:to>
      <xdr:col>0</xdr:col>
      <xdr:colOff>2771775</xdr:colOff>
      <xdr:row>1</xdr:row>
      <xdr:rowOff>0</xdr:rowOff>
    </xdr:to>
    <xdr:pic>
      <xdr:nvPicPr>
        <xdr:cNvPr id="4" name="Picture 3" descr="REPORT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71775" y="28575"/>
          <a:ext cx="3933825" cy="800100"/>
        </a:xfrm>
        <a:prstGeom prst="rect">
          <a:avLst/>
        </a:prstGeom>
      </xdr:spPr>
    </xdr:pic>
    <xdr:clientData/>
  </xdr:twoCellAnchor>
  <xdr:twoCellAnchor editAs="oneCell">
    <xdr:from>
      <xdr:col>0</xdr:col>
      <xdr:colOff>2828926</xdr:colOff>
      <xdr:row>0</xdr:row>
      <xdr:rowOff>57150</xdr:rowOff>
    </xdr:from>
    <xdr:to>
      <xdr:col>0</xdr:col>
      <xdr:colOff>6657976</xdr:colOff>
      <xdr:row>1</xdr:row>
      <xdr:rowOff>28575</xdr:rowOff>
    </xdr:to>
    <xdr:pic>
      <xdr:nvPicPr>
        <xdr:cNvPr id="5" name="Picture 4" descr="REPORT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828926" y="57150"/>
          <a:ext cx="3829050" cy="8001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142875</xdr:rowOff>
    </xdr:from>
    <xdr:to>
      <xdr:col>0</xdr:col>
      <xdr:colOff>2266950</xdr:colOff>
      <xdr:row>0</xdr:row>
      <xdr:rowOff>733425</xdr:rowOff>
    </xdr:to>
    <xdr:pic>
      <xdr:nvPicPr>
        <xdr:cNvPr id="6" name="Picture 5" descr="MATHEMATICA POLICY RESEARCH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2875"/>
          <a:ext cx="22669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2600326</xdr:colOff>
      <xdr:row>0</xdr:row>
      <xdr:rowOff>66675</xdr:rowOff>
    </xdr:from>
    <xdr:to>
      <xdr:col>0</xdr:col>
      <xdr:colOff>2600327</xdr:colOff>
      <xdr:row>1</xdr:row>
      <xdr:rowOff>38100</xdr:rowOff>
    </xdr:to>
    <xdr:pic>
      <xdr:nvPicPr>
        <xdr:cNvPr id="7" name="Picture 6" descr="REPORT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600326" y="66675"/>
          <a:ext cx="1" cy="800100"/>
        </a:xfrm>
        <a:prstGeom prst="rect">
          <a:avLst/>
        </a:prstGeom>
      </xdr:spPr>
    </xdr:pic>
    <xdr:clientData/>
  </xdr:twoCellAnchor>
  <xdr:twoCellAnchor editAs="oneCell">
    <xdr:from>
      <xdr:col>0</xdr:col>
      <xdr:colOff>2771775</xdr:colOff>
      <xdr:row>0</xdr:row>
      <xdr:rowOff>28575</xdr:rowOff>
    </xdr:from>
    <xdr:to>
      <xdr:col>0</xdr:col>
      <xdr:colOff>2771775</xdr:colOff>
      <xdr:row>1</xdr:row>
      <xdr:rowOff>0</xdr:rowOff>
    </xdr:to>
    <xdr:pic>
      <xdr:nvPicPr>
        <xdr:cNvPr id="8" name="Picture 7" descr="REPORT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71775" y="28575"/>
          <a:ext cx="0" cy="800100"/>
        </a:xfrm>
        <a:prstGeom prst="rect">
          <a:avLst/>
        </a:prstGeom>
      </xdr:spPr>
    </xdr:pic>
    <xdr:clientData/>
  </xdr:twoCellAnchor>
  <xdr:twoCellAnchor editAs="oneCell">
    <xdr:from>
      <xdr:col>0</xdr:col>
      <xdr:colOff>2828925</xdr:colOff>
      <xdr:row>0</xdr:row>
      <xdr:rowOff>57150</xdr:rowOff>
    </xdr:from>
    <xdr:to>
      <xdr:col>0</xdr:col>
      <xdr:colOff>6762750</xdr:colOff>
      <xdr:row>1</xdr:row>
      <xdr:rowOff>28575</xdr:rowOff>
    </xdr:to>
    <xdr:pic>
      <xdr:nvPicPr>
        <xdr:cNvPr id="9" name="Picture 8" descr="REPORT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828925" y="57150"/>
          <a:ext cx="3933825" cy="8001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A3:K55" totalsRowShown="0" headerRowDxfId="15" dataDxfId="13" headerRowBorderDxfId="14" tableBorderDxfId="12" totalsRowBorderDxfId="11">
  <autoFilter ref="A3:K55"/>
  <tableColumns count="11">
    <tableColumn id="1" name="States" dataDxfId="10"/>
    <tableColumn id="2" name="Record Counts:_x000a_IP" dataDxfId="9"/>
    <tableColumn id="3" name="Record Counts:_x000a_LT" dataDxfId="8"/>
    <tableColumn id="4" name="Records Counts:_x000a_OT" dataDxfId="7"/>
    <tableColumn id="5" name="Record Counts:_x000a_RX" dataDxfId="6"/>
    <tableColumn id="6" name="Record Counts:_x000a_PS" dataDxfId="5"/>
    <tableColumn id="7" name="File Size:_x000a_IP_x000a_LRECL_x000a_807_x000a_(MB)" dataDxfId="4">
      <calculatedColumnFormula>B4*807/1000000</calculatedColumnFormula>
    </tableColumn>
    <tableColumn id="8" name="File Size:_x000a_LT _x000a_LRECL_x000a_281_x000a_(MB)" dataDxfId="3">
      <calculatedColumnFormula>C4*281/1000000</calculatedColumnFormula>
    </tableColumn>
    <tableColumn id="9" name="File Size:_x000a_OT_x000a_LRECL_x000a_270_x000a_(MB)" dataDxfId="2">
      <calculatedColumnFormula>D4*270/1000000</calculatedColumnFormula>
    </tableColumn>
    <tableColumn id="10" name="File Size:_x000a_RX_x000a_LRECL_x000a_348_x000a_(MB)" dataDxfId="1">
      <calculatedColumnFormula>E4*348/1000000</calculatedColumnFormula>
    </tableColumn>
    <tableColumn id="11" name="File Size:_x000a_PS_x000a_LRECL_x000a_3058_x000a_(MB)" dataDxfId="0">
      <calculatedColumnFormula>F4*3058/1000000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6"/>
  <sheetViews>
    <sheetView topLeftCell="A7" workbookViewId="0">
      <selection activeCell="A12" sqref="A12"/>
    </sheetView>
  </sheetViews>
  <sheetFormatPr defaultRowHeight="12.75" x14ac:dyDescent="0.2"/>
  <cols>
    <col min="1" max="1" width="104.5703125" customWidth="1"/>
  </cols>
  <sheetData>
    <row r="1" spans="1:1" ht="65.25" customHeight="1" x14ac:dyDescent="0.25">
      <c r="A1" s="9" t="s">
        <v>62</v>
      </c>
    </row>
    <row r="2" spans="1:1" ht="15" x14ac:dyDescent="0.25">
      <c r="A2" s="9" t="s">
        <v>63</v>
      </c>
    </row>
    <row r="3" spans="1:1" ht="30" x14ac:dyDescent="0.6">
      <c r="A3" s="10" t="s">
        <v>64</v>
      </c>
    </row>
    <row r="4" spans="1:1" ht="30" x14ac:dyDescent="0.6">
      <c r="A4" s="10" t="s">
        <v>68</v>
      </c>
    </row>
    <row r="5" spans="1:1" ht="18" x14ac:dyDescent="0.25">
      <c r="A5" s="11" t="s">
        <v>73</v>
      </c>
    </row>
    <row r="6" spans="1:1" x14ac:dyDescent="0.2">
      <c r="A6" s="12" t="s">
        <v>63</v>
      </c>
    </row>
    <row r="7" spans="1:1" ht="13.5" x14ac:dyDescent="0.25">
      <c r="A7" s="13" t="s">
        <v>65</v>
      </c>
    </row>
    <row r="8" spans="1:1" ht="62.1" customHeight="1" x14ac:dyDescent="0.2">
      <c r="A8" s="14" t="s">
        <v>66</v>
      </c>
    </row>
    <row r="9" spans="1:1" x14ac:dyDescent="0.2">
      <c r="A9" s="15" t="s">
        <v>63</v>
      </c>
    </row>
    <row r="10" spans="1:1" ht="13.5" x14ac:dyDescent="0.25">
      <c r="A10" s="13" t="s">
        <v>67</v>
      </c>
    </row>
    <row r="11" spans="1:1" ht="95.1" customHeight="1" x14ac:dyDescent="0.2">
      <c r="A11" s="16" t="s">
        <v>72</v>
      </c>
    </row>
    <row r="12" spans="1:1" x14ac:dyDescent="0.2">
      <c r="A12" s="21" t="s">
        <v>71</v>
      </c>
    </row>
    <row r="13" spans="1:1" x14ac:dyDescent="0.2">
      <c r="A13" s="17"/>
    </row>
    <row r="14" spans="1:1" x14ac:dyDescent="0.2">
      <c r="A14" s="17"/>
    </row>
    <row r="15" spans="1:1" x14ac:dyDescent="0.2">
      <c r="A15" s="17"/>
    </row>
    <row r="16" spans="1:1" ht="15.75" x14ac:dyDescent="0.25">
      <c r="A16" s="18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A66"/>
  <sheetViews>
    <sheetView tabSelected="1" topLeftCell="G1" zoomScaleNormal="100" workbookViewId="0">
      <selection activeCell="Q5" sqref="Q5"/>
    </sheetView>
  </sheetViews>
  <sheetFormatPr defaultRowHeight="12.75" x14ac:dyDescent="0.2"/>
  <cols>
    <col min="1" max="1" width="19.5703125" customWidth="1"/>
    <col min="2" max="6" width="12.7109375" style="2" customWidth="1"/>
    <col min="7" max="11" width="9.7109375" customWidth="1"/>
  </cols>
  <sheetData>
    <row r="1" spans="1:27" s="1" customFormat="1" ht="15.75" x14ac:dyDescent="0.25">
      <c r="A1" s="31" t="s">
        <v>69</v>
      </c>
      <c r="B1" s="31"/>
      <c r="C1" s="31"/>
      <c r="D1" s="31"/>
      <c r="E1" s="31"/>
      <c r="F1" s="31"/>
      <c r="G1" s="31"/>
      <c r="H1" s="31"/>
      <c r="I1" s="31"/>
      <c r="J1" s="31"/>
      <c r="K1" s="31"/>
      <c r="R1" s="33"/>
      <c r="S1" s="33"/>
      <c r="T1" s="33"/>
      <c r="U1" s="33"/>
      <c r="V1" s="33"/>
      <c r="W1" s="33"/>
      <c r="X1" s="33"/>
      <c r="Y1" s="33"/>
      <c r="Z1" s="33"/>
      <c r="AA1" s="33"/>
    </row>
    <row r="2" spans="1:27" s="1" customFormat="1" ht="15.75" x14ac:dyDescent="0.25">
      <c r="A2" s="32">
        <v>42493</v>
      </c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27" s="3" customFormat="1" ht="60" x14ac:dyDescent="0.2">
      <c r="A3" s="24" t="s">
        <v>70</v>
      </c>
      <c r="B3" s="25" t="s">
        <v>52</v>
      </c>
      <c r="C3" s="25" t="s">
        <v>53</v>
      </c>
      <c r="D3" s="25" t="s">
        <v>54</v>
      </c>
      <c r="E3" s="25" t="s">
        <v>55</v>
      </c>
      <c r="F3" s="25" t="s">
        <v>56</v>
      </c>
      <c r="G3" s="25" t="s">
        <v>57</v>
      </c>
      <c r="H3" s="25" t="s">
        <v>58</v>
      </c>
      <c r="I3" s="25" t="s">
        <v>59</v>
      </c>
      <c r="J3" s="25" t="s">
        <v>60</v>
      </c>
      <c r="K3" s="26" t="s">
        <v>61</v>
      </c>
    </row>
    <row r="4" spans="1:27" s="2" customFormat="1" ht="15" customHeight="1" x14ac:dyDescent="0.2">
      <c r="A4" s="22" t="s">
        <v>0</v>
      </c>
      <c r="B4" s="6">
        <v>142020</v>
      </c>
      <c r="C4" s="6">
        <v>289597</v>
      </c>
      <c r="D4" s="6">
        <v>28077879</v>
      </c>
      <c r="E4" s="6">
        <v>9038764</v>
      </c>
      <c r="F4" s="6">
        <v>1111375</v>
      </c>
      <c r="G4" s="6">
        <f t="shared" ref="G4" si="0">B4*807/1000000</f>
        <v>114.61014</v>
      </c>
      <c r="H4" s="6">
        <f t="shared" ref="H4" si="1">C4*281/1000000</f>
        <v>81.376756999999998</v>
      </c>
      <c r="I4" s="6">
        <f t="shared" ref="I4" si="2">D4*270/1000000</f>
        <v>7581.0273299999999</v>
      </c>
      <c r="J4" s="6">
        <f t="shared" ref="J4" si="3">E4*348/1000000</f>
        <v>3145.4898720000001</v>
      </c>
      <c r="K4" s="23">
        <f t="shared" ref="K4" si="4">F4*3058/1000000</f>
        <v>3398.58475</v>
      </c>
    </row>
    <row r="5" spans="1:27" s="2" customFormat="1" x14ac:dyDescent="0.2">
      <c r="A5" s="22" t="s">
        <v>1</v>
      </c>
      <c r="B5" s="7">
        <v>19214</v>
      </c>
      <c r="C5" s="7">
        <v>17510</v>
      </c>
      <c r="D5" s="7">
        <v>6998848</v>
      </c>
      <c r="E5" s="7">
        <v>934500</v>
      </c>
      <c r="F5" s="19">
        <v>154224</v>
      </c>
      <c r="G5" s="6">
        <f t="shared" ref="G5:G55" si="5">B5*807/1000000</f>
        <v>15.505698000000001</v>
      </c>
      <c r="H5" s="6">
        <f t="shared" ref="H5:H55" si="6">C5*281/1000000</f>
        <v>4.9203099999999997</v>
      </c>
      <c r="I5" s="6">
        <f t="shared" ref="I5:I55" si="7">D5*270/1000000</f>
        <v>1889.68896</v>
      </c>
      <c r="J5" s="6">
        <f t="shared" ref="J5:J55" si="8">E5*348/1000000</f>
        <v>325.20600000000002</v>
      </c>
      <c r="K5" s="23">
        <f t="shared" ref="K5:K55" si="9">F5*3058/1000000</f>
        <v>471.61699199999998</v>
      </c>
    </row>
    <row r="6" spans="1:27" s="2" customFormat="1" x14ac:dyDescent="0.2">
      <c r="A6" s="22" t="s">
        <v>2</v>
      </c>
      <c r="B6" s="6">
        <v>224544</v>
      </c>
      <c r="C6" s="6">
        <v>151476</v>
      </c>
      <c r="D6" s="6">
        <v>92033639</v>
      </c>
      <c r="E6" s="6">
        <v>11720301</v>
      </c>
      <c r="F6" s="6">
        <v>1751485</v>
      </c>
      <c r="G6" s="6">
        <f t="shared" si="5"/>
        <v>181.207008</v>
      </c>
      <c r="H6" s="6">
        <f t="shared" si="6"/>
        <v>42.564756000000003</v>
      </c>
      <c r="I6" s="6">
        <f t="shared" si="7"/>
        <v>24849.08253</v>
      </c>
      <c r="J6" s="6">
        <f t="shared" si="8"/>
        <v>4078.6647480000001</v>
      </c>
      <c r="K6" s="23">
        <f t="shared" si="9"/>
        <v>5356.0411299999996</v>
      </c>
    </row>
    <row r="7" spans="1:27" s="2" customFormat="1" x14ac:dyDescent="0.2">
      <c r="A7" s="22" t="s">
        <v>3</v>
      </c>
      <c r="B7" s="7">
        <v>109520</v>
      </c>
      <c r="C7" s="7">
        <v>771080</v>
      </c>
      <c r="D7" s="7">
        <v>41478155</v>
      </c>
      <c r="E7" s="7">
        <v>4935211</v>
      </c>
      <c r="F7" s="19">
        <v>812450</v>
      </c>
      <c r="G7" s="6">
        <f t="shared" si="5"/>
        <v>88.382639999999995</v>
      </c>
      <c r="H7" s="6">
        <f t="shared" si="6"/>
        <v>216.67348000000001</v>
      </c>
      <c r="I7" s="6">
        <f t="shared" si="7"/>
        <v>11199.101849999999</v>
      </c>
      <c r="J7" s="6">
        <f t="shared" si="8"/>
        <v>1717.453428</v>
      </c>
      <c r="K7" s="23">
        <f t="shared" si="9"/>
        <v>2484.4721</v>
      </c>
    </row>
    <row r="8" spans="1:27" s="2" customFormat="1" x14ac:dyDescent="0.2">
      <c r="A8" s="22" t="s">
        <v>43</v>
      </c>
      <c r="B8" s="6">
        <v>903847</v>
      </c>
      <c r="C8" s="6">
        <v>3320968</v>
      </c>
      <c r="D8" s="6">
        <v>394891670</v>
      </c>
      <c r="E8" s="6">
        <v>71329366</v>
      </c>
      <c r="F8" s="6">
        <v>13470557</v>
      </c>
      <c r="G8" s="6">
        <f t="shared" si="5"/>
        <v>729.40452900000003</v>
      </c>
      <c r="H8" s="6">
        <f t="shared" si="6"/>
        <v>933.19200799999999</v>
      </c>
      <c r="I8" s="6">
        <f t="shared" si="7"/>
        <v>106620.7509</v>
      </c>
      <c r="J8" s="6">
        <f t="shared" si="8"/>
        <v>24822.619368</v>
      </c>
      <c r="K8" s="23">
        <f t="shared" si="9"/>
        <v>41192.963305999998</v>
      </c>
    </row>
    <row r="9" spans="1:27" s="2" customFormat="1" x14ac:dyDescent="0.2">
      <c r="A9" s="22" t="s">
        <v>4</v>
      </c>
      <c r="B9" s="6">
        <v>62453</v>
      </c>
      <c r="C9" s="6">
        <v>335454</v>
      </c>
      <c r="D9" s="6">
        <v>31317530</v>
      </c>
      <c r="E9" s="6">
        <v>4967101</v>
      </c>
      <c r="F9" s="6">
        <v>922289</v>
      </c>
      <c r="G9" s="6">
        <f t="shared" si="5"/>
        <v>50.399571000000002</v>
      </c>
      <c r="H9" s="6">
        <f t="shared" si="6"/>
        <v>94.262574000000001</v>
      </c>
      <c r="I9" s="6">
        <f t="shared" si="7"/>
        <v>8455.7330999999995</v>
      </c>
      <c r="J9" s="6">
        <f t="shared" si="8"/>
        <v>1728.551148</v>
      </c>
      <c r="K9" s="23">
        <f t="shared" si="9"/>
        <v>2820.359762</v>
      </c>
    </row>
    <row r="10" spans="1:27" s="2" customFormat="1" x14ac:dyDescent="0.2">
      <c r="A10" s="22" t="s">
        <v>5</v>
      </c>
      <c r="B10" s="8">
        <v>129457</v>
      </c>
      <c r="C10" s="8">
        <v>290123</v>
      </c>
      <c r="D10" s="8">
        <v>33644502</v>
      </c>
      <c r="E10" s="8">
        <v>7595493</v>
      </c>
      <c r="F10" s="19">
        <v>833439</v>
      </c>
      <c r="G10" s="6">
        <f t="shared" si="5"/>
        <v>104.471799</v>
      </c>
      <c r="H10" s="6">
        <f t="shared" si="6"/>
        <v>81.524563000000001</v>
      </c>
      <c r="I10" s="6">
        <f t="shared" si="7"/>
        <v>9084.0155400000003</v>
      </c>
      <c r="J10" s="6">
        <f t="shared" si="8"/>
        <v>2643.2315640000002</v>
      </c>
      <c r="K10" s="23">
        <f t="shared" si="9"/>
        <v>2548.6564619999999</v>
      </c>
    </row>
    <row r="11" spans="1:27" s="2" customFormat="1" x14ac:dyDescent="0.2">
      <c r="A11" s="22" t="s">
        <v>6</v>
      </c>
      <c r="B11" s="8">
        <v>26882</v>
      </c>
      <c r="C11" s="8">
        <v>50726</v>
      </c>
      <c r="D11" s="8">
        <v>12291156</v>
      </c>
      <c r="E11" s="8">
        <v>2351612</v>
      </c>
      <c r="F11" s="19">
        <v>262720</v>
      </c>
      <c r="G11" s="6">
        <f t="shared" si="5"/>
        <v>21.693774000000001</v>
      </c>
      <c r="H11" s="6">
        <f t="shared" si="6"/>
        <v>14.254006</v>
      </c>
      <c r="I11" s="6">
        <f t="shared" si="7"/>
        <v>3318.6121199999998</v>
      </c>
      <c r="J11" s="6">
        <f t="shared" si="8"/>
        <v>818.36097600000005</v>
      </c>
      <c r="K11" s="23">
        <f t="shared" si="9"/>
        <v>803.39775999999995</v>
      </c>
    </row>
    <row r="12" spans="1:27" s="2" customFormat="1" x14ac:dyDescent="0.2">
      <c r="A12" s="22" t="s">
        <v>7</v>
      </c>
      <c r="B12" s="6">
        <v>37468</v>
      </c>
      <c r="C12" s="6">
        <v>85929</v>
      </c>
      <c r="D12" s="6">
        <v>12343986</v>
      </c>
      <c r="E12" s="6">
        <v>1092701</v>
      </c>
      <c r="F12" s="6">
        <v>251432</v>
      </c>
      <c r="G12" s="6">
        <f t="shared" si="5"/>
        <v>30.236675999999999</v>
      </c>
      <c r="H12" s="6">
        <f t="shared" si="6"/>
        <v>24.146049000000001</v>
      </c>
      <c r="I12" s="6">
        <f t="shared" si="7"/>
        <v>3332.8762200000001</v>
      </c>
      <c r="J12" s="6">
        <f t="shared" si="8"/>
        <v>380.25994800000001</v>
      </c>
      <c r="K12" s="23">
        <f t="shared" si="9"/>
        <v>768.87905599999999</v>
      </c>
    </row>
    <row r="13" spans="1:27" s="2" customFormat="1" x14ac:dyDescent="0.2">
      <c r="A13" s="22" t="s">
        <v>8</v>
      </c>
      <c r="B13" s="6">
        <v>553785</v>
      </c>
      <c r="C13" s="6">
        <v>682632</v>
      </c>
      <c r="D13" s="6">
        <v>139542372</v>
      </c>
      <c r="E13" s="6">
        <v>28586900</v>
      </c>
      <c r="F13" s="6">
        <v>4300833</v>
      </c>
      <c r="G13" s="6">
        <f t="shared" si="5"/>
        <v>446.904495</v>
      </c>
      <c r="H13" s="6">
        <f t="shared" si="6"/>
        <v>191.819592</v>
      </c>
      <c r="I13" s="6">
        <f t="shared" si="7"/>
        <v>37676.440439999998</v>
      </c>
      <c r="J13" s="6">
        <f t="shared" si="8"/>
        <v>9948.2412000000004</v>
      </c>
      <c r="K13" s="23">
        <f t="shared" si="9"/>
        <v>13151.947313999999</v>
      </c>
    </row>
    <row r="14" spans="1:27" s="2" customFormat="1" x14ac:dyDescent="0.2">
      <c r="A14" s="22" t="s">
        <v>9</v>
      </c>
      <c r="B14" s="8">
        <v>283928</v>
      </c>
      <c r="C14" s="8">
        <v>1074822</v>
      </c>
      <c r="D14" s="8">
        <v>69093791</v>
      </c>
      <c r="E14" s="8">
        <v>15604326</v>
      </c>
      <c r="F14" s="19">
        <v>2245624</v>
      </c>
      <c r="G14" s="6">
        <f t="shared" si="5"/>
        <v>229.129896</v>
      </c>
      <c r="H14" s="6">
        <f t="shared" si="6"/>
        <v>302.02498200000002</v>
      </c>
      <c r="I14" s="6">
        <f t="shared" si="7"/>
        <v>18655.32357</v>
      </c>
      <c r="J14" s="6">
        <f t="shared" si="8"/>
        <v>5430.3054480000001</v>
      </c>
      <c r="K14" s="23">
        <f t="shared" si="9"/>
        <v>6867.1181919999999</v>
      </c>
    </row>
    <row r="15" spans="1:27" s="2" customFormat="1" x14ac:dyDescent="0.2">
      <c r="A15" s="22" t="s">
        <v>10</v>
      </c>
      <c r="B15" s="6">
        <v>25304</v>
      </c>
      <c r="C15" s="6">
        <v>9061</v>
      </c>
      <c r="D15" s="6">
        <v>10628975</v>
      </c>
      <c r="E15" s="6">
        <v>2401596</v>
      </c>
      <c r="F15" s="6">
        <v>337577</v>
      </c>
      <c r="G15" s="6">
        <f t="shared" si="5"/>
        <v>20.420328000000001</v>
      </c>
      <c r="H15" s="6">
        <f t="shared" si="6"/>
        <v>2.546141</v>
      </c>
      <c r="I15" s="6">
        <f t="shared" si="7"/>
        <v>2869.8232499999999</v>
      </c>
      <c r="J15" s="6">
        <f t="shared" si="8"/>
        <v>835.75540799999999</v>
      </c>
      <c r="K15" s="23">
        <f t="shared" si="9"/>
        <v>1032.3104659999999</v>
      </c>
    </row>
    <row r="16" spans="1:27" s="2" customFormat="1" x14ac:dyDescent="0.2">
      <c r="A16" s="22" t="s">
        <v>11</v>
      </c>
      <c r="B16" s="6">
        <v>35098</v>
      </c>
      <c r="C16" s="6">
        <v>55264</v>
      </c>
      <c r="D16" s="6">
        <v>17196744</v>
      </c>
      <c r="E16" s="6">
        <v>1983362</v>
      </c>
      <c r="F16" s="6">
        <v>313261</v>
      </c>
      <c r="G16" s="6">
        <f t="shared" si="5"/>
        <v>28.324086000000001</v>
      </c>
      <c r="H16" s="6">
        <f t="shared" si="6"/>
        <v>15.529184000000001</v>
      </c>
      <c r="I16" s="6">
        <f t="shared" si="7"/>
        <v>4643.1208800000004</v>
      </c>
      <c r="J16" s="6">
        <f t="shared" si="8"/>
        <v>690.20997599999998</v>
      </c>
      <c r="K16" s="23">
        <f t="shared" si="9"/>
        <v>957.95213799999999</v>
      </c>
    </row>
    <row r="17" spans="1:11" s="2" customFormat="1" x14ac:dyDescent="0.2">
      <c r="A17" s="22" t="s">
        <v>12</v>
      </c>
      <c r="B17" s="6">
        <v>381459</v>
      </c>
      <c r="C17" s="6">
        <v>1035196</v>
      </c>
      <c r="D17" s="6">
        <v>106583153</v>
      </c>
      <c r="E17" s="6">
        <v>22138560</v>
      </c>
      <c r="F17" s="6">
        <v>3289624</v>
      </c>
      <c r="G17" s="6">
        <f t="shared" si="5"/>
        <v>307.83741300000003</v>
      </c>
      <c r="H17" s="6">
        <f t="shared" si="6"/>
        <v>290.89007600000002</v>
      </c>
      <c r="I17" s="6">
        <f t="shared" si="7"/>
        <v>28777.45131</v>
      </c>
      <c r="J17" s="6">
        <f t="shared" si="8"/>
        <v>7704.2188800000004</v>
      </c>
      <c r="K17" s="23">
        <f t="shared" si="9"/>
        <v>10059.670192</v>
      </c>
    </row>
    <row r="18" spans="1:11" s="2" customFormat="1" x14ac:dyDescent="0.2">
      <c r="A18" s="22" t="s">
        <v>13</v>
      </c>
      <c r="B18" s="8">
        <v>182771</v>
      </c>
      <c r="C18" s="8">
        <v>834510</v>
      </c>
      <c r="D18" s="8">
        <v>53003121</v>
      </c>
      <c r="E18" s="8">
        <v>11591144</v>
      </c>
      <c r="F18" s="19">
        <v>1335389</v>
      </c>
      <c r="G18" s="6">
        <f t="shared" si="5"/>
        <v>147.496197</v>
      </c>
      <c r="H18" s="6">
        <f t="shared" si="6"/>
        <v>234.49731</v>
      </c>
      <c r="I18" s="6">
        <f t="shared" si="7"/>
        <v>14310.84267</v>
      </c>
      <c r="J18" s="6">
        <f t="shared" si="8"/>
        <v>4033.718112</v>
      </c>
      <c r="K18" s="23">
        <f t="shared" si="9"/>
        <v>4083.6195619999999</v>
      </c>
    </row>
    <row r="19" spans="1:11" s="2" customFormat="1" x14ac:dyDescent="0.2">
      <c r="A19" s="22" t="s">
        <v>14</v>
      </c>
      <c r="B19" s="7">
        <v>81240</v>
      </c>
      <c r="C19" s="7">
        <v>176240</v>
      </c>
      <c r="D19" s="7">
        <v>35262512</v>
      </c>
      <c r="E19" s="7">
        <v>4591605</v>
      </c>
      <c r="F19" s="19">
        <v>650806</v>
      </c>
      <c r="G19" s="6">
        <f t="shared" si="5"/>
        <v>65.560680000000005</v>
      </c>
      <c r="H19" s="6">
        <f t="shared" si="6"/>
        <v>49.523440000000001</v>
      </c>
      <c r="I19" s="6">
        <f t="shared" si="7"/>
        <v>9520.87824</v>
      </c>
      <c r="J19" s="6">
        <f t="shared" si="8"/>
        <v>1597.8785399999999</v>
      </c>
      <c r="K19" s="23">
        <f t="shared" si="9"/>
        <v>1990.1647479999999</v>
      </c>
    </row>
    <row r="20" spans="1:11" s="2" customFormat="1" x14ac:dyDescent="0.2">
      <c r="A20" s="22" t="s">
        <v>15</v>
      </c>
      <c r="B20" s="6">
        <v>75036</v>
      </c>
      <c r="C20" s="6">
        <v>359632</v>
      </c>
      <c r="D20" s="6">
        <v>23670535</v>
      </c>
      <c r="E20" s="6">
        <v>3980730</v>
      </c>
      <c r="F20" s="6">
        <v>461486</v>
      </c>
      <c r="G20" s="6">
        <f t="shared" si="5"/>
        <v>60.554051999999999</v>
      </c>
      <c r="H20" s="6">
        <f t="shared" si="6"/>
        <v>101.05659199999999</v>
      </c>
      <c r="I20" s="6">
        <f t="shared" si="7"/>
        <v>6391.0444500000003</v>
      </c>
      <c r="J20" s="6">
        <f t="shared" si="8"/>
        <v>1385.29404</v>
      </c>
      <c r="K20" s="23">
        <f t="shared" si="9"/>
        <v>1411.2241879999999</v>
      </c>
    </row>
    <row r="21" spans="1:11" s="2" customFormat="1" x14ac:dyDescent="0.2">
      <c r="A21" s="22" t="s">
        <v>51</v>
      </c>
      <c r="B21" s="6">
        <v>160596</v>
      </c>
      <c r="C21" s="6">
        <v>403024</v>
      </c>
      <c r="D21" s="6">
        <v>52275463</v>
      </c>
      <c r="E21" s="6">
        <v>13338574</v>
      </c>
      <c r="F21" s="19">
        <v>1016523</v>
      </c>
      <c r="G21" s="6">
        <f t="shared" si="5"/>
        <v>129.60097200000001</v>
      </c>
      <c r="H21" s="6">
        <f t="shared" si="6"/>
        <v>113.24974400000001</v>
      </c>
      <c r="I21" s="6">
        <f t="shared" si="7"/>
        <v>14114.37501</v>
      </c>
      <c r="J21" s="6">
        <f t="shared" si="8"/>
        <v>4641.8237520000002</v>
      </c>
      <c r="K21" s="23">
        <f t="shared" si="9"/>
        <v>3108.5273339999999</v>
      </c>
    </row>
    <row r="22" spans="1:11" s="2" customFormat="1" x14ac:dyDescent="0.2">
      <c r="A22" s="22" t="s">
        <v>44</v>
      </c>
      <c r="B22" s="6">
        <v>153875</v>
      </c>
      <c r="C22" s="6">
        <v>376963</v>
      </c>
      <c r="D22" s="6">
        <v>57318458</v>
      </c>
      <c r="E22" s="6">
        <v>11596953</v>
      </c>
      <c r="F22" s="6">
        <v>1476803</v>
      </c>
      <c r="G22" s="6">
        <f t="shared" si="5"/>
        <v>124.177125</v>
      </c>
      <c r="H22" s="6">
        <f t="shared" si="6"/>
        <v>105.926603</v>
      </c>
      <c r="I22" s="6">
        <f t="shared" si="7"/>
        <v>15475.98366</v>
      </c>
      <c r="J22" s="6">
        <f t="shared" si="8"/>
        <v>4035.7396440000002</v>
      </c>
      <c r="K22" s="23">
        <f t="shared" si="9"/>
        <v>4516.0635739999998</v>
      </c>
    </row>
    <row r="23" spans="1:11" s="2" customFormat="1" x14ac:dyDescent="0.2">
      <c r="A23" s="22" t="s">
        <v>16</v>
      </c>
      <c r="B23" s="6">
        <v>35112</v>
      </c>
      <c r="C23" s="6">
        <v>302700</v>
      </c>
      <c r="D23" s="6">
        <v>16126785</v>
      </c>
      <c r="E23" s="6">
        <v>3625531</v>
      </c>
      <c r="F23" s="6">
        <v>389925</v>
      </c>
      <c r="G23" s="6">
        <f t="shared" si="5"/>
        <v>28.335384000000001</v>
      </c>
      <c r="H23" s="6">
        <f t="shared" si="6"/>
        <v>85.058700000000002</v>
      </c>
      <c r="I23" s="6">
        <f t="shared" si="7"/>
        <v>4354.2319500000003</v>
      </c>
      <c r="J23" s="6">
        <f t="shared" si="8"/>
        <v>1261.684788</v>
      </c>
      <c r="K23" s="23">
        <f t="shared" si="9"/>
        <v>1192.3906500000001</v>
      </c>
    </row>
    <row r="24" spans="1:11" s="2" customFormat="1" x14ac:dyDescent="0.2">
      <c r="A24" s="22" t="s">
        <v>17</v>
      </c>
      <c r="B24" s="6">
        <v>186422</v>
      </c>
      <c r="C24" s="6">
        <v>211035</v>
      </c>
      <c r="D24" s="6">
        <v>51623470</v>
      </c>
      <c r="E24" s="6">
        <v>11076053</v>
      </c>
      <c r="F24" s="6">
        <v>1226527</v>
      </c>
      <c r="G24" s="6">
        <f t="shared" si="5"/>
        <v>150.442554</v>
      </c>
      <c r="H24" s="6">
        <f t="shared" si="6"/>
        <v>59.300834999999999</v>
      </c>
      <c r="I24" s="6">
        <f t="shared" si="7"/>
        <v>13938.3369</v>
      </c>
      <c r="J24" s="6">
        <f t="shared" si="8"/>
        <v>3854.4664440000001</v>
      </c>
      <c r="K24" s="23">
        <f t="shared" si="9"/>
        <v>3750.7195660000002</v>
      </c>
    </row>
    <row r="25" spans="1:11" s="2" customFormat="1" x14ac:dyDescent="0.2">
      <c r="A25" s="22" t="s">
        <v>18</v>
      </c>
      <c r="B25" s="6">
        <v>554418</v>
      </c>
      <c r="C25" s="6">
        <v>478627</v>
      </c>
      <c r="D25" s="6">
        <v>83007516</v>
      </c>
      <c r="E25" s="6">
        <v>14525087</v>
      </c>
      <c r="F25" s="6">
        <v>1670400</v>
      </c>
      <c r="G25" s="6">
        <f t="shared" si="5"/>
        <v>447.41532599999999</v>
      </c>
      <c r="H25" s="6">
        <f t="shared" si="6"/>
        <v>134.49418700000001</v>
      </c>
      <c r="I25" s="6">
        <f t="shared" si="7"/>
        <v>22412.029320000001</v>
      </c>
      <c r="J25" s="6">
        <f t="shared" si="8"/>
        <v>5054.7302760000002</v>
      </c>
      <c r="K25" s="23">
        <f t="shared" si="9"/>
        <v>5108.0832</v>
      </c>
    </row>
    <row r="26" spans="1:11" s="2" customFormat="1" x14ac:dyDescent="0.2">
      <c r="A26" s="22" t="s">
        <v>19</v>
      </c>
      <c r="B26" s="6">
        <v>254966</v>
      </c>
      <c r="C26" s="6">
        <v>389535</v>
      </c>
      <c r="D26" s="6">
        <v>120118269</v>
      </c>
      <c r="E26" s="6">
        <v>23679304</v>
      </c>
      <c r="F26" s="6">
        <v>2375638</v>
      </c>
      <c r="G26" s="6">
        <f t="shared" si="5"/>
        <v>205.75756200000001</v>
      </c>
      <c r="H26" s="6">
        <f t="shared" si="6"/>
        <v>109.459335</v>
      </c>
      <c r="I26" s="6">
        <f t="shared" si="7"/>
        <v>32431.932629999999</v>
      </c>
      <c r="J26" s="6">
        <f t="shared" si="8"/>
        <v>8240.3977919999998</v>
      </c>
      <c r="K26" s="23">
        <f t="shared" si="9"/>
        <v>7264.7010039999996</v>
      </c>
    </row>
    <row r="27" spans="1:11" s="2" customFormat="1" x14ac:dyDescent="0.2">
      <c r="A27" s="22" t="s">
        <v>45</v>
      </c>
      <c r="B27" s="6">
        <v>138983</v>
      </c>
      <c r="C27" s="6">
        <v>518693</v>
      </c>
      <c r="D27" s="6">
        <v>78959038</v>
      </c>
      <c r="E27" s="6">
        <v>15328910</v>
      </c>
      <c r="F27" s="6">
        <v>1152101</v>
      </c>
      <c r="G27" s="6">
        <f t="shared" si="5"/>
        <v>112.15928099999999</v>
      </c>
      <c r="H27" s="6">
        <f t="shared" si="6"/>
        <v>145.75273300000001</v>
      </c>
      <c r="I27" s="6">
        <f t="shared" si="7"/>
        <v>21318.940259999999</v>
      </c>
      <c r="J27" s="6">
        <f t="shared" si="8"/>
        <v>5334.4606800000001</v>
      </c>
      <c r="K27" s="23">
        <f t="shared" si="9"/>
        <v>3523.1248580000001</v>
      </c>
    </row>
    <row r="28" spans="1:11" s="2" customFormat="1" x14ac:dyDescent="0.2">
      <c r="A28" s="22" t="s">
        <v>20</v>
      </c>
      <c r="B28" s="6">
        <v>126828</v>
      </c>
      <c r="C28" s="6">
        <v>233828</v>
      </c>
      <c r="D28" s="6">
        <v>21094835</v>
      </c>
      <c r="E28" s="6">
        <v>5686276</v>
      </c>
      <c r="F28" s="6">
        <v>860014</v>
      </c>
      <c r="G28" s="6">
        <f t="shared" si="5"/>
        <v>102.350196</v>
      </c>
      <c r="H28" s="6">
        <f t="shared" si="6"/>
        <v>65.705668000000003</v>
      </c>
      <c r="I28" s="6">
        <f t="shared" si="7"/>
        <v>5695.60545</v>
      </c>
      <c r="J28" s="6">
        <f t="shared" si="8"/>
        <v>1978.8240479999999</v>
      </c>
      <c r="K28" s="23">
        <f t="shared" si="9"/>
        <v>2629.9228119999998</v>
      </c>
    </row>
    <row r="29" spans="1:11" s="2" customFormat="1" x14ac:dyDescent="0.2">
      <c r="A29" s="22" t="s">
        <v>21</v>
      </c>
      <c r="B29" s="6">
        <v>178448</v>
      </c>
      <c r="C29" s="6">
        <v>545842</v>
      </c>
      <c r="D29" s="6">
        <v>54318395</v>
      </c>
      <c r="E29" s="6">
        <v>13490422</v>
      </c>
      <c r="F29" s="6">
        <v>1237573</v>
      </c>
      <c r="G29" s="6">
        <f t="shared" si="5"/>
        <v>144.00753599999999</v>
      </c>
      <c r="H29" s="6">
        <f t="shared" si="6"/>
        <v>153.38160199999999</v>
      </c>
      <c r="I29" s="6">
        <f t="shared" si="7"/>
        <v>14665.96665</v>
      </c>
      <c r="J29" s="6">
        <f t="shared" si="8"/>
        <v>4694.6668559999998</v>
      </c>
      <c r="K29" s="23">
        <f t="shared" si="9"/>
        <v>3784.4982340000001</v>
      </c>
    </row>
    <row r="30" spans="1:11" s="2" customFormat="1" x14ac:dyDescent="0.2">
      <c r="A30" s="22" t="s">
        <v>22</v>
      </c>
      <c r="B30" s="8">
        <v>21131</v>
      </c>
      <c r="C30" s="8">
        <v>58515</v>
      </c>
      <c r="D30" s="8">
        <v>6431987</v>
      </c>
      <c r="E30" s="8">
        <v>1049103</v>
      </c>
      <c r="F30" s="19">
        <v>168217</v>
      </c>
      <c r="G30" s="6">
        <f t="shared" si="5"/>
        <v>17.052717000000001</v>
      </c>
      <c r="H30" s="6">
        <f t="shared" si="6"/>
        <v>16.442715</v>
      </c>
      <c r="I30" s="6">
        <f t="shared" si="7"/>
        <v>1736.6364900000001</v>
      </c>
      <c r="J30" s="6">
        <f t="shared" si="8"/>
        <v>365.08784400000002</v>
      </c>
      <c r="K30" s="23">
        <f t="shared" si="9"/>
        <v>514.40758600000004</v>
      </c>
    </row>
    <row r="31" spans="1:11" s="2" customFormat="1" x14ac:dyDescent="0.2">
      <c r="A31" s="22" t="s">
        <v>23</v>
      </c>
      <c r="B31" s="6">
        <v>54920</v>
      </c>
      <c r="C31" s="6">
        <v>89334</v>
      </c>
      <c r="D31" s="6">
        <v>10231088</v>
      </c>
      <c r="E31" s="6">
        <v>2690102</v>
      </c>
      <c r="F31" s="6">
        <v>308465</v>
      </c>
      <c r="G31" s="6">
        <f t="shared" si="5"/>
        <v>44.320439999999998</v>
      </c>
      <c r="H31" s="6">
        <f t="shared" si="6"/>
        <v>25.102854000000001</v>
      </c>
      <c r="I31" s="6">
        <f t="shared" si="7"/>
        <v>2762.3937599999999</v>
      </c>
      <c r="J31" s="6">
        <f t="shared" si="8"/>
        <v>936.15549599999997</v>
      </c>
      <c r="K31" s="23">
        <f t="shared" si="9"/>
        <v>943.28597000000002</v>
      </c>
    </row>
    <row r="32" spans="1:11" s="2" customFormat="1" x14ac:dyDescent="0.2">
      <c r="A32" s="22" t="s">
        <v>46</v>
      </c>
      <c r="B32" s="8">
        <v>30106</v>
      </c>
      <c r="C32" s="8">
        <v>65952</v>
      </c>
      <c r="D32" s="8">
        <v>10363505</v>
      </c>
      <c r="E32" s="8">
        <v>2023571</v>
      </c>
      <c r="F32" s="19">
        <v>411997</v>
      </c>
      <c r="G32" s="6">
        <f t="shared" si="5"/>
        <v>24.295542000000001</v>
      </c>
      <c r="H32" s="6">
        <f t="shared" si="6"/>
        <v>18.532512000000001</v>
      </c>
      <c r="I32" s="6">
        <f t="shared" si="7"/>
        <v>2798.14635</v>
      </c>
      <c r="J32" s="6">
        <f t="shared" si="8"/>
        <v>704.20270800000003</v>
      </c>
      <c r="K32" s="23">
        <f t="shared" si="9"/>
        <v>1259.8868259999999</v>
      </c>
    </row>
    <row r="33" spans="1:11" s="2" customFormat="1" x14ac:dyDescent="0.2">
      <c r="A33" s="22" t="s">
        <v>24</v>
      </c>
      <c r="B33" s="6">
        <v>20959</v>
      </c>
      <c r="C33" s="6">
        <v>101459</v>
      </c>
      <c r="D33" s="6">
        <v>7658794</v>
      </c>
      <c r="E33" s="6">
        <v>1398578</v>
      </c>
      <c r="F33" s="6">
        <v>181425</v>
      </c>
      <c r="G33" s="6">
        <f t="shared" si="5"/>
        <v>16.913913000000001</v>
      </c>
      <c r="H33" s="6">
        <f t="shared" si="6"/>
        <v>28.509979000000001</v>
      </c>
      <c r="I33" s="6">
        <f t="shared" si="7"/>
        <v>2067.8743800000002</v>
      </c>
      <c r="J33" s="6">
        <f t="shared" si="8"/>
        <v>486.70514400000002</v>
      </c>
      <c r="K33" s="23">
        <f t="shared" si="9"/>
        <v>554.79764999999998</v>
      </c>
    </row>
    <row r="34" spans="1:11" s="2" customFormat="1" x14ac:dyDescent="0.2">
      <c r="A34" s="22" t="s">
        <v>47</v>
      </c>
      <c r="B34" s="6">
        <v>180973</v>
      </c>
      <c r="C34" s="6">
        <v>454938</v>
      </c>
      <c r="D34" s="6">
        <v>79843128</v>
      </c>
      <c r="E34" s="6">
        <v>14973361</v>
      </c>
      <c r="F34" s="6">
        <v>1588445</v>
      </c>
      <c r="G34" s="6">
        <f t="shared" si="5"/>
        <v>146.04521099999999</v>
      </c>
      <c r="H34" s="6">
        <f t="shared" si="6"/>
        <v>127.83757799999999</v>
      </c>
      <c r="I34" s="6">
        <f t="shared" si="7"/>
        <v>21557.644560000001</v>
      </c>
      <c r="J34" s="6">
        <f t="shared" si="8"/>
        <v>5210.729628</v>
      </c>
      <c r="K34" s="23">
        <f t="shared" si="9"/>
        <v>4857.4648100000004</v>
      </c>
    </row>
    <row r="35" spans="1:11" s="2" customFormat="1" x14ac:dyDescent="0.2">
      <c r="A35" s="22" t="s">
        <v>48</v>
      </c>
      <c r="B35" s="6">
        <v>71449</v>
      </c>
      <c r="C35" s="6">
        <v>200872</v>
      </c>
      <c r="D35" s="6">
        <v>28190567</v>
      </c>
      <c r="E35" s="6">
        <v>4548909</v>
      </c>
      <c r="F35" s="6">
        <v>662252</v>
      </c>
      <c r="G35" s="6">
        <f t="shared" si="5"/>
        <v>57.659343</v>
      </c>
      <c r="H35" s="6">
        <f t="shared" si="6"/>
        <v>56.445031999999998</v>
      </c>
      <c r="I35" s="6">
        <f t="shared" si="7"/>
        <v>7611.45309</v>
      </c>
      <c r="J35" s="6">
        <f t="shared" si="8"/>
        <v>1583.0203320000001</v>
      </c>
      <c r="K35" s="23">
        <f t="shared" si="9"/>
        <v>2025.166616</v>
      </c>
    </row>
    <row r="36" spans="1:11" s="2" customFormat="1" x14ac:dyDescent="0.2">
      <c r="A36" s="22" t="s">
        <v>25</v>
      </c>
      <c r="B36" s="8">
        <v>1820045</v>
      </c>
      <c r="C36" s="8">
        <v>12985051</v>
      </c>
      <c r="D36" s="8">
        <v>262371438</v>
      </c>
      <c r="E36" s="8">
        <v>63020480</v>
      </c>
      <c r="F36" s="19">
        <v>6067713</v>
      </c>
      <c r="G36" s="6">
        <f t="shared" si="5"/>
        <v>1468.7763150000001</v>
      </c>
      <c r="H36" s="6">
        <f t="shared" si="6"/>
        <v>3648.7993310000002</v>
      </c>
      <c r="I36" s="6">
        <f t="shared" si="7"/>
        <v>70840.288260000001</v>
      </c>
      <c r="J36" s="6">
        <f t="shared" si="8"/>
        <v>21931.127039999999</v>
      </c>
      <c r="K36" s="23">
        <f t="shared" si="9"/>
        <v>18555.066353999999</v>
      </c>
    </row>
    <row r="37" spans="1:11" s="2" customFormat="1" x14ac:dyDescent="0.2">
      <c r="A37" s="22" t="s">
        <v>26</v>
      </c>
      <c r="B37" s="6">
        <v>252548</v>
      </c>
      <c r="C37" s="6">
        <v>1025973</v>
      </c>
      <c r="D37" s="6">
        <v>129302857</v>
      </c>
      <c r="E37" s="6">
        <v>15225024</v>
      </c>
      <c r="F37" s="6">
        <v>2170598</v>
      </c>
      <c r="G37" s="6">
        <f t="shared" si="5"/>
        <v>203.80623600000001</v>
      </c>
      <c r="H37" s="6">
        <f t="shared" si="6"/>
        <v>288.29841299999998</v>
      </c>
      <c r="I37" s="6">
        <f t="shared" si="7"/>
        <v>34911.771390000002</v>
      </c>
      <c r="J37" s="6">
        <f t="shared" si="8"/>
        <v>5298.308352</v>
      </c>
      <c r="K37" s="23">
        <f t="shared" si="9"/>
        <v>6637.6886839999997</v>
      </c>
    </row>
    <row r="38" spans="1:11" s="2" customFormat="1" x14ac:dyDescent="0.2">
      <c r="A38" s="22" t="s">
        <v>27</v>
      </c>
      <c r="B38" s="6">
        <v>12633</v>
      </c>
      <c r="C38" s="6">
        <v>46709</v>
      </c>
      <c r="D38" s="6">
        <v>2631889</v>
      </c>
      <c r="E38" s="6">
        <v>642129</v>
      </c>
      <c r="F38" s="6">
        <v>94380</v>
      </c>
      <c r="G38" s="6">
        <f t="shared" si="5"/>
        <v>10.194831000000001</v>
      </c>
      <c r="H38" s="6">
        <f t="shared" si="6"/>
        <v>13.125228999999999</v>
      </c>
      <c r="I38" s="6">
        <f t="shared" si="7"/>
        <v>710.61003000000005</v>
      </c>
      <c r="J38" s="6">
        <f t="shared" si="8"/>
        <v>223.460892</v>
      </c>
      <c r="K38" s="23">
        <f t="shared" si="9"/>
        <v>288.61403999999999</v>
      </c>
    </row>
    <row r="39" spans="1:11" s="2" customFormat="1" x14ac:dyDescent="0.2">
      <c r="A39" s="22" t="s">
        <v>28</v>
      </c>
      <c r="B39" s="6">
        <v>349656</v>
      </c>
      <c r="C39" s="6">
        <v>721205</v>
      </c>
      <c r="D39" s="6">
        <v>148433573</v>
      </c>
      <c r="E39" s="6">
        <v>30916205</v>
      </c>
      <c r="F39" s="6">
        <v>2721462</v>
      </c>
      <c r="G39" s="6">
        <f t="shared" si="5"/>
        <v>282.172392</v>
      </c>
      <c r="H39" s="6">
        <f t="shared" si="6"/>
        <v>202.65860499999999</v>
      </c>
      <c r="I39" s="6">
        <f t="shared" si="7"/>
        <v>40077.064709999999</v>
      </c>
      <c r="J39" s="6">
        <f t="shared" si="8"/>
        <v>10758.83934</v>
      </c>
      <c r="K39" s="23">
        <f t="shared" si="9"/>
        <v>8322.2307959999998</v>
      </c>
    </row>
    <row r="40" spans="1:11" s="2" customFormat="1" x14ac:dyDescent="0.2">
      <c r="A40" s="22" t="s">
        <v>29</v>
      </c>
      <c r="B40" s="6">
        <v>149867</v>
      </c>
      <c r="C40" s="6">
        <v>599027</v>
      </c>
      <c r="D40" s="6">
        <v>43596449</v>
      </c>
      <c r="E40" s="6">
        <v>6452534</v>
      </c>
      <c r="F40" s="6">
        <v>1094979</v>
      </c>
      <c r="G40" s="6">
        <f t="shared" si="5"/>
        <v>120.942669</v>
      </c>
      <c r="H40" s="6">
        <f t="shared" si="6"/>
        <v>168.32658699999999</v>
      </c>
      <c r="I40" s="6">
        <f t="shared" si="7"/>
        <v>11771.041230000001</v>
      </c>
      <c r="J40" s="6">
        <f t="shared" si="8"/>
        <v>2245.4818319999999</v>
      </c>
      <c r="K40" s="23">
        <f t="shared" si="9"/>
        <v>3348.4457819999998</v>
      </c>
    </row>
    <row r="41" spans="1:11" s="2" customFormat="1" x14ac:dyDescent="0.2">
      <c r="A41" s="22" t="s">
        <v>30</v>
      </c>
      <c r="B41" s="6">
        <v>86556</v>
      </c>
      <c r="C41" s="6">
        <v>118895</v>
      </c>
      <c r="D41" s="6">
        <v>36450601</v>
      </c>
      <c r="E41" s="6">
        <v>6788595</v>
      </c>
      <c r="F41" s="6">
        <v>825338</v>
      </c>
      <c r="G41" s="6">
        <f t="shared" si="5"/>
        <v>69.850691999999995</v>
      </c>
      <c r="H41" s="6">
        <f t="shared" si="6"/>
        <v>33.409495</v>
      </c>
      <c r="I41" s="6">
        <f t="shared" si="7"/>
        <v>9841.6622700000007</v>
      </c>
      <c r="J41" s="6">
        <f t="shared" si="8"/>
        <v>2362.4310599999999</v>
      </c>
      <c r="K41" s="23">
        <f t="shared" si="9"/>
        <v>2523.8836040000001</v>
      </c>
    </row>
    <row r="42" spans="1:11" s="2" customFormat="1" x14ac:dyDescent="0.2">
      <c r="A42" s="22" t="s">
        <v>31</v>
      </c>
      <c r="B42" s="8">
        <v>180012</v>
      </c>
      <c r="C42" s="8">
        <v>712395</v>
      </c>
      <c r="D42" s="8">
        <v>84048378</v>
      </c>
      <c r="E42" s="8">
        <v>8241309</v>
      </c>
      <c r="F42" s="19">
        <v>2592530</v>
      </c>
      <c r="G42" s="6">
        <f t="shared" si="5"/>
        <v>145.26968400000001</v>
      </c>
      <c r="H42" s="6">
        <f t="shared" si="6"/>
        <v>200.18299500000001</v>
      </c>
      <c r="I42" s="6">
        <f t="shared" si="7"/>
        <v>22693.06206</v>
      </c>
      <c r="J42" s="6">
        <f t="shared" si="8"/>
        <v>2867.9755319999999</v>
      </c>
      <c r="K42" s="23">
        <f t="shared" si="9"/>
        <v>7927.9567399999996</v>
      </c>
    </row>
    <row r="43" spans="1:11" s="2" customFormat="1" x14ac:dyDescent="0.2">
      <c r="A43" s="22" t="s">
        <v>32</v>
      </c>
      <c r="B43" s="6">
        <v>103626</v>
      </c>
      <c r="C43" s="6">
        <v>84813</v>
      </c>
      <c r="D43" s="6">
        <v>7840830</v>
      </c>
      <c r="E43" s="6">
        <v>2429306</v>
      </c>
      <c r="F43" s="6">
        <v>253560</v>
      </c>
      <c r="G43" s="6">
        <f t="shared" si="5"/>
        <v>83.626182</v>
      </c>
      <c r="H43" s="6">
        <f t="shared" si="6"/>
        <v>23.832453000000001</v>
      </c>
      <c r="I43" s="6">
        <f t="shared" si="7"/>
        <v>2117.0241000000001</v>
      </c>
      <c r="J43" s="6">
        <f t="shared" si="8"/>
        <v>845.39848800000004</v>
      </c>
      <c r="K43" s="23">
        <f t="shared" si="9"/>
        <v>775.38648000000001</v>
      </c>
    </row>
    <row r="44" spans="1:11" s="2" customFormat="1" x14ac:dyDescent="0.2">
      <c r="A44" s="22" t="s">
        <v>33</v>
      </c>
      <c r="B44" s="8">
        <v>173805</v>
      </c>
      <c r="C44" s="8">
        <v>161901</v>
      </c>
      <c r="D44" s="8">
        <v>44230770</v>
      </c>
      <c r="E44" s="8">
        <v>7342301</v>
      </c>
      <c r="F44" s="19">
        <v>1135847</v>
      </c>
      <c r="G44" s="6">
        <f t="shared" si="5"/>
        <v>140.26063500000001</v>
      </c>
      <c r="H44" s="6">
        <f t="shared" si="6"/>
        <v>45.494180999999998</v>
      </c>
      <c r="I44" s="6">
        <f t="shared" si="7"/>
        <v>11942.3079</v>
      </c>
      <c r="J44" s="6">
        <f t="shared" si="8"/>
        <v>2555.1207479999998</v>
      </c>
      <c r="K44" s="23">
        <f t="shared" si="9"/>
        <v>3473.420126</v>
      </c>
    </row>
    <row r="45" spans="1:11" s="2" customFormat="1" x14ac:dyDescent="0.2">
      <c r="A45" s="22" t="s">
        <v>34</v>
      </c>
      <c r="B45" s="7">
        <v>21934</v>
      </c>
      <c r="C45" s="7">
        <v>51623</v>
      </c>
      <c r="D45" s="7">
        <v>3372669</v>
      </c>
      <c r="E45" s="7">
        <v>862164</v>
      </c>
      <c r="F45" s="19">
        <v>150303</v>
      </c>
      <c r="G45" s="6">
        <f t="shared" si="5"/>
        <v>17.700738000000001</v>
      </c>
      <c r="H45" s="6">
        <f t="shared" si="6"/>
        <v>14.506062999999999</v>
      </c>
      <c r="I45" s="6">
        <f t="shared" si="7"/>
        <v>910.62063000000001</v>
      </c>
      <c r="J45" s="6">
        <f t="shared" si="8"/>
        <v>300.033072</v>
      </c>
      <c r="K45" s="23">
        <f t="shared" si="9"/>
        <v>459.62657400000001</v>
      </c>
    </row>
    <row r="46" spans="1:11" s="2" customFormat="1" x14ac:dyDescent="0.2">
      <c r="A46" s="22" t="s">
        <v>35</v>
      </c>
      <c r="B46" s="6">
        <v>167688</v>
      </c>
      <c r="C46" s="6">
        <v>449050</v>
      </c>
      <c r="D46" s="6">
        <v>54038439</v>
      </c>
      <c r="E46" s="6">
        <v>13161719</v>
      </c>
      <c r="F46" s="6">
        <v>1599934</v>
      </c>
      <c r="G46" s="6">
        <f t="shared" si="5"/>
        <v>135.32421600000001</v>
      </c>
      <c r="H46" s="6">
        <f t="shared" si="6"/>
        <v>126.18304999999999</v>
      </c>
      <c r="I46" s="6">
        <f t="shared" si="7"/>
        <v>14590.37853</v>
      </c>
      <c r="J46" s="6">
        <f t="shared" si="8"/>
        <v>4580.2782120000002</v>
      </c>
      <c r="K46" s="23">
        <f t="shared" si="9"/>
        <v>4892.598172</v>
      </c>
    </row>
    <row r="47" spans="1:11" s="2" customFormat="1" x14ac:dyDescent="0.2">
      <c r="A47" s="22" t="s">
        <v>36</v>
      </c>
      <c r="B47" s="6">
        <v>688115</v>
      </c>
      <c r="C47" s="6">
        <v>4184449</v>
      </c>
      <c r="D47" s="6">
        <v>212067357</v>
      </c>
      <c r="E47" s="6">
        <v>36153818</v>
      </c>
      <c r="F47" s="6">
        <v>5993317</v>
      </c>
      <c r="G47" s="6">
        <f t="shared" si="5"/>
        <v>555.30880500000001</v>
      </c>
      <c r="H47" s="6">
        <f t="shared" si="6"/>
        <v>1175.8301690000001</v>
      </c>
      <c r="I47" s="6">
        <f t="shared" si="7"/>
        <v>57258.186390000003</v>
      </c>
      <c r="J47" s="6">
        <f t="shared" si="8"/>
        <v>12581.528663999999</v>
      </c>
      <c r="K47" s="23">
        <f t="shared" si="9"/>
        <v>18327.563386000002</v>
      </c>
    </row>
    <row r="48" spans="1:11" s="2" customFormat="1" x14ac:dyDescent="0.2">
      <c r="A48" s="22" t="s">
        <v>37</v>
      </c>
      <c r="B48" s="6">
        <v>56677</v>
      </c>
      <c r="C48" s="6">
        <v>135574</v>
      </c>
      <c r="D48" s="6">
        <v>15413528</v>
      </c>
      <c r="E48" s="6">
        <v>2678137</v>
      </c>
      <c r="F48" s="6">
        <v>432954</v>
      </c>
      <c r="G48" s="6">
        <f t="shared" si="5"/>
        <v>45.738339000000003</v>
      </c>
      <c r="H48" s="6">
        <f t="shared" si="6"/>
        <v>38.096294</v>
      </c>
      <c r="I48" s="6">
        <f t="shared" si="7"/>
        <v>4161.6525600000004</v>
      </c>
      <c r="J48" s="6">
        <f t="shared" si="8"/>
        <v>931.99167599999998</v>
      </c>
      <c r="K48" s="23">
        <f t="shared" si="9"/>
        <v>1323.973332</v>
      </c>
    </row>
    <row r="49" spans="1:11" s="2" customFormat="1" x14ac:dyDescent="0.2">
      <c r="A49" s="22" t="s">
        <v>49</v>
      </c>
      <c r="B49" s="6">
        <v>17929</v>
      </c>
      <c r="C49" s="6">
        <v>45172</v>
      </c>
      <c r="D49" s="6">
        <v>6750680</v>
      </c>
      <c r="E49" s="6">
        <v>2011187</v>
      </c>
      <c r="F49" s="6">
        <v>207629</v>
      </c>
      <c r="G49" s="6">
        <f t="shared" si="5"/>
        <v>14.468703</v>
      </c>
      <c r="H49" s="6">
        <f t="shared" si="6"/>
        <v>12.693332</v>
      </c>
      <c r="I49" s="6">
        <f t="shared" si="7"/>
        <v>1822.6836000000001</v>
      </c>
      <c r="J49" s="6">
        <f t="shared" si="8"/>
        <v>699.89307599999995</v>
      </c>
      <c r="K49" s="23">
        <f t="shared" si="9"/>
        <v>634.92948200000001</v>
      </c>
    </row>
    <row r="50" spans="1:11" s="2" customFormat="1" x14ac:dyDescent="0.2">
      <c r="A50" s="22" t="s">
        <v>38</v>
      </c>
      <c r="B50" s="7">
        <v>454771</v>
      </c>
      <c r="C50" s="7">
        <v>409930</v>
      </c>
      <c r="D50" s="7">
        <v>33757778</v>
      </c>
      <c r="E50" s="7">
        <v>10105963</v>
      </c>
      <c r="F50" s="19">
        <v>1240099</v>
      </c>
      <c r="G50" s="6">
        <f t="shared" si="5"/>
        <v>367.00019700000001</v>
      </c>
      <c r="H50" s="6">
        <f t="shared" si="6"/>
        <v>115.19033</v>
      </c>
      <c r="I50" s="6">
        <f t="shared" si="7"/>
        <v>9114.6000600000007</v>
      </c>
      <c r="J50" s="6">
        <f t="shared" si="8"/>
        <v>3516.8751240000001</v>
      </c>
      <c r="K50" s="23">
        <f t="shared" si="9"/>
        <v>3792.2227419999999</v>
      </c>
    </row>
    <row r="51" spans="1:11" s="2" customFormat="1" x14ac:dyDescent="0.2">
      <c r="A51" s="22" t="s">
        <v>39</v>
      </c>
      <c r="B51" s="8">
        <v>137519</v>
      </c>
      <c r="C51" s="8">
        <v>295005</v>
      </c>
      <c r="D51" s="8">
        <v>42941728</v>
      </c>
      <c r="E51" s="8">
        <v>8852574</v>
      </c>
      <c r="F51" s="19">
        <v>1460367</v>
      </c>
      <c r="G51" s="6">
        <f t="shared" si="5"/>
        <v>110.977833</v>
      </c>
      <c r="H51" s="6">
        <f t="shared" si="6"/>
        <v>82.896405000000001</v>
      </c>
      <c r="I51" s="6">
        <f t="shared" si="7"/>
        <v>11594.26656</v>
      </c>
      <c r="J51" s="6">
        <f t="shared" si="8"/>
        <v>3080.6957520000001</v>
      </c>
      <c r="K51" s="23">
        <f t="shared" si="9"/>
        <v>4465.8022860000001</v>
      </c>
    </row>
    <row r="52" spans="1:11" s="2" customFormat="1" x14ac:dyDescent="0.2">
      <c r="A52" s="22" t="s">
        <v>40</v>
      </c>
      <c r="B52" s="8">
        <v>34941</v>
      </c>
      <c r="C52" s="8">
        <v>120107</v>
      </c>
      <c r="D52" s="8">
        <v>12912441</v>
      </c>
      <c r="E52" s="8">
        <v>6153857</v>
      </c>
      <c r="F52" s="19">
        <v>434213</v>
      </c>
      <c r="G52" s="6">
        <f t="shared" si="5"/>
        <v>28.197386999999999</v>
      </c>
      <c r="H52" s="6">
        <f t="shared" si="6"/>
        <v>33.750067000000001</v>
      </c>
      <c r="I52" s="6">
        <f t="shared" si="7"/>
        <v>3486.35907</v>
      </c>
      <c r="J52" s="6">
        <f t="shared" si="8"/>
        <v>2141.5422359999998</v>
      </c>
      <c r="K52" s="23">
        <f t="shared" si="9"/>
        <v>1327.8233540000001</v>
      </c>
    </row>
    <row r="53" spans="1:11" s="2" customFormat="1" x14ac:dyDescent="0.2">
      <c r="A53" s="22" t="s">
        <v>41</v>
      </c>
      <c r="B53" s="6">
        <v>117975</v>
      </c>
      <c r="C53" s="6">
        <v>262584</v>
      </c>
      <c r="D53" s="6">
        <v>51783978</v>
      </c>
      <c r="E53" s="6">
        <v>11394201</v>
      </c>
      <c r="F53" s="6">
        <v>1371264</v>
      </c>
      <c r="G53" s="6">
        <f t="shared" si="5"/>
        <v>95.205825000000004</v>
      </c>
      <c r="H53" s="6">
        <f t="shared" si="6"/>
        <v>73.786103999999995</v>
      </c>
      <c r="I53" s="6">
        <f t="shared" si="7"/>
        <v>13981.674059999999</v>
      </c>
      <c r="J53" s="6">
        <f t="shared" si="8"/>
        <v>3965.1819479999999</v>
      </c>
      <c r="K53" s="23">
        <f t="shared" si="9"/>
        <v>4193.3253119999999</v>
      </c>
    </row>
    <row r="54" spans="1:11" s="2" customFormat="1" x14ac:dyDescent="0.2">
      <c r="A54" s="22" t="s">
        <v>42</v>
      </c>
      <c r="B54" s="7">
        <v>13068</v>
      </c>
      <c r="C54" s="7">
        <v>26906</v>
      </c>
      <c r="D54" s="7">
        <v>2779600</v>
      </c>
      <c r="E54" s="7">
        <v>556087</v>
      </c>
      <c r="F54" s="19">
        <v>89345</v>
      </c>
      <c r="G54" s="6">
        <f t="shared" si="5"/>
        <v>10.545876</v>
      </c>
      <c r="H54" s="6">
        <f t="shared" si="6"/>
        <v>7.5605859999999998</v>
      </c>
      <c r="I54" s="6">
        <f t="shared" si="7"/>
        <v>750.49199999999996</v>
      </c>
      <c r="J54" s="6">
        <f t="shared" si="8"/>
        <v>193.51827599999999</v>
      </c>
      <c r="K54" s="23">
        <f t="shared" si="9"/>
        <v>273.21701000000002</v>
      </c>
    </row>
    <row r="55" spans="1:11" s="2" customFormat="1" ht="18.75" customHeight="1" x14ac:dyDescent="0.2">
      <c r="A55" s="27" t="s">
        <v>50</v>
      </c>
      <c r="B55" s="28">
        <f t="shared" ref="B55:F55" si="10">SUM(B4:B54)</f>
        <v>10282577</v>
      </c>
      <c r="C55" s="28">
        <f t="shared" si="10"/>
        <v>36407906</v>
      </c>
      <c r="D55" s="28">
        <f t="shared" si="10"/>
        <v>2980344849</v>
      </c>
      <c r="E55" s="28">
        <f t="shared" si="10"/>
        <v>576861596</v>
      </c>
      <c r="F55" s="28">
        <f t="shared" si="10"/>
        <v>77166708</v>
      </c>
      <c r="G55" s="29">
        <f t="shared" si="5"/>
        <v>8298.0396390000005</v>
      </c>
      <c r="H55" s="29">
        <f t="shared" si="6"/>
        <v>10230.621585999999</v>
      </c>
      <c r="I55" s="29">
        <f t="shared" si="7"/>
        <v>804693.10922999994</v>
      </c>
      <c r="J55" s="29">
        <f t="shared" si="8"/>
        <v>200747.83540800001</v>
      </c>
      <c r="K55" s="30">
        <f t="shared" si="9"/>
        <v>235975.793064</v>
      </c>
    </row>
    <row r="56" spans="1:11" s="2" customFormat="1" x14ac:dyDescent="0.2">
      <c r="A56" s="20" t="s">
        <v>71</v>
      </c>
      <c r="B56" s="4"/>
      <c r="C56" s="4"/>
      <c r="D56" s="4"/>
      <c r="E56" s="4"/>
      <c r="F56" s="4"/>
      <c r="G56" s="4"/>
      <c r="H56" s="4"/>
      <c r="I56" s="4"/>
      <c r="J56" s="4"/>
      <c r="K56" s="4"/>
    </row>
    <row r="57" spans="1:11" s="2" customFormat="1" x14ac:dyDescent="0.2">
      <c r="B57" s="4"/>
      <c r="C57" s="4"/>
      <c r="D57" s="4"/>
      <c r="E57" s="4"/>
      <c r="F57" s="4"/>
      <c r="G57" s="4"/>
      <c r="H57" s="4"/>
      <c r="I57" s="4"/>
      <c r="J57" s="4"/>
      <c r="K57" s="4"/>
    </row>
    <row r="58" spans="1:11" s="2" customFormat="1" x14ac:dyDescent="0.2">
      <c r="B58" s="4"/>
      <c r="C58" s="4"/>
      <c r="D58" s="4"/>
      <c r="E58" s="4"/>
      <c r="F58" s="4"/>
      <c r="G58" s="4"/>
      <c r="H58" s="4"/>
      <c r="I58" s="4"/>
      <c r="J58" s="4"/>
      <c r="K58" s="4"/>
    </row>
    <row r="59" spans="1:11" s="2" customFormat="1" x14ac:dyDescent="0.2">
      <c r="B59" s="4"/>
      <c r="C59" s="4"/>
      <c r="D59" s="4"/>
      <c r="E59" s="4"/>
      <c r="F59" s="4"/>
      <c r="G59" s="4"/>
      <c r="H59" s="4"/>
      <c r="I59" s="4"/>
      <c r="J59" s="4"/>
      <c r="K59" s="4"/>
    </row>
    <row r="60" spans="1:11" s="2" customFormat="1" x14ac:dyDescent="0.2">
      <c r="A60" s="5"/>
      <c r="B60" s="4"/>
      <c r="C60" s="4"/>
      <c r="D60" s="4"/>
      <c r="E60" s="4"/>
      <c r="F60" s="4"/>
      <c r="G60" s="4"/>
      <c r="H60" s="4"/>
      <c r="I60" s="4"/>
      <c r="J60" s="4"/>
      <c r="K60" s="4"/>
    </row>
    <row r="61" spans="1:11" s="2" customFormat="1" x14ac:dyDescent="0.2">
      <c r="B61" s="4"/>
      <c r="C61" s="4"/>
      <c r="D61" s="4"/>
      <c r="E61" s="4"/>
      <c r="F61" s="4"/>
      <c r="G61" s="4"/>
      <c r="H61" s="4"/>
      <c r="I61" s="4"/>
      <c r="J61" s="4"/>
      <c r="K61" s="4"/>
    </row>
    <row r="62" spans="1:11" s="2" customFormat="1" x14ac:dyDescent="0.2"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1" s="2" customFormat="1" x14ac:dyDescent="0.2">
      <c r="B63" s="4"/>
      <c r="C63" s="4"/>
      <c r="D63" s="4"/>
      <c r="E63" s="4"/>
      <c r="F63" s="4"/>
      <c r="G63" s="4"/>
      <c r="H63" s="4"/>
      <c r="I63" s="4"/>
      <c r="J63" s="4"/>
      <c r="K63" s="4"/>
    </row>
    <row r="64" spans="1:11" s="2" customFormat="1" x14ac:dyDescent="0.2">
      <c r="B64" s="4"/>
      <c r="C64" s="4"/>
      <c r="D64" s="4"/>
      <c r="E64" s="4"/>
      <c r="F64" s="4"/>
      <c r="G64" s="4"/>
      <c r="H64" s="4"/>
      <c r="I64" s="4"/>
      <c r="J64" s="4"/>
      <c r="K64" s="4"/>
    </row>
    <row r="65" spans="2:11" s="2" customFormat="1" x14ac:dyDescent="0.2">
      <c r="B65" s="4"/>
      <c r="C65" s="4"/>
      <c r="D65" s="4"/>
      <c r="E65" s="4"/>
      <c r="F65" s="4"/>
      <c r="G65" s="4"/>
      <c r="H65" s="4"/>
      <c r="I65" s="4"/>
      <c r="J65" s="4"/>
      <c r="K65" s="4"/>
    </row>
    <row r="66" spans="2:11" s="2" customFormat="1" x14ac:dyDescent="0.2">
      <c r="B66" s="4"/>
      <c r="C66" s="4"/>
      <c r="D66" s="4"/>
      <c r="E66" s="4"/>
      <c r="F66" s="4"/>
      <c r="G66" s="4"/>
      <c r="H66" s="4"/>
      <c r="I66" s="4"/>
      <c r="J66" s="4"/>
      <c r="K66" s="4"/>
    </row>
  </sheetData>
  <mergeCells count="2">
    <mergeCell ref="A1:K1"/>
    <mergeCell ref="A2:K2"/>
  </mergeCells>
  <phoneticPr fontId="0" type="noConversion"/>
  <printOptions horizontalCentered="1"/>
  <pageMargins left="0.7" right="0.7" top="0.75" bottom="0.75" header="0.3" footer="0.3"/>
  <pageSetup scale="70"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CoverPage</vt:lpstr>
      <vt:lpstr>Counts</vt:lpstr>
      <vt:lpstr>Counts!Print_Area</vt:lpstr>
      <vt:lpstr>CoverPage!Print_Area</vt:lpstr>
      <vt:lpstr>Counts!Print_Titles</vt:lpstr>
      <vt:lpstr>TitleRegion1.a3.k55.3</vt:lpstr>
    </vt:vector>
  </TitlesOfParts>
  <Company>Mathematica,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MAX Record Counts 2012</dc:title>
  <dc:subject>MAX Record Counts</dc:subject>
  <dc:creator>Mathematica Policy Research</dc:creator>
  <cp:keywords>MAX, Record Counts</cp:keywords>
  <cp:lastModifiedBy>LocalAdmin</cp:lastModifiedBy>
  <cp:lastPrinted>2018-01-11T12:32:48Z</cp:lastPrinted>
  <dcterms:created xsi:type="dcterms:W3CDTF">2007-07-20T01:52:51Z</dcterms:created>
  <dcterms:modified xsi:type="dcterms:W3CDTF">2018-01-12T16:08:06Z</dcterms:modified>
  <dc:language>English</dc:language>
</cp:coreProperties>
</file>