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tabRatio="861"/>
  </bookViews>
  <sheets>
    <sheet name="Overview" sheetId="2" r:id="rId1"/>
    <sheet name="Methodology" sheetId="5" r:id="rId2"/>
    <sheet name="BNF" sheetId="8" r:id="rId3"/>
    <sheet name="Appx | RUG Stays Dist" sheetId="6" r:id="rId4"/>
    <sheet name="Appx | PDPM Pmt Dist" sheetId="7" r:id="rId5"/>
  </sheets>
  <externalReferences>
    <externalReference r:id="rId6"/>
    <externalReference r:id="rId7"/>
  </externalReferences>
  <definedNames>
    <definedName name="_xlnm._FilterDatabase" localSheetId="4" hidden="1">'Appx | PDPM Pmt Dist'!$A$9:$M$162</definedName>
    <definedName name="_xlnm._FilterDatabase" localSheetId="3" hidden="1">'Appx | RUG Stays Dist'!$A$9:$P$142</definedName>
    <definedName name="_xlnm._FilterDatabase" localSheetId="2" hidden="1">BNF!#REF!</definedName>
    <definedName name="Description" localSheetId="4">Overview!#REF!</definedName>
    <definedName name="Description" localSheetId="3">Overview!#REF!</definedName>
    <definedName name="Description" localSheetId="2">[1]Overview!#REF!</definedName>
    <definedName name="Description" localSheetId="1">[2]Overview!#REF!</definedName>
    <definedName name="Description">Overview!#REF!</definedName>
    <definedName name="Worksheet" localSheetId="4">Overview!#REF!</definedName>
    <definedName name="Worksheet" localSheetId="3">Overview!#REF!</definedName>
    <definedName name="Worksheet" localSheetId="2">[1]Overview!#REF!</definedName>
    <definedName name="Worksheet" localSheetId="1">[2]Overview!#REF!</definedName>
    <definedName name="Worksheet">Overview!#REF!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8" i="6" l="1"/>
  <c r="O8" i="6"/>
  <c r="B10" i="8" l="1"/>
  <c r="B6" i="8"/>
  <c r="M8" i="7"/>
  <c r="A10" i="8" l="1"/>
  <c r="A6" i="8"/>
  <c r="C10" i="8"/>
  <c r="D6" i="8"/>
  <c r="C6" i="8"/>
  <c r="N8" i="6"/>
</calcChain>
</file>

<file path=xl/sharedStrings.xml><?xml version="1.0" encoding="utf-8"?>
<sst xmlns="http://schemas.openxmlformats.org/spreadsheetml/2006/main" count="775" uniqueCount="182">
  <si>
    <t>Overview</t>
  </si>
  <si>
    <t>Purpose</t>
  </si>
  <si>
    <t>Table of Contents</t>
  </si>
  <si>
    <t>Methodology</t>
  </si>
  <si>
    <t>Definitions</t>
  </si>
  <si>
    <t>Data Restrictions</t>
  </si>
  <si>
    <t>Specifications</t>
  </si>
  <si>
    <t xml:space="preserve">Parity Adjustment </t>
  </si>
  <si>
    <t>Stays with missing or invalid PDPM HIPPS code are excluded in FY2020.</t>
  </si>
  <si>
    <t>Stays with missing or invalid RUG group are excluded in FY2019.</t>
  </si>
  <si>
    <t>Budget Neutrality Factor</t>
  </si>
  <si>
    <t>All</t>
  </si>
  <si>
    <t xml:space="preserve">Nursing </t>
  </si>
  <si>
    <t>COVID and DR Stays</t>
  </si>
  <si>
    <t>Valid RUG Group</t>
  </si>
  <si>
    <t>Valid PDPM Case Mix Group</t>
  </si>
  <si>
    <t>HIPPS codes, utilization days, and HIV diagnosis recorded on SNF claims in FY2020 are used to compute a stay's PDPM payment, adjusted by urban and rural status. Specifically, HIPPS codes are used to obtain stays' case mix group assignments and their corresponding case mix indices; utilizations days are used to compute variable per diem adjustment; HIV diagnoses are used to compute PDPM AIDS add-on; and provider locations are used to determine if urban or rural base rates should be applied.</t>
  </si>
  <si>
    <t>Appendix: RUG-IV Stays Distribution</t>
  </si>
  <si>
    <t>RUG-IV Group</t>
  </si>
  <si>
    <t xml:space="preserve">Urban </t>
  </si>
  <si>
    <t>-</t>
  </si>
  <si>
    <t>PDPM Payment</t>
  </si>
  <si>
    <t>Nursing CMI</t>
  </si>
  <si>
    <t>Therapy CMI</t>
  </si>
  <si>
    <t>Urban vs Rural</t>
  </si>
  <si>
    <t>Case Mix Index</t>
  </si>
  <si>
    <t>Base Rate</t>
  </si>
  <si>
    <t>PDPM Component</t>
  </si>
  <si>
    <t>Case Mix Group</t>
  </si>
  <si>
    <t>VPD</t>
  </si>
  <si>
    <t>CMI</t>
  </si>
  <si>
    <t xml:space="preserve"> Base Rate</t>
  </si>
  <si>
    <t>Total PDPM Payment</t>
  </si>
  <si>
    <t>Appendix: PDPM Payment Distribution</t>
  </si>
  <si>
    <t>% Util Days in FY2019</t>
  </si>
  <si>
    <t># Util Days in FY2020</t>
  </si>
  <si>
    <t>Nursing Case Mix Base Rate in FY2020</t>
  </si>
  <si>
    <t>Therapy Case Mix Base Rate in FY2020</t>
  </si>
  <si>
    <t>Therapy Non-Case Mix Base Rate in FY2020</t>
  </si>
  <si>
    <t>Non-Case Mix Base Rate in FY2020</t>
  </si>
  <si>
    <t>Util Days</t>
  </si>
  <si>
    <t>VPD 
(No HIV/AIDS)</t>
  </si>
  <si>
    <t>VPD 
(HIV/AIDS)</t>
  </si>
  <si>
    <t>PDPM Payment (No HIV/AIDS)</t>
  </si>
  <si>
    <t>PDPM Payment
(HIV/AIDS)</t>
  </si>
  <si>
    <t>Utilization Days Adjusted by Variable Per Diem and HIV/AIDS</t>
  </si>
  <si>
    <t>% VPD with HIV/AIDS</t>
  </si>
  <si>
    <t># Util Days in FY2020
(HIV/AIDS)</t>
  </si>
  <si>
    <t>RUG-IV Payment
(No HIV/AIDS)</t>
  </si>
  <si>
    <t>RUG-IV Payment
(HIV/AIDS)</t>
  </si>
  <si>
    <t xml:space="preserve">RUG-IV Payment </t>
  </si>
  <si>
    <t>Utilization Days</t>
  </si>
  <si>
    <t>Total RUG-IV Payment</t>
  </si>
  <si>
    <t>Appendices for Public Use File</t>
  </si>
  <si>
    <t>Appx | RUG Stays Dist</t>
  </si>
  <si>
    <t>RUG-IV Stays Distribution</t>
  </si>
  <si>
    <t>Appx | PDPM Pmt Dist</t>
  </si>
  <si>
    <t>PDPM Payment Distribution</t>
  </si>
  <si>
    <t># Util Days in FY2020
(No HIV/AIDS)</t>
  </si>
  <si>
    <t>% Util Days with HIV/AIDS in FY2019</t>
  </si>
  <si>
    <r>
      <t xml:space="preserve">The following formulas are used to derive RUG-IV payment in the Appx | RUG Stays Dist Tab.
(1) RUG-IV Base Rate </t>
    </r>
    <r>
      <rPr>
        <vertAlign val="subscript"/>
        <sz val="10"/>
        <rFont val="Arial"/>
        <family val="2"/>
      </rPr>
      <t>FY2020</t>
    </r>
    <r>
      <rPr>
        <sz val="10"/>
        <rFont val="Arial"/>
        <family val="2"/>
      </rPr>
      <t xml:space="preserve"> = RUG-IV Base Rate </t>
    </r>
    <r>
      <rPr>
        <vertAlign val="subscript"/>
        <sz val="10"/>
        <rFont val="Arial"/>
        <family val="2"/>
      </rPr>
      <t>FY2019</t>
    </r>
    <r>
      <rPr>
        <sz val="10"/>
        <rFont val="Arial"/>
        <family val="2"/>
      </rPr>
      <t xml:space="preserve"> * (1 +  Market Basket Increase Factor </t>
    </r>
    <r>
      <rPr>
        <vertAlign val="subscript"/>
        <sz val="10"/>
        <rFont val="Arial"/>
        <family val="2"/>
      </rPr>
      <t>FY2020</t>
    </r>
    <r>
      <rPr>
        <sz val="10"/>
        <rFont val="Arial"/>
        <family val="2"/>
      </rPr>
      <t xml:space="preserve">) * Wage Budget Neutrality Factor </t>
    </r>
    <r>
      <rPr>
        <vertAlign val="subscript"/>
        <sz val="10"/>
        <rFont val="Arial"/>
        <family val="2"/>
      </rPr>
      <t>FY2020</t>
    </r>
    <r>
      <rPr>
        <sz val="10"/>
        <rFont val="Arial"/>
        <family val="2"/>
      </rPr>
      <t xml:space="preserve">
(2) RUG-IV Payment </t>
    </r>
    <r>
      <rPr>
        <vertAlign val="subscript"/>
        <sz val="10"/>
        <rFont val="Arial"/>
        <family val="2"/>
      </rPr>
      <t>No HIV/AIDS</t>
    </r>
    <r>
      <rPr>
        <sz val="10"/>
        <rFont val="Arial"/>
        <family val="2"/>
      </rPr>
      <t xml:space="preserve"> = Util Days </t>
    </r>
    <r>
      <rPr>
        <vertAlign val="subscript"/>
        <sz val="10"/>
        <rFont val="Arial"/>
        <family val="2"/>
      </rPr>
      <t>No HIV/AIDS</t>
    </r>
    <r>
      <rPr>
        <sz val="10"/>
        <rFont val="Arial"/>
        <family val="2"/>
      </rPr>
      <t xml:space="preserve"> * ROUND(CMI * Base Rate , 0.01) 
      RUG-IV Payment </t>
    </r>
    <r>
      <rPr>
        <vertAlign val="subscript"/>
        <sz val="10"/>
        <rFont val="Arial"/>
        <family val="2"/>
      </rPr>
      <t>HIV/AIDS</t>
    </r>
    <r>
      <rPr>
        <sz val="10"/>
        <rFont val="Arial"/>
        <family val="2"/>
      </rPr>
      <t xml:space="preserve">    = Util Days </t>
    </r>
    <r>
      <rPr>
        <vertAlign val="subscript"/>
        <sz val="10"/>
        <rFont val="Arial"/>
        <family val="2"/>
      </rPr>
      <t>HIV/AIDS</t>
    </r>
    <r>
      <rPr>
        <sz val="10"/>
        <rFont val="Arial"/>
        <family val="2"/>
      </rPr>
      <t xml:space="preserve">     * ROUND(CMI * Base Rate , 0.01) * (1 + 1.28)</t>
    </r>
  </si>
  <si>
    <t>Appendix 1: This table displays urban or rural status, utilization days, case mix index, and base rate by RUG-IV group.</t>
  </si>
  <si>
    <t>Appendix 2: This table displays This table displays urban or rural status, variable per diem adjusted utilization days, case mix index, and base rate by PDPM component case mix groups.</t>
  </si>
  <si>
    <t xml:space="preserve">- </t>
  </si>
  <si>
    <t xml:space="preserve">RUX </t>
  </si>
  <si>
    <t xml:space="preserve">RUL </t>
  </si>
  <si>
    <t xml:space="preserve">ES3 </t>
  </si>
  <si>
    <t xml:space="preserve">RVX </t>
  </si>
  <si>
    <t xml:space="preserve">RHX </t>
  </si>
  <si>
    <t xml:space="preserve">RVL </t>
  </si>
  <si>
    <t xml:space="preserve">RUC </t>
  </si>
  <si>
    <t xml:space="preserve">RUB </t>
  </si>
  <si>
    <t xml:space="preserve">RMX </t>
  </si>
  <si>
    <t xml:space="preserve">RHL </t>
  </si>
  <si>
    <t xml:space="preserve">ES2 </t>
  </si>
  <si>
    <t xml:space="preserve">RML </t>
  </si>
  <si>
    <t xml:space="preserve">RVC </t>
  </si>
  <si>
    <t xml:space="preserve">RLX </t>
  </si>
  <si>
    <t xml:space="preserve">ES1 </t>
  </si>
  <si>
    <t xml:space="preserve">RUA </t>
  </si>
  <si>
    <t xml:space="preserve">HE2 </t>
  </si>
  <si>
    <t xml:space="preserve">HD2 </t>
  </si>
  <si>
    <t xml:space="preserve">RHC </t>
  </si>
  <si>
    <t xml:space="preserve">RVB </t>
  </si>
  <si>
    <t xml:space="preserve">RVA </t>
  </si>
  <si>
    <t xml:space="preserve">LE2 </t>
  </si>
  <si>
    <t xml:space="preserve">HC2 </t>
  </si>
  <si>
    <t xml:space="preserve">HB2 </t>
  </si>
  <si>
    <t xml:space="preserve">LD2 </t>
  </si>
  <si>
    <t xml:space="preserve">HE1 </t>
  </si>
  <si>
    <t xml:space="preserve">RHB </t>
  </si>
  <si>
    <t xml:space="preserve">CE2 </t>
  </si>
  <si>
    <t xml:space="preserve">RMC </t>
  </si>
  <si>
    <t xml:space="preserve">RLB </t>
  </si>
  <si>
    <t xml:space="preserve">HD1 </t>
  </si>
  <si>
    <t xml:space="preserve">LC2 </t>
  </si>
  <si>
    <t xml:space="preserve">CD2 </t>
  </si>
  <si>
    <t xml:space="preserve">LE1 </t>
  </si>
  <si>
    <t xml:space="preserve">RMB </t>
  </si>
  <si>
    <t xml:space="preserve">CE1 </t>
  </si>
  <si>
    <t xml:space="preserve">PE2 </t>
  </si>
  <si>
    <t xml:space="preserve">HC1 </t>
  </si>
  <si>
    <t xml:space="preserve">HB1 </t>
  </si>
  <si>
    <t xml:space="preserve">LD1 </t>
  </si>
  <si>
    <t xml:space="preserve">RHA </t>
  </si>
  <si>
    <t xml:space="preserve">LB2 </t>
  </si>
  <si>
    <t xml:space="preserve">PE1 </t>
  </si>
  <si>
    <t xml:space="preserve">CD1 </t>
  </si>
  <si>
    <t xml:space="preserve">PD2 </t>
  </si>
  <si>
    <t xml:space="preserve">CC2 </t>
  </si>
  <si>
    <t xml:space="preserve">PD1 </t>
  </si>
  <si>
    <t xml:space="preserve">LC1 </t>
  </si>
  <si>
    <t xml:space="preserve">RMA </t>
  </si>
  <si>
    <t xml:space="preserve">CC1 </t>
  </si>
  <si>
    <t xml:space="preserve">CB2 </t>
  </si>
  <si>
    <t xml:space="preserve">LB1 </t>
  </si>
  <si>
    <t xml:space="preserve">PC2 </t>
  </si>
  <si>
    <t xml:space="preserve">CB1 </t>
  </si>
  <si>
    <t xml:space="preserve">PC1 </t>
  </si>
  <si>
    <t xml:space="preserve">BB2 </t>
  </si>
  <si>
    <t xml:space="preserve">BB1 </t>
  </si>
  <si>
    <t xml:space="preserve">CA2 </t>
  </si>
  <si>
    <t xml:space="preserve">PB2 </t>
  </si>
  <si>
    <t xml:space="preserve">RLA </t>
  </si>
  <si>
    <t xml:space="preserve">CA1 </t>
  </si>
  <si>
    <t xml:space="preserve">PB1 </t>
  </si>
  <si>
    <t xml:space="preserve">BA2 </t>
  </si>
  <si>
    <t xml:space="preserve">BA1 </t>
  </si>
  <si>
    <t xml:space="preserve">PA2 </t>
  </si>
  <si>
    <t xml:space="preserve">PA1 </t>
  </si>
  <si>
    <t xml:space="preserve">Non-Case-Mix </t>
  </si>
  <si>
    <t xml:space="preserve">PT </t>
  </si>
  <si>
    <t xml:space="preserve">A </t>
  </si>
  <si>
    <t xml:space="preserve">B </t>
  </si>
  <si>
    <t xml:space="preserve">C </t>
  </si>
  <si>
    <t xml:space="preserve">D </t>
  </si>
  <si>
    <t xml:space="preserve">E </t>
  </si>
  <si>
    <t xml:space="preserve">F </t>
  </si>
  <si>
    <t xml:space="preserve">G </t>
  </si>
  <si>
    <t xml:space="preserve">H </t>
  </si>
  <si>
    <t xml:space="preserve">I </t>
  </si>
  <si>
    <t xml:space="preserve">J </t>
  </si>
  <si>
    <t xml:space="preserve">K </t>
  </si>
  <si>
    <t xml:space="preserve">L </t>
  </si>
  <si>
    <t xml:space="preserve">M </t>
  </si>
  <si>
    <t xml:space="preserve">N </t>
  </si>
  <si>
    <t xml:space="preserve">O </t>
  </si>
  <si>
    <t xml:space="preserve">P </t>
  </si>
  <si>
    <t xml:space="preserve">OT </t>
  </si>
  <si>
    <t xml:space="preserve">SLP </t>
  </si>
  <si>
    <t xml:space="preserve">Q </t>
  </si>
  <si>
    <t xml:space="preserve">R </t>
  </si>
  <si>
    <t xml:space="preserve">S </t>
  </si>
  <si>
    <t xml:space="preserve">T </t>
  </si>
  <si>
    <t xml:space="preserve">U </t>
  </si>
  <si>
    <t xml:space="preserve">V </t>
  </si>
  <si>
    <t xml:space="preserve">W </t>
  </si>
  <si>
    <t xml:space="preserve">X </t>
  </si>
  <si>
    <t xml:space="preserve">Y </t>
  </si>
  <si>
    <t xml:space="preserve">NTA </t>
  </si>
  <si>
    <t xml:space="preserve">The PDPM budget neutrality factor is a ratio of total PDPM payments over total estimated RUG-IV payments after carving out the non-case mix portion: Budget Neutrality Factor = (Total PDPM Payment - Total PDPM Non-Case-Mix Payment) / (Total Estimated RUG-IV Payment - Total PDPM Non-Case-Mix Payment) </t>
  </si>
  <si>
    <t>Stays with COVID diagnosis codes (U07.1, B97.29) or DR (Disaster-Related) condition code in FY2020 are excluded.</t>
  </si>
  <si>
    <t>This is a filter row</t>
  </si>
  <si>
    <t>No Data</t>
  </si>
  <si>
    <t>End of Worksheet</t>
  </si>
  <si>
    <t xml:space="preserve">  </t>
  </si>
  <si>
    <t>Estimated PDPM Case Mix Payment</t>
  </si>
  <si>
    <t>Estimated RUG Case Mix Payment</t>
  </si>
  <si>
    <t>Budget Neutrality Factor 
(Case Mix Only)</t>
  </si>
  <si>
    <t>% CMI Impact</t>
  </si>
  <si>
    <t>Estimated PDPM Total Payment</t>
  </si>
  <si>
    <t>Estimated RUG Total Payment</t>
  </si>
  <si>
    <t>% Total Impact</t>
  </si>
  <si>
    <t>Table 1. Budget Neutrality Factor</t>
  </si>
  <si>
    <t>Table 2. Payment Impact</t>
  </si>
  <si>
    <t>BNF</t>
  </si>
  <si>
    <t>Estimated RUG Payment Calculation</t>
  </si>
  <si>
    <r>
      <t>Distribution of stays by RUG-IV groups in FY2019 and the number of total utilization days in FY2020 are used to estimate what RUG-IV payments would have been in FY2020. The estimated number of utilization days per RUG-IV group in FY2020 is estimated by multiplying the total number of utilization days in FY2020 by the percentage of SNF stays in each RUG-IV group in FY2019. Estimated total RUG-IV payment is equal to the summation of per diem rate of each RUG-IV group multiplied by the estimated number of utilization days of each group. The 128% AIDS add-on is applied to the proportion of total utilization days in FY2020 that have HIV diagnosis. Provider locations are used to determine if urban or rural base rates should be applied.</t>
    </r>
    <r>
      <rPr>
        <b/>
        <sz val="10"/>
        <rFont val="Arial"/>
        <family val="2"/>
      </rPr>
      <t xml:space="preserve"> </t>
    </r>
    <r>
      <rPr>
        <sz val="10"/>
        <rFont val="Arial"/>
        <family val="2"/>
      </rPr>
      <t xml:space="preserve">FY2020 RUG-IV base rates are calculated by multiplying FY2019 RUG-IV base rates by FY2020 market basket increase factor and FY2020 wage BNF.
We choose not to use FY2020 MDS assessments to assign residents to RUG-IV groups and then sum up the number of utilization days to calculate FY2020 RUG-IV payment because of the payment incentive change. </t>
    </r>
    <r>
      <rPr>
        <strike/>
        <sz val="10"/>
        <color rgb="FFFF0000"/>
        <rFont val="Arial"/>
        <family val="2"/>
      </rPr>
      <t xml:space="preserve">
</t>
    </r>
  </si>
  <si>
    <t>PDPM Payment Calculation</t>
  </si>
  <si>
    <r>
      <t xml:space="preserve">The following formulas are used to derive PDPM payment in the Appx | PDPM Pmt Dist Tab.
(1) VPD </t>
    </r>
    <r>
      <rPr>
        <vertAlign val="subscript"/>
        <sz val="10"/>
        <rFont val="Arial"/>
        <family val="2"/>
      </rPr>
      <t>No HIV/AIDS</t>
    </r>
    <r>
      <rPr>
        <sz val="10"/>
        <rFont val="Arial"/>
        <family val="2"/>
      </rPr>
      <t xml:space="preserve"> = VPD * ( 1 - % VPD with HIV/AIDS)
      VPD</t>
    </r>
    <r>
      <rPr>
        <vertAlign val="subscript"/>
        <sz val="10"/>
        <rFont val="Arial"/>
        <family val="2"/>
      </rPr>
      <t xml:space="preserve"> HIV/AIDS</t>
    </r>
    <r>
      <rPr>
        <sz val="10"/>
        <rFont val="Arial"/>
        <family val="2"/>
      </rPr>
      <t xml:space="preserve"> = VPD * % VPD with HIV/AIDS
(2) PDPM Payment </t>
    </r>
    <r>
      <rPr>
        <vertAlign val="subscript"/>
        <sz val="10"/>
        <rFont val="Arial"/>
        <family val="2"/>
      </rPr>
      <t>No HIV/AIDS</t>
    </r>
    <r>
      <rPr>
        <sz val="10"/>
        <rFont val="Arial"/>
        <family val="2"/>
      </rPr>
      <t xml:space="preserve"> = VPD </t>
    </r>
    <r>
      <rPr>
        <vertAlign val="subscript"/>
        <sz val="10"/>
        <rFont val="Arial"/>
        <family val="2"/>
      </rPr>
      <t>No HIV/AIDS</t>
    </r>
    <r>
      <rPr>
        <sz val="10"/>
        <rFont val="Arial"/>
        <family val="2"/>
      </rPr>
      <t xml:space="preserve"> * ROUND(CMI * Base Rate , 0.01) 
      PDPM Payment </t>
    </r>
    <r>
      <rPr>
        <vertAlign val="subscript"/>
        <sz val="10"/>
        <rFont val="Arial"/>
        <family val="2"/>
      </rPr>
      <t>HIV/AIDS</t>
    </r>
    <r>
      <rPr>
        <sz val="10"/>
        <rFont val="Arial"/>
        <family val="2"/>
      </rPr>
      <t xml:space="preserve">    = VPD </t>
    </r>
    <r>
      <rPr>
        <vertAlign val="subscript"/>
        <sz val="10"/>
        <rFont val="Arial"/>
        <family val="2"/>
      </rPr>
      <t>HIV/AIDS</t>
    </r>
    <r>
      <rPr>
        <sz val="10"/>
        <rFont val="Arial"/>
        <family val="2"/>
      </rPr>
      <t xml:space="preserve">      * ROUND(CMI * Base Rate , 0.01) with the exception of following cases:
            For NTA Group A/B/C/D: PDPM Payment</t>
    </r>
    <r>
      <rPr>
        <vertAlign val="subscript"/>
        <sz val="10"/>
        <rFont val="Arial"/>
        <family val="2"/>
      </rPr>
      <t xml:space="preserve"> HIV/AIDS</t>
    </r>
    <r>
      <rPr>
        <sz val="10"/>
        <rFont val="Arial"/>
        <family val="2"/>
      </rPr>
      <t xml:space="preserve">    = VPD </t>
    </r>
    <r>
      <rPr>
        <vertAlign val="subscript"/>
        <sz val="10"/>
        <rFont val="Arial"/>
        <family val="2"/>
      </rPr>
      <t>HIV/AIDS</t>
    </r>
    <r>
      <rPr>
        <sz val="10"/>
        <rFont val="Arial"/>
        <family val="2"/>
      </rPr>
      <t xml:space="preserve"> * ROUND(CMI </t>
    </r>
    <r>
      <rPr>
        <vertAlign val="subscript"/>
        <sz val="10"/>
        <rFont val="Arial"/>
        <family val="2"/>
      </rPr>
      <t>A</t>
    </r>
    <r>
      <rPr>
        <sz val="10"/>
        <rFont val="Arial"/>
        <family val="2"/>
      </rPr>
      <t xml:space="preserve"> * Base Rate , 0.01) 
            For NTA Group E:            PDPM Payment</t>
    </r>
    <r>
      <rPr>
        <vertAlign val="subscript"/>
        <sz val="10"/>
        <rFont val="Arial"/>
        <family val="2"/>
      </rPr>
      <t xml:space="preserve"> HIV/AIDS</t>
    </r>
    <r>
      <rPr>
        <sz val="10"/>
        <rFont val="Arial"/>
        <family val="2"/>
      </rPr>
      <t xml:space="preserve">    = VPD </t>
    </r>
    <r>
      <rPr>
        <vertAlign val="subscript"/>
        <sz val="10"/>
        <rFont val="Arial"/>
        <family val="2"/>
      </rPr>
      <t>HIV/AIDS</t>
    </r>
    <r>
      <rPr>
        <sz val="10"/>
        <rFont val="Arial"/>
        <family val="2"/>
      </rPr>
      <t xml:space="preserve"> * ROUND(CMI </t>
    </r>
    <r>
      <rPr>
        <vertAlign val="subscript"/>
        <sz val="10"/>
        <rFont val="Arial"/>
        <family val="2"/>
      </rPr>
      <t>B</t>
    </r>
    <r>
      <rPr>
        <sz val="10"/>
        <rFont val="Arial"/>
        <family val="2"/>
      </rPr>
      <t xml:space="preserve"> * Base Rate , 0.01) 
            For NTA Group F:            PDPM Payment </t>
    </r>
    <r>
      <rPr>
        <vertAlign val="subscript"/>
        <sz val="10"/>
        <rFont val="Arial"/>
        <family val="2"/>
      </rPr>
      <t>HIV/AIDS</t>
    </r>
    <r>
      <rPr>
        <sz val="10"/>
        <rFont val="Arial"/>
        <family val="2"/>
      </rPr>
      <t xml:space="preserve">    = VPD </t>
    </r>
    <r>
      <rPr>
        <vertAlign val="subscript"/>
        <sz val="10"/>
        <rFont val="Arial"/>
        <family val="2"/>
      </rPr>
      <t>HIV/AIDS</t>
    </r>
    <r>
      <rPr>
        <sz val="10"/>
        <rFont val="Arial"/>
        <family val="2"/>
      </rPr>
      <t xml:space="preserve"> * ROUND(CMI </t>
    </r>
    <r>
      <rPr>
        <vertAlign val="subscript"/>
        <sz val="10"/>
        <rFont val="Arial"/>
        <family val="2"/>
      </rPr>
      <t>C</t>
    </r>
    <r>
      <rPr>
        <sz val="10"/>
        <rFont val="Arial"/>
        <family val="2"/>
      </rPr>
      <t xml:space="preserve"> * Base Rate , 0.01) 
            For Nursing:                     PDPM Payment </t>
    </r>
    <r>
      <rPr>
        <vertAlign val="subscript"/>
        <sz val="10"/>
        <rFont val="Arial"/>
        <family val="2"/>
      </rPr>
      <t>HIV/AIDS</t>
    </r>
    <r>
      <rPr>
        <sz val="10"/>
        <rFont val="Arial"/>
        <family val="2"/>
      </rPr>
      <t xml:space="preserve">    = VPD </t>
    </r>
    <r>
      <rPr>
        <vertAlign val="subscript"/>
        <sz val="10"/>
        <rFont val="Arial"/>
        <family val="2"/>
      </rPr>
      <t>HIV/AIDS</t>
    </r>
    <r>
      <rPr>
        <sz val="10"/>
        <rFont val="Arial"/>
        <family val="2"/>
      </rPr>
      <t xml:space="preserve"> * ROUND(CMI   * Base Rate , 0.01) * 1.18
</t>
    </r>
  </si>
  <si>
    <t xml:space="preserve">Note: Some information for case mix groups with 1 to 10 HIV/AIDS days are not listed to protect individually identifiable health information. </t>
  </si>
  <si>
    <t>To calculate the updated PDPM budget neutrality factor for FY2022 rulemaking, this workbook imputes what RUG payment would have looked like had it is still in place in FY2020 and compare it to PDPM payment in FY2020.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</si>
</sst>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164" formatCode="&quot;$&quot;#,##0"/>
    <numFmt numFmtId="165" formatCode="&quot;$&quot;#,##0.00"/>
    <numFmt numFmtId="166" formatCode="&quot;$&quot;#,##0.000"/>
    <numFmt numFmtId="167" formatCode="0.000"/>
    <numFmt numFmtId="168" formatCode="0.0%"/>
  </numFmts>
  <fonts count="22" x14ac:knownFonts="1">
    <font>
      <sz val="11"/>
      <color theme="1"/>
      <name val="Calibri"/>
      <family val="2"/>
      <scheme val="minor"/>
    </font>
    <font>
      <sz val="11"/>
      <color theme="0"/>
      <name val="Calibri"/>
      <family val="2"/>
      <scheme val="minor"/>
    </font>
    <font>
      <sz val="11"/>
      <color theme="0"/>
      <name val="Arial"/>
      <family val="2"/>
    </font>
    <font>
      <b/>
      <sz val="16"/>
      <color theme="0"/>
      <name val="Arial"/>
      <family val="2"/>
    </font>
    <font>
      <u/>
      <sz val="11"/>
      <color theme="10"/>
      <name val="Calibri"/>
      <family val="2"/>
      <scheme val="minor"/>
    </font>
    <font>
      <sz val="10"/>
      <color theme="1"/>
      <name val="Arial"/>
      <family val="2"/>
    </font>
    <font>
      <b/>
      <sz val="10"/>
      <color theme="0"/>
      <name val="Arial"/>
      <family val="2"/>
    </font>
    <font>
      <sz val="10"/>
      <name val="Arial"/>
      <family val="2"/>
    </font>
    <font>
      <i/>
      <sz val="10"/>
      <color theme="1"/>
      <name val="Arial"/>
      <family val="2"/>
    </font>
    <font>
      <i/>
      <sz val="12"/>
      <color theme="0"/>
      <name val="Arial"/>
      <family val="2"/>
    </font>
    <font>
      <sz val="10"/>
      <color theme="0"/>
      <name val="Arial"/>
      <family val="2"/>
    </font>
    <font>
      <b/>
      <sz val="10"/>
      <color theme="1"/>
      <name val="Arial"/>
      <family val="2"/>
    </font>
    <font>
      <u/>
      <sz val="10"/>
      <color theme="10"/>
      <name val="Arial"/>
      <family val="2"/>
    </font>
    <font>
      <i/>
      <sz val="10"/>
      <color theme="0"/>
      <name val="Arial"/>
      <family val="2"/>
    </font>
    <font>
      <sz val="11"/>
      <color theme="1"/>
      <name val="Arial"/>
      <family val="2"/>
    </font>
    <font>
      <sz val="11"/>
      <color theme="1"/>
      <name val="Calibri"/>
      <family val="2"/>
      <scheme val="minor"/>
    </font>
    <font>
      <b/>
      <sz val="10"/>
      <name val="Arial"/>
      <family val="2"/>
    </font>
    <font>
      <vertAlign val="subscript"/>
      <sz val="10"/>
      <name val="Arial"/>
      <family val="2"/>
    </font>
    <font>
      <u/>
      <sz val="10"/>
      <color theme="0"/>
      <name val="Arial"/>
      <family val="2"/>
    </font>
    <font>
      <sz val="10"/>
      <color theme="0" tint="-0.14999847407452621"/>
      <name val="Arial"/>
      <family val="2"/>
    </font>
    <font>
      <sz val="11"/>
      <name val="Arial"/>
      <family val="2"/>
    </font>
    <font>
      <strike/>
      <sz val="10"/>
      <color rgb="FFFF0000"/>
      <name val="Arial"/>
      <family val="2"/>
    </font>
  </fonts>
  <fills count="15">
    <fill>
      <patternFill patternType="none"/>
    </fill>
    <fill>
      <patternFill patternType="gray125"/>
    </fill>
    <fill>
      <patternFill patternType="solid">
        <fgColor theme="6"/>
      </patternFill>
    </fill>
    <fill>
      <patternFill patternType="solid">
        <fgColor theme="0"/>
        <bgColor indexed="64"/>
      </patternFill>
    </fill>
    <fill>
      <patternFill patternType="solid">
        <fgColor rgb="FF11314B"/>
        <bgColor indexed="64"/>
      </patternFill>
    </fill>
    <fill>
      <patternFill patternType="solid">
        <fgColor theme="1" tint="0.499984740745262"/>
        <bgColor indexed="64"/>
      </patternFill>
    </fill>
    <fill>
      <patternFill patternType="solid">
        <fgColor rgb="FF80808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2"/>
        <bgColor indexed="64"/>
      </patternFill>
    </fill>
    <fill>
      <patternFill patternType="solid">
        <fgColor theme="5" tint="0.39997558519241921"/>
        <bgColor indexed="64"/>
      </patternFill>
    </fill>
    <fill>
      <patternFill patternType="solid">
        <fgColor theme="5" tint="0.79998168889431442"/>
        <bgColor indexed="64"/>
      </patternFill>
    </fill>
  </fills>
  <borders count="17">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theme="0"/>
      </left>
      <right style="thin">
        <color theme="0"/>
      </right>
      <top/>
      <bottom style="thin">
        <color indexed="64"/>
      </bottom>
      <diagonal/>
    </border>
    <border>
      <left/>
      <right style="thin">
        <color indexed="64"/>
      </right>
      <top style="thin">
        <color indexed="64"/>
      </top>
      <bottom style="thin">
        <color theme="0"/>
      </bottom>
      <diagonal/>
    </border>
    <border>
      <left style="thin">
        <color indexed="64"/>
      </left>
      <right/>
      <top style="thin">
        <color indexed="64"/>
      </top>
      <bottom/>
      <diagonal/>
    </border>
    <border>
      <left style="thin">
        <color theme="0"/>
      </left>
      <right style="thin">
        <color theme="0"/>
      </right>
      <top style="thin">
        <color indexed="64"/>
      </top>
      <bottom/>
      <diagonal/>
    </border>
    <border>
      <left/>
      <right/>
      <top/>
      <bottom style="thin">
        <color indexed="64"/>
      </bottom>
      <diagonal/>
    </border>
    <border>
      <left/>
      <right style="thin">
        <color indexed="64"/>
      </right>
      <top/>
      <bottom/>
      <diagonal/>
    </border>
  </borders>
  <cellStyleXfs count="5">
    <xf numFmtId="0" fontId="0" fillId="0" borderId="0"/>
    <xf numFmtId="0" fontId="1" fillId="2" borderId="0" applyNumberFormat="0" applyBorder="0" applyAlignment="0" applyProtection="0"/>
    <xf numFmtId="0" fontId="4" fillId="0" borderId="0" applyNumberFormat="0" applyFill="0" applyBorder="0" applyAlignment="0" applyProtection="0"/>
    <xf numFmtId="9" fontId="15" fillId="0" borderId="0" applyFont="0" applyFill="0" applyBorder="0" applyAlignment="0" applyProtection="0"/>
    <xf numFmtId="44" fontId="15" fillId="0" borderId="0" applyFont="0" applyFill="0" applyBorder="0" applyAlignment="0" applyProtection="0"/>
  </cellStyleXfs>
  <cellXfs count="81">
    <xf numFmtId="0" fontId="0" fillId="0" borderId="0" xfId="0"/>
    <xf numFmtId="0" fontId="2" fillId="4" borderId="0" xfId="0" applyFont="1" applyFill="1"/>
    <xf numFmtId="0" fontId="5" fillId="0" borderId="0" xfId="0" applyFont="1"/>
    <xf numFmtId="0" fontId="7" fillId="0" borderId="0" xfId="0" applyFont="1" applyFill="1"/>
    <xf numFmtId="0" fontId="9" fillId="4" borderId="0" xfId="0" applyFont="1" applyFill="1"/>
    <xf numFmtId="0" fontId="8" fillId="0" borderId="0" xfId="0" applyFont="1"/>
    <xf numFmtId="0" fontId="5" fillId="0" borderId="0" xfId="0" applyFont="1" applyAlignment="1">
      <alignment vertical="center"/>
    </xf>
    <xf numFmtId="0" fontId="13" fillId="4" borderId="0" xfId="0" applyFont="1" applyFill="1"/>
    <xf numFmtId="0" fontId="12" fillId="7" borderId="0" xfId="2" applyFont="1" applyFill="1" applyAlignment="1">
      <alignment horizontal="left" vertical="center" wrapText="1"/>
    </xf>
    <xf numFmtId="0" fontId="5" fillId="7" borderId="0" xfId="0" applyFont="1" applyFill="1" applyAlignment="1">
      <alignment horizontal="left" vertical="center" wrapText="1"/>
    </xf>
    <xf numFmtId="0" fontId="11" fillId="8" borderId="0" xfId="0" applyFont="1" applyFill="1" applyAlignment="1">
      <alignment horizontal="center"/>
    </xf>
    <xf numFmtId="0" fontId="14" fillId="3" borderId="0" xfId="0" applyFont="1" applyFill="1"/>
    <xf numFmtId="0" fontId="5" fillId="0" borderId="2" xfId="0" applyFont="1" applyFill="1" applyBorder="1" applyAlignment="1">
      <alignment horizontal="center" vertical="center" wrapText="1"/>
    </xf>
    <xf numFmtId="2" fontId="5" fillId="3" borderId="2" xfId="0" applyNumberFormat="1" applyFont="1" applyFill="1" applyBorder="1" applyAlignment="1">
      <alignment horizontal="right" vertical="center" indent="1"/>
    </xf>
    <xf numFmtId="1" fontId="5" fillId="3" borderId="2" xfId="0" applyNumberFormat="1" applyFont="1" applyFill="1" applyBorder="1" applyAlignment="1">
      <alignment horizontal="right" vertical="center" indent="1"/>
    </xf>
    <xf numFmtId="3" fontId="5" fillId="3" borderId="2" xfId="0" applyNumberFormat="1" applyFont="1" applyFill="1" applyBorder="1" applyAlignment="1">
      <alignment horizontal="right" vertical="center" indent="1"/>
    </xf>
    <xf numFmtId="10" fontId="5" fillId="3" borderId="2" xfId="3" applyNumberFormat="1" applyFont="1" applyFill="1" applyBorder="1" applyAlignment="1">
      <alignment horizontal="right" vertical="center" indent="1"/>
    </xf>
    <xf numFmtId="0" fontId="5" fillId="3" borderId="2" xfId="0" applyFont="1" applyFill="1" applyBorder="1" applyAlignment="1">
      <alignment horizontal="center" vertical="center" wrapText="1"/>
    </xf>
    <xf numFmtId="0" fontId="5" fillId="3" borderId="2" xfId="0" applyNumberFormat="1" applyFont="1" applyFill="1" applyBorder="1" applyAlignment="1">
      <alignment horizontal="center" vertical="center" wrapText="1"/>
    </xf>
    <xf numFmtId="4" fontId="5" fillId="3" borderId="2" xfId="0" applyNumberFormat="1" applyFont="1" applyFill="1" applyBorder="1" applyAlignment="1">
      <alignment horizontal="right" vertical="center" indent="1"/>
    </xf>
    <xf numFmtId="164" fontId="5" fillId="3" borderId="2" xfId="0" applyNumberFormat="1" applyFont="1" applyFill="1" applyBorder="1" applyAlignment="1">
      <alignment horizontal="right" vertical="center" indent="1"/>
    </xf>
    <xf numFmtId="0" fontId="5" fillId="0" borderId="2" xfId="0" applyFont="1" applyFill="1" applyBorder="1" applyAlignment="1">
      <alignment horizontal="left" vertical="center" wrapText="1" indent="2"/>
    </xf>
    <xf numFmtId="0" fontId="6" fillId="10" borderId="6" xfId="0" applyNumberFormat="1" applyFont="1" applyFill="1" applyBorder="1" applyAlignment="1">
      <alignment horizontal="center" vertical="center" wrapText="1"/>
    </xf>
    <xf numFmtId="0" fontId="6" fillId="11" borderId="4" xfId="0" applyNumberFormat="1" applyFont="1" applyFill="1" applyBorder="1" applyAlignment="1">
      <alignment horizontal="center" vertical="center" wrapText="1"/>
    </xf>
    <xf numFmtId="0" fontId="6" fillId="11" borderId="10" xfId="0"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165" fontId="5" fillId="3" borderId="2" xfId="3" applyNumberFormat="1" applyFont="1" applyFill="1" applyBorder="1" applyAlignment="1">
      <alignment horizontal="right" vertical="center" indent="1"/>
    </xf>
    <xf numFmtId="0" fontId="12" fillId="9" borderId="0" xfId="2" applyFont="1" applyFill="1" applyAlignment="1">
      <alignment horizontal="left" vertical="center" wrapText="1"/>
    </xf>
    <xf numFmtId="0" fontId="5" fillId="9" borderId="0" xfId="0" applyFont="1" applyFill="1" applyAlignment="1">
      <alignment horizontal="left" vertical="center" wrapText="1"/>
    </xf>
    <xf numFmtId="164" fontId="14" fillId="3" borderId="0" xfId="0" applyNumberFormat="1" applyFont="1" applyFill="1"/>
    <xf numFmtId="166" fontId="14" fillId="3" borderId="0" xfId="0" applyNumberFormat="1" applyFont="1" applyFill="1"/>
    <xf numFmtId="164" fontId="14" fillId="3" borderId="0" xfId="4" applyNumberFormat="1" applyFont="1" applyFill="1"/>
    <xf numFmtId="0" fontId="19" fillId="9" borderId="2" xfId="0" applyFont="1" applyFill="1" applyBorder="1" applyAlignment="1">
      <alignment horizontal="center" vertical="center" wrapText="1"/>
    </xf>
    <xf numFmtId="168" fontId="5" fillId="3" borderId="2" xfId="3" applyNumberFormat="1" applyFont="1" applyFill="1" applyBorder="1" applyAlignment="1">
      <alignment horizontal="center" vertical="center"/>
    </xf>
    <xf numFmtId="0" fontId="7" fillId="3" borderId="0" xfId="0" applyFont="1" applyFill="1"/>
    <xf numFmtId="0" fontId="20" fillId="3" borderId="0" xfId="0" applyFont="1" applyFill="1"/>
    <xf numFmtId="0" fontId="7" fillId="12" borderId="2" xfId="0" applyFont="1" applyFill="1" applyBorder="1" applyAlignment="1">
      <alignment horizontal="center" vertical="center" wrapText="1"/>
    </xf>
    <xf numFmtId="164" fontId="7" fillId="3" borderId="2" xfId="0" applyNumberFormat="1" applyFont="1" applyFill="1" applyBorder="1" applyAlignment="1">
      <alignment horizontal="center" vertical="center"/>
    </xf>
    <xf numFmtId="167" fontId="7" fillId="3" borderId="2" xfId="0" applyNumberFormat="1" applyFont="1" applyFill="1" applyBorder="1" applyAlignment="1">
      <alignment horizontal="center" vertical="center"/>
    </xf>
    <xf numFmtId="168" fontId="7" fillId="3" borderId="2" xfId="3" applyNumberFormat="1" applyFont="1" applyFill="1" applyBorder="1" applyAlignment="1">
      <alignment horizontal="center" vertical="center"/>
    </xf>
    <xf numFmtId="164" fontId="7" fillId="3" borderId="0" xfId="0" applyNumberFormat="1" applyFont="1" applyFill="1" applyBorder="1" applyAlignment="1">
      <alignment horizontal="left" vertical="center"/>
    </xf>
    <xf numFmtId="164" fontId="7" fillId="3" borderId="0" xfId="0" applyNumberFormat="1" applyFont="1" applyFill="1" applyBorder="1" applyAlignment="1">
      <alignment horizontal="center" vertical="center"/>
    </xf>
    <xf numFmtId="167" fontId="7" fillId="3" borderId="0" xfId="0" applyNumberFormat="1" applyFont="1" applyFill="1" applyBorder="1" applyAlignment="1">
      <alignment horizontal="center" vertical="center"/>
    </xf>
    <xf numFmtId="168" fontId="7" fillId="3" borderId="0" xfId="3" applyNumberFormat="1" applyFont="1" applyFill="1" applyBorder="1" applyAlignment="1">
      <alignment horizontal="center" vertical="center"/>
    </xf>
    <xf numFmtId="0" fontId="11" fillId="13" borderId="0" xfId="0" applyFont="1" applyFill="1" applyAlignment="1">
      <alignment horizontal="center"/>
    </xf>
    <xf numFmtId="0" fontId="12" fillId="14" borderId="0" xfId="2" applyFont="1" applyFill="1" applyAlignment="1">
      <alignment horizontal="left" vertical="center" wrapText="1"/>
    </xf>
    <xf numFmtId="0" fontId="5" fillId="14" borderId="0" xfId="0" applyFont="1" applyFill="1" applyAlignment="1">
      <alignment horizontal="left" vertical="center" wrapText="1"/>
    </xf>
    <xf numFmtId="0" fontId="3" fillId="4" borderId="0" xfId="0" applyFont="1" applyFill="1" applyAlignment="1">
      <alignment horizontal="left"/>
    </xf>
    <xf numFmtId="0" fontId="10" fillId="0" borderId="0" xfId="0" applyFont="1" applyAlignment="1">
      <alignment horizontal="left"/>
    </xf>
    <xf numFmtId="0" fontId="6" fillId="5" borderId="0" xfId="1" applyFont="1" applyFill="1" applyBorder="1" applyAlignment="1">
      <alignment horizontal="left"/>
    </xf>
    <xf numFmtId="0" fontId="7" fillId="0" borderId="0" xfId="0" applyFont="1" applyBorder="1" applyAlignment="1">
      <alignment horizontal="left" vertical="top" wrapText="1"/>
    </xf>
    <xf numFmtId="0" fontId="11" fillId="11" borderId="0" xfId="0" applyFont="1" applyFill="1" applyAlignment="1">
      <alignment horizontal="center" vertical="center"/>
    </xf>
    <xf numFmtId="0" fontId="16" fillId="0" borderId="0" xfId="0" applyFont="1" applyAlignment="1">
      <alignment horizontal="left" vertical="center"/>
    </xf>
    <xf numFmtId="0" fontId="10" fillId="0" borderId="0" xfId="0" applyFont="1" applyBorder="1" applyAlignment="1">
      <alignment horizontal="left" vertical="center"/>
    </xf>
    <xf numFmtId="0" fontId="11" fillId="0" borderId="0" xfId="0" applyFont="1" applyBorder="1" applyAlignment="1">
      <alignment horizontal="left" vertical="center"/>
    </xf>
    <xf numFmtId="0" fontId="11"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left" vertical="center"/>
    </xf>
    <xf numFmtId="0" fontId="3" fillId="4" borderId="0" xfId="0" applyFont="1" applyFill="1" applyAlignment="1">
      <alignment horizontal="left" vertical="center"/>
    </xf>
    <xf numFmtId="0" fontId="18" fillId="4" borderId="0" xfId="2" applyFont="1" applyFill="1" applyAlignment="1">
      <alignment horizontal="left" vertical="center"/>
    </xf>
    <xf numFmtId="0" fontId="6" fillId="6" borderId="0" xfId="1" applyFont="1" applyFill="1" applyBorder="1" applyAlignment="1">
      <alignment horizontal="left" vertical="center"/>
    </xf>
    <xf numFmtId="0" fontId="7" fillId="0" borderId="0" xfId="0" applyFont="1" applyAlignment="1">
      <alignment vertical="top" wrapText="1"/>
    </xf>
    <xf numFmtId="0" fontId="7" fillId="0" borderId="0" xfId="0" applyFont="1" applyAlignment="1">
      <alignment horizontal="left" vertical="center" wrapText="1"/>
    </xf>
    <xf numFmtId="0" fontId="5" fillId="0" borderId="0" xfId="0" applyFont="1" applyBorder="1" applyAlignment="1">
      <alignment horizontal="left" vertical="center" wrapText="1"/>
    </xf>
    <xf numFmtId="0" fontId="5" fillId="0" borderId="0" xfId="0" applyFont="1" applyAlignment="1">
      <alignment vertical="center" wrapText="1"/>
    </xf>
    <xf numFmtId="0" fontId="10" fillId="3" borderId="0" xfId="0" applyFont="1" applyFill="1" applyAlignment="1">
      <alignment horizontal="left"/>
    </xf>
    <xf numFmtId="164" fontId="10" fillId="3" borderId="0" xfId="0" applyNumberFormat="1" applyFont="1" applyFill="1" applyBorder="1" applyAlignment="1">
      <alignment horizontal="left" vertical="center"/>
    </xf>
    <xf numFmtId="164" fontId="10" fillId="3" borderId="16" xfId="0" applyNumberFormat="1" applyFont="1" applyFill="1" applyBorder="1" applyAlignment="1">
      <alignment horizontal="left" vertical="center"/>
    </xf>
    <xf numFmtId="0" fontId="6" fillId="10" borderId="5" xfId="0" applyFont="1" applyFill="1" applyBorder="1" applyAlignment="1">
      <alignment horizontal="center" vertical="center" wrapText="1"/>
    </xf>
    <xf numFmtId="0" fontId="6" fillId="10" borderId="3" xfId="0" applyFont="1" applyFill="1" applyBorder="1" applyAlignment="1">
      <alignment horizontal="center" vertical="center" wrapText="1"/>
    </xf>
    <xf numFmtId="0" fontId="6" fillId="10" borderId="8" xfId="0" applyNumberFormat="1" applyFont="1" applyFill="1" applyBorder="1" applyAlignment="1">
      <alignment horizontal="center" vertical="center" wrapText="1"/>
    </xf>
    <xf numFmtId="0" fontId="6" fillId="10" borderId="9" xfId="0" applyNumberFormat="1" applyFont="1" applyFill="1" applyBorder="1" applyAlignment="1">
      <alignment horizontal="center" vertical="center" wrapText="1"/>
    </xf>
    <xf numFmtId="0" fontId="6" fillId="10" borderId="7" xfId="0" applyNumberFormat="1" applyFont="1" applyFill="1" applyBorder="1" applyAlignment="1">
      <alignment horizontal="center" vertical="center" wrapText="1"/>
    </xf>
    <xf numFmtId="0" fontId="6" fillId="10" borderId="12" xfId="0" applyNumberFormat="1" applyFont="1" applyFill="1" applyBorder="1" applyAlignment="1">
      <alignment horizontal="center" vertical="center" wrapText="1"/>
    </xf>
    <xf numFmtId="0" fontId="5" fillId="3" borderId="15" xfId="0" applyFont="1" applyFill="1" applyBorder="1" applyAlignment="1">
      <alignment horizontal="left" wrapText="1"/>
    </xf>
    <xf numFmtId="0" fontId="5" fillId="3" borderId="0" xfId="0" applyFont="1" applyFill="1" applyBorder="1" applyAlignment="1">
      <alignment horizontal="left" wrapText="1"/>
    </xf>
    <xf numFmtId="0" fontId="5" fillId="3" borderId="0" xfId="0" applyFont="1" applyFill="1" applyAlignment="1">
      <alignment horizontal="left" wrapText="1"/>
    </xf>
    <xf numFmtId="0" fontId="6" fillId="10" borderId="14" xfId="0" applyFont="1" applyFill="1" applyBorder="1" applyAlignment="1">
      <alignment horizontal="center" vertical="center" wrapText="1"/>
    </xf>
    <xf numFmtId="0" fontId="6" fillId="10" borderId="11" xfId="0" applyFont="1" applyFill="1" applyBorder="1" applyAlignment="1">
      <alignment horizontal="center" vertical="center" wrapText="1"/>
    </xf>
    <xf numFmtId="0" fontId="6" fillId="10" borderId="13" xfId="0" applyFont="1" applyFill="1" applyBorder="1" applyAlignment="1">
      <alignment horizontal="center" vertical="center" wrapText="1"/>
    </xf>
    <xf numFmtId="0" fontId="6" fillId="10" borderId="1" xfId="0" applyFont="1" applyFill="1" applyBorder="1" applyAlignment="1">
      <alignment horizontal="center" vertical="center" wrapText="1"/>
    </xf>
  </cellXfs>
  <cellStyles count="5">
    <cellStyle name="Accent3" xfId="1" builtinId="37"/>
    <cellStyle name="Currency" xfId="4" builtinId="4"/>
    <cellStyle name="Hyperlink" xfId="2"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avier\ProjectsOnH\Safe_Rx\CMM\Project_6\Study7\Task2\Subtask1\EDB2021_01\2021_04_07\Drafts\P6_Parity_Adjustment_2021.04.07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afe_Rx/CMM/Project_6/Study4/Task21/Subtask1/EDB2020_11/2021_02_03/Drafts/P6_Parity_Adjustment_2021.02.03_v01_c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BNF"/>
      <sheetName val="Avg_CMI"/>
      <sheetName val="Revised_CMI"/>
      <sheetName val="Phase_In_BNF"/>
      <sheetName val="Phase_In_Impact"/>
      <sheetName val="Stay_by_CMG"/>
      <sheetName val="Appx | RUG Stays Dist"/>
      <sheetName val="Appx | PDPM Pmt Dist"/>
      <sheetName val="Data | Stay by CMG List"/>
      <sheetName val="Data | Stay by CMG Graph Cnt"/>
      <sheetName val="Data | Stay by CMG Graph P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BNF"/>
      <sheetName val="Avg_CMI"/>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39997558519241921"/>
  </sheetPr>
  <dimension ref="A1:K24"/>
  <sheetViews>
    <sheetView showGridLines="0" tabSelected="1" zoomScale="85" zoomScaleNormal="85" workbookViewId="0">
      <pane ySplit="1" topLeftCell="A2" activePane="bottomLeft" state="frozen"/>
      <selection activeCell="A3" sqref="A3"/>
      <selection pane="bottomLeft" activeCell="A2" sqref="A2:C2"/>
    </sheetView>
  </sheetViews>
  <sheetFormatPr defaultColWidth="0" defaultRowHeight="15" zeroHeight="1" x14ac:dyDescent="0.25"/>
  <cols>
    <col min="1" max="1" width="32.7109375" customWidth="1"/>
    <col min="2" max="2" width="20.7109375" customWidth="1"/>
    <col min="3" max="3" width="60.7109375" style="3" customWidth="1"/>
    <col min="4" max="4" width="9.140625" style="3" hidden="1" customWidth="1"/>
    <col min="5" max="11" width="0" style="3" hidden="1" customWidth="1"/>
    <col min="12" max="16384" width="9.140625" style="3" hidden="1"/>
  </cols>
  <sheetData>
    <row r="1" spans="1:3" s="1" customFormat="1" ht="21.75" customHeight="1" x14ac:dyDescent="0.3">
      <c r="A1" s="47" t="s">
        <v>7</v>
      </c>
      <c r="B1" s="47"/>
      <c r="C1" s="47"/>
    </row>
    <row r="2" spans="1:3" s="2" customFormat="1" ht="12.75" x14ac:dyDescent="0.2">
      <c r="A2" s="48" t="s">
        <v>163</v>
      </c>
      <c r="B2" s="48"/>
      <c r="C2" s="48"/>
    </row>
    <row r="3" spans="1:3" s="2" customFormat="1" ht="12.75" x14ac:dyDescent="0.2">
      <c r="A3" s="49" t="s">
        <v>1</v>
      </c>
      <c r="B3" s="49"/>
      <c r="C3" s="49"/>
    </row>
    <row r="4" spans="1:3" s="2" customFormat="1" ht="29.25" customHeight="1" x14ac:dyDescent="0.2">
      <c r="A4" s="50" t="s">
        <v>181</v>
      </c>
      <c r="B4" s="50"/>
      <c r="C4" s="50"/>
    </row>
    <row r="5" spans="1:3" s="2" customFormat="1" ht="12.75" x14ac:dyDescent="0.2">
      <c r="A5" s="48" t="s">
        <v>163</v>
      </c>
      <c r="B5" s="48"/>
      <c r="C5" s="48"/>
    </row>
    <row r="6" spans="1:3" s="2" customFormat="1" ht="12.75" x14ac:dyDescent="0.2">
      <c r="A6" s="49" t="s">
        <v>2</v>
      </c>
      <c r="B6" s="49"/>
      <c r="C6" s="49"/>
    </row>
    <row r="7" spans="1:3" customFormat="1" ht="15" customHeight="1" x14ac:dyDescent="0.25">
      <c r="A7" s="48" t="s">
        <v>163</v>
      </c>
      <c r="B7" s="48"/>
      <c r="C7" s="48"/>
    </row>
    <row r="8" spans="1:3" customFormat="1" x14ac:dyDescent="0.25">
      <c r="A8" s="10" t="s">
        <v>6</v>
      </c>
      <c r="B8" s="8" t="s">
        <v>3</v>
      </c>
      <c r="C8" s="9" t="s">
        <v>3</v>
      </c>
    </row>
    <row r="9" spans="1:3" customFormat="1" x14ac:dyDescent="0.25">
      <c r="A9" s="48" t="s">
        <v>163</v>
      </c>
      <c r="B9" s="48"/>
      <c r="C9" s="48"/>
    </row>
    <row r="10" spans="1:3" customFormat="1" x14ac:dyDescent="0.25">
      <c r="A10" s="44" t="s">
        <v>10</v>
      </c>
      <c r="B10" s="45" t="s">
        <v>175</v>
      </c>
      <c r="C10" s="46" t="s">
        <v>10</v>
      </c>
    </row>
    <row r="11" spans="1:3" customFormat="1" ht="15" customHeight="1" x14ac:dyDescent="0.25">
      <c r="A11" s="48" t="s">
        <v>163</v>
      </c>
      <c r="B11" s="48"/>
      <c r="C11" s="48"/>
    </row>
    <row r="12" spans="1:3" ht="15" customHeight="1" x14ac:dyDescent="0.2">
      <c r="A12" s="51" t="s">
        <v>53</v>
      </c>
      <c r="B12" s="27" t="s">
        <v>54</v>
      </c>
      <c r="C12" s="28" t="s">
        <v>55</v>
      </c>
    </row>
    <row r="13" spans="1:3" ht="15" customHeight="1" x14ac:dyDescent="0.2">
      <c r="A13" s="51"/>
      <c r="B13" s="27" t="s">
        <v>56</v>
      </c>
      <c r="C13" s="28" t="s">
        <v>57</v>
      </c>
    </row>
    <row r="14" spans="1:3" ht="12.75" x14ac:dyDescent="0.2">
      <c r="A14" s="48" t="s">
        <v>164</v>
      </c>
      <c r="B14" s="48"/>
      <c r="C14" s="48"/>
    </row>
    <row r="15" spans="1:3" hidden="1" x14ac:dyDescent="0.25"/>
    <row r="16" spans="1:3"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sheetData>
  <mergeCells count="11">
    <mergeCell ref="A14:C14"/>
    <mergeCell ref="A3:C3"/>
    <mergeCell ref="A6:C6"/>
    <mergeCell ref="A4:C4"/>
    <mergeCell ref="A12:A13"/>
    <mergeCell ref="A9:C9"/>
    <mergeCell ref="A1:C1"/>
    <mergeCell ref="A2:C2"/>
    <mergeCell ref="A5:C5"/>
    <mergeCell ref="A7:C7"/>
    <mergeCell ref="A11:C11"/>
  </mergeCells>
  <hyperlinks>
    <hyperlink ref="B8" location="Methodology!A1" tooltip="Click to Navigate" display="Methodology"/>
    <hyperlink ref="B13" location="'Appx | PDPM Pmt Dist'!A1" tooltip="Click to Navigate" display="Appx | PDPM Pmt Dist"/>
    <hyperlink ref="B12" location="'Appx | RUG Stays Dist'!A1" tooltip="Click to Navigate" display="Appx | RUG Stays Dist"/>
    <hyperlink ref="B10" location="Methodology!A1" tooltip="Click to Navigate" display="BNF"/>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M45"/>
  <sheetViews>
    <sheetView showGridLines="0" zoomScale="85" zoomScaleNormal="85" workbookViewId="0">
      <pane ySplit="2" topLeftCell="A3" activePane="bottomLeft" state="frozen"/>
      <selection activeCell="A3" sqref="A3"/>
      <selection pane="bottomLeft" activeCell="A3" sqref="A3:B3"/>
    </sheetView>
  </sheetViews>
  <sheetFormatPr defaultColWidth="0" defaultRowHeight="12.75" zeroHeight="1" x14ac:dyDescent="0.2"/>
  <cols>
    <col min="1" max="1" width="28.7109375" style="6" customWidth="1"/>
    <col min="2" max="2" width="88" style="6" customWidth="1"/>
    <col min="3" max="3" width="9.140625" style="2" hidden="1" customWidth="1"/>
    <col min="4" max="13" width="0" style="2" hidden="1" customWidth="1"/>
    <col min="14" max="16384" width="9.140625" style="2" hidden="1"/>
  </cols>
  <sheetData>
    <row r="1" spans="1:12" s="1" customFormat="1" ht="21.75" customHeight="1" x14ac:dyDescent="0.2">
      <c r="A1" s="58" t="s">
        <v>3</v>
      </c>
      <c r="B1" s="58"/>
    </row>
    <row r="2" spans="1:12" s="4" customFormat="1" ht="15" x14ac:dyDescent="0.2">
      <c r="A2" s="59" t="s">
        <v>0</v>
      </c>
      <c r="B2" s="59"/>
      <c r="C2" s="7"/>
      <c r="D2" s="7"/>
      <c r="E2" s="7"/>
      <c r="F2" s="7"/>
      <c r="G2" s="7"/>
      <c r="H2" s="7"/>
      <c r="I2" s="7"/>
      <c r="J2" s="7"/>
      <c r="K2" s="7"/>
      <c r="L2" s="7"/>
    </row>
    <row r="3" spans="1:12" x14ac:dyDescent="0.2">
      <c r="A3" s="53" t="s">
        <v>163</v>
      </c>
      <c r="B3" s="53"/>
    </row>
    <row r="4" spans="1:12" x14ac:dyDescent="0.2">
      <c r="A4" s="60" t="s">
        <v>4</v>
      </c>
      <c r="B4" s="60"/>
      <c r="C4" s="5"/>
    </row>
    <row r="5" spans="1:12" x14ac:dyDescent="0.2">
      <c r="A5" s="54" t="s">
        <v>10</v>
      </c>
      <c r="B5" s="54"/>
      <c r="C5" s="5"/>
    </row>
    <row r="6" spans="1:12" ht="34.5" customHeight="1" x14ac:dyDescent="0.2">
      <c r="A6" s="63" t="s">
        <v>160</v>
      </c>
      <c r="B6" s="63"/>
      <c r="C6" s="5"/>
    </row>
    <row r="7" spans="1:12" x14ac:dyDescent="0.2">
      <c r="A7" s="53" t="s">
        <v>163</v>
      </c>
      <c r="B7" s="53"/>
    </row>
    <row r="8" spans="1:12" ht="15" customHeight="1" x14ac:dyDescent="0.2">
      <c r="A8" s="60" t="s">
        <v>5</v>
      </c>
      <c r="B8" s="60"/>
    </row>
    <row r="9" spans="1:12" ht="15" customHeight="1" x14ac:dyDescent="0.2">
      <c r="A9" s="55" t="s">
        <v>15</v>
      </c>
      <c r="B9" s="55"/>
    </row>
    <row r="10" spans="1:12" ht="15" customHeight="1" x14ac:dyDescent="0.2">
      <c r="A10" s="64" t="s">
        <v>8</v>
      </c>
      <c r="B10" s="64"/>
    </row>
    <row r="11" spans="1:12" ht="15" customHeight="1" x14ac:dyDescent="0.2">
      <c r="A11" s="55" t="s">
        <v>14</v>
      </c>
      <c r="B11" s="55"/>
    </row>
    <row r="12" spans="1:12" ht="15" customHeight="1" x14ac:dyDescent="0.2">
      <c r="A12" s="56" t="s">
        <v>9</v>
      </c>
      <c r="B12" s="56"/>
    </row>
    <row r="13" spans="1:12" ht="15" customHeight="1" x14ac:dyDescent="0.2">
      <c r="A13" s="55" t="s">
        <v>13</v>
      </c>
      <c r="B13" s="55"/>
    </row>
    <row r="14" spans="1:12" ht="15" customHeight="1" x14ac:dyDescent="0.2">
      <c r="A14" s="57" t="s">
        <v>161</v>
      </c>
      <c r="B14" s="57"/>
    </row>
    <row r="15" spans="1:12" ht="15" customHeight="1" x14ac:dyDescent="0.2">
      <c r="A15" s="53" t="s">
        <v>163</v>
      </c>
      <c r="B15" s="53"/>
    </row>
    <row r="16" spans="1:12" x14ac:dyDescent="0.2">
      <c r="A16" s="60" t="s">
        <v>3</v>
      </c>
      <c r="B16" s="60"/>
    </row>
    <row r="17" spans="1:2" ht="14.25" customHeight="1" x14ac:dyDescent="0.2">
      <c r="A17" s="52" t="s">
        <v>176</v>
      </c>
      <c r="B17" s="52"/>
    </row>
    <row r="18" spans="1:2" ht="145.5" customHeight="1" x14ac:dyDescent="0.2">
      <c r="A18" s="61" t="s">
        <v>177</v>
      </c>
      <c r="B18" s="61"/>
    </row>
    <row r="19" spans="1:2" ht="65.25" customHeight="1" x14ac:dyDescent="0.2">
      <c r="A19" s="62" t="s">
        <v>60</v>
      </c>
      <c r="B19" s="62"/>
    </row>
    <row r="20" spans="1:2" ht="15" customHeight="1" x14ac:dyDescent="0.2">
      <c r="A20" s="52" t="s">
        <v>178</v>
      </c>
      <c r="B20" s="52"/>
    </row>
    <row r="21" spans="1:2" ht="63" customHeight="1" x14ac:dyDescent="0.2">
      <c r="A21" s="62" t="s">
        <v>16</v>
      </c>
      <c r="B21" s="62"/>
    </row>
    <row r="22" spans="1:2" ht="137.25" customHeight="1" x14ac:dyDescent="0.2">
      <c r="A22" s="61" t="s">
        <v>179</v>
      </c>
      <c r="B22" s="61"/>
    </row>
    <row r="23" spans="1:2" x14ac:dyDescent="0.2">
      <c r="A23" s="53" t="s">
        <v>164</v>
      </c>
      <c r="B23" s="53"/>
    </row>
    <row r="24" spans="1:2" hidden="1" x14ac:dyDescent="0.2"/>
    <row r="25" spans="1:2" hidden="1" x14ac:dyDescent="0.2"/>
    <row r="26" spans="1:2" hidden="1" x14ac:dyDescent="0.2"/>
    <row r="27" spans="1:2" hidden="1" x14ac:dyDescent="0.2"/>
    <row r="28" spans="1:2" hidden="1" x14ac:dyDescent="0.2"/>
    <row r="29" spans="1:2" hidden="1" x14ac:dyDescent="0.2"/>
    <row r="30" spans="1:2" hidden="1" x14ac:dyDescent="0.2"/>
    <row r="31" spans="1:2" hidden="1" x14ac:dyDescent="0.2"/>
    <row r="32" spans="1:2"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sheetData>
  <mergeCells count="23">
    <mergeCell ref="A1:B1"/>
    <mergeCell ref="A2:B2"/>
    <mergeCell ref="A3:B3"/>
    <mergeCell ref="A7:B7"/>
    <mergeCell ref="A23:B23"/>
    <mergeCell ref="A4:B4"/>
    <mergeCell ref="A8:B8"/>
    <mergeCell ref="A16:B16"/>
    <mergeCell ref="A22:B22"/>
    <mergeCell ref="A19:B19"/>
    <mergeCell ref="A18:B18"/>
    <mergeCell ref="A6:B6"/>
    <mergeCell ref="A9:B9"/>
    <mergeCell ref="A10:B10"/>
    <mergeCell ref="A21:B21"/>
    <mergeCell ref="A17:B17"/>
    <mergeCell ref="A20:B20"/>
    <mergeCell ref="A15:B15"/>
    <mergeCell ref="A5:B5"/>
    <mergeCell ref="A11:B11"/>
    <mergeCell ref="A12:B12"/>
    <mergeCell ref="A13:B13"/>
    <mergeCell ref="A14:B14"/>
  </mergeCells>
  <hyperlinks>
    <hyperlink ref="A2" location="Overview!A1" display="Overview"/>
    <hyperlink ref="A2:B2" location="Overview!A1" tooltip="Click to Navigate" display="Overview"/>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P12"/>
  <sheetViews>
    <sheetView showGridLines="0" zoomScale="85" zoomScaleNormal="85" workbookViewId="0">
      <pane ySplit="2" topLeftCell="A3" activePane="bottomLeft" state="frozen"/>
      <selection pane="bottomLeft" activeCell="A3" sqref="A3:D3"/>
    </sheetView>
  </sheetViews>
  <sheetFormatPr defaultColWidth="0" defaultRowHeight="14.25" zeroHeight="1" x14ac:dyDescent="0.2"/>
  <cols>
    <col min="1" max="4" width="15.7109375" style="11" customWidth="1"/>
    <col min="5" max="6" width="15.7109375" style="11" hidden="1" customWidth="1"/>
    <col min="7" max="7" width="9.140625" style="11" hidden="1" customWidth="1"/>
    <col min="8" max="16" width="15.7109375" style="11" hidden="1" customWidth="1"/>
    <col min="17" max="16384" width="9.140625" style="11" hidden="1"/>
  </cols>
  <sheetData>
    <row r="1" spans="1:5" s="1" customFormat="1" ht="21.75" customHeight="1" x14ac:dyDescent="0.2">
      <c r="A1" s="58" t="s">
        <v>10</v>
      </c>
      <c r="B1" s="58"/>
      <c r="C1" s="58"/>
      <c r="D1" s="58"/>
    </row>
    <row r="2" spans="1:5" s="4" customFormat="1" ht="15" x14ac:dyDescent="0.2">
      <c r="A2" s="59" t="s">
        <v>0</v>
      </c>
      <c r="B2" s="59"/>
      <c r="C2" s="59"/>
      <c r="D2" s="59"/>
    </row>
    <row r="3" spans="1:5" x14ac:dyDescent="0.2">
      <c r="A3" s="65" t="s">
        <v>163</v>
      </c>
      <c r="B3" s="65"/>
      <c r="C3" s="65"/>
      <c r="D3" s="65"/>
    </row>
    <row r="4" spans="1:5" x14ac:dyDescent="0.2">
      <c r="A4" s="34" t="s">
        <v>173</v>
      </c>
      <c r="B4" s="35"/>
      <c r="C4" s="35"/>
      <c r="D4" s="35"/>
    </row>
    <row r="5" spans="1:5" ht="38.25" x14ac:dyDescent="0.2">
      <c r="A5" s="36" t="s">
        <v>166</v>
      </c>
      <c r="B5" s="36" t="s">
        <v>167</v>
      </c>
      <c r="C5" s="36" t="s">
        <v>168</v>
      </c>
      <c r="D5" s="36" t="s">
        <v>169</v>
      </c>
    </row>
    <row r="6" spans="1:5" x14ac:dyDescent="0.2">
      <c r="A6" s="37">
        <f>'Appx | PDPM Pmt Dist'!M8-'Appx | PDPM Pmt Dist'!M10-'Appx | PDPM Pmt Dist'!M11</f>
        <v>20058471364.028812</v>
      </c>
      <c r="B6" s="37">
        <f>'Appx | RUG Stays Dist'!P8-'Appx | PDPM Pmt Dist'!M10-'Appx | PDPM Pmt Dist'!M11</f>
        <v>18875291133.869087</v>
      </c>
      <c r="C6" s="38">
        <f>A6/B6</f>
        <v>1.0626840784477583</v>
      </c>
      <c r="D6" s="39">
        <f>B6/A6-1</f>
        <v>-5.898656027605087E-2</v>
      </c>
    </row>
    <row r="7" spans="1:5" x14ac:dyDescent="0.2">
      <c r="A7" s="65" t="s">
        <v>163</v>
      </c>
      <c r="B7" s="65"/>
      <c r="C7" s="65"/>
      <c r="D7" s="65"/>
    </row>
    <row r="8" spans="1:5" x14ac:dyDescent="0.2">
      <c r="A8" s="40" t="s">
        <v>174</v>
      </c>
      <c r="B8" s="41"/>
      <c r="C8" s="42"/>
      <c r="D8" s="43"/>
    </row>
    <row r="9" spans="1:5" ht="25.5" x14ac:dyDescent="0.2">
      <c r="A9" s="36" t="s">
        <v>170</v>
      </c>
      <c r="B9" s="36" t="s">
        <v>171</v>
      </c>
      <c r="C9" s="36" t="s">
        <v>172</v>
      </c>
      <c r="D9" s="35"/>
    </row>
    <row r="10" spans="1:5" x14ac:dyDescent="0.2">
      <c r="A10" s="37">
        <f>'Appx | PDPM Pmt Dist'!M8</f>
        <v>23813889827.028812</v>
      </c>
      <c r="B10" s="37">
        <f>'Appx | RUG Stays Dist'!P8</f>
        <v>22630709596.869087</v>
      </c>
      <c r="C10" s="39">
        <f>B10/A10-1</f>
        <v>-4.9684458891584127E-2</v>
      </c>
      <c r="D10" s="35"/>
    </row>
    <row r="11" spans="1:5" x14ac:dyDescent="0.2">
      <c r="A11" s="66" t="s">
        <v>164</v>
      </c>
      <c r="B11" s="66"/>
      <c r="C11" s="66"/>
      <c r="D11" s="67"/>
      <c r="E11" s="33"/>
    </row>
    <row r="12" spans="1:5" hidden="1" x14ac:dyDescent="0.2">
      <c r="B12" s="29"/>
      <c r="C12" s="29"/>
    </row>
  </sheetData>
  <mergeCells count="5">
    <mergeCell ref="A1:D1"/>
    <mergeCell ref="A2:D2"/>
    <mergeCell ref="A3:D3"/>
    <mergeCell ref="A7:D7"/>
    <mergeCell ref="A11:D11"/>
  </mergeCells>
  <hyperlinks>
    <hyperlink ref="A2" location="Overview!A1" tooltip="Click to Navigate" display="Overview"/>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R142"/>
  <sheetViews>
    <sheetView showGridLines="0" zoomScale="85" zoomScaleNormal="85" workbookViewId="0">
      <pane ySplit="9" topLeftCell="A10" activePane="bottomLeft" state="frozen"/>
      <selection pane="bottomLeft" activeCell="A10" sqref="A10"/>
    </sheetView>
  </sheetViews>
  <sheetFormatPr defaultColWidth="0" defaultRowHeight="14.25" zeroHeight="1" x14ac:dyDescent="0.2"/>
  <cols>
    <col min="1" max="16" width="15.7109375" style="11" customWidth="1"/>
    <col min="17" max="17" width="15.7109375" style="11" hidden="1" customWidth="1"/>
    <col min="18" max="18" width="17" style="11" hidden="1" customWidth="1"/>
    <col min="19" max="16384" width="9.140625" style="11" hidden="1"/>
  </cols>
  <sheetData>
    <row r="1" spans="1:18" s="1" customFormat="1" ht="21.75" customHeight="1" x14ac:dyDescent="0.2">
      <c r="A1" s="58" t="s">
        <v>17</v>
      </c>
      <c r="B1" s="58"/>
      <c r="C1" s="58"/>
      <c r="D1" s="58"/>
      <c r="E1" s="58"/>
      <c r="F1" s="58"/>
      <c r="G1" s="58"/>
      <c r="H1" s="58"/>
      <c r="I1" s="58"/>
      <c r="J1" s="58"/>
      <c r="K1" s="58"/>
      <c r="L1" s="58"/>
      <c r="M1" s="58"/>
      <c r="N1" s="58"/>
      <c r="O1" s="58"/>
      <c r="P1" s="58"/>
    </row>
    <row r="2" spans="1:18" s="4" customFormat="1" ht="15" x14ac:dyDescent="0.2">
      <c r="A2" s="59" t="s">
        <v>0</v>
      </c>
      <c r="B2" s="59"/>
      <c r="C2" s="59"/>
      <c r="D2" s="59"/>
      <c r="E2" s="59"/>
      <c r="F2" s="59"/>
      <c r="G2" s="59"/>
      <c r="H2" s="59"/>
      <c r="I2" s="59"/>
      <c r="J2" s="59"/>
      <c r="K2" s="59"/>
      <c r="L2" s="59"/>
      <c r="M2" s="59"/>
      <c r="N2" s="59"/>
      <c r="O2" s="59"/>
      <c r="P2" s="59"/>
    </row>
    <row r="3" spans="1:18" x14ac:dyDescent="0.2">
      <c r="A3" s="65" t="s">
        <v>163</v>
      </c>
      <c r="B3" s="65"/>
      <c r="C3" s="65"/>
      <c r="D3" s="65"/>
      <c r="E3" s="65"/>
      <c r="F3" s="65"/>
      <c r="G3" s="65"/>
      <c r="H3" s="65"/>
      <c r="I3" s="65"/>
      <c r="J3" s="65"/>
      <c r="K3" s="65"/>
      <c r="L3" s="65"/>
      <c r="M3" s="65"/>
      <c r="N3" s="65"/>
      <c r="O3" s="65"/>
      <c r="P3" s="65"/>
    </row>
    <row r="4" spans="1:18" x14ac:dyDescent="0.2">
      <c r="A4" s="75" t="s">
        <v>61</v>
      </c>
      <c r="B4" s="75"/>
      <c r="C4" s="75"/>
      <c r="D4" s="75"/>
      <c r="E4" s="75"/>
      <c r="F4" s="75"/>
      <c r="G4" s="75"/>
      <c r="H4" s="75"/>
      <c r="I4" s="75"/>
      <c r="J4" s="75"/>
      <c r="K4" s="75"/>
      <c r="L4" s="75"/>
      <c r="M4" s="75"/>
      <c r="N4" s="75"/>
      <c r="O4" s="75"/>
      <c r="P4" s="75"/>
    </row>
    <row r="5" spans="1:18" ht="13.5" customHeight="1" x14ac:dyDescent="0.2">
      <c r="A5" s="74" t="s">
        <v>180</v>
      </c>
      <c r="B5" s="74"/>
      <c r="C5" s="74"/>
      <c r="D5" s="74"/>
      <c r="E5" s="74"/>
      <c r="F5" s="74"/>
      <c r="G5" s="74"/>
      <c r="H5" s="74"/>
      <c r="I5" s="74"/>
      <c r="J5" s="74"/>
      <c r="K5" s="74"/>
      <c r="L5" s="74"/>
      <c r="M5" s="74"/>
      <c r="N5" s="74"/>
      <c r="O5" s="74"/>
      <c r="P5" s="74"/>
    </row>
    <row r="6" spans="1:18" ht="25.5" customHeight="1" x14ac:dyDescent="0.2">
      <c r="A6" s="68" t="s">
        <v>18</v>
      </c>
      <c r="B6" s="22" t="s">
        <v>24</v>
      </c>
      <c r="C6" s="70" t="s">
        <v>51</v>
      </c>
      <c r="D6" s="70"/>
      <c r="E6" s="70"/>
      <c r="F6" s="70"/>
      <c r="G6" s="71"/>
      <c r="H6" s="72" t="s">
        <v>25</v>
      </c>
      <c r="I6" s="71"/>
      <c r="J6" s="72" t="s">
        <v>26</v>
      </c>
      <c r="K6" s="70"/>
      <c r="L6" s="70"/>
      <c r="M6" s="71"/>
      <c r="N6" s="72" t="s">
        <v>52</v>
      </c>
      <c r="O6" s="70"/>
      <c r="P6" s="73"/>
    </row>
    <row r="7" spans="1:18" ht="38.25" x14ac:dyDescent="0.2">
      <c r="A7" s="69"/>
      <c r="B7" s="23" t="s">
        <v>19</v>
      </c>
      <c r="C7" s="23" t="s">
        <v>34</v>
      </c>
      <c r="D7" s="23" t="s">
        <v>35</v>
      </c>
      <c r="E7" s="23" t="s">
        <v>59</v>
      </c>
      <c r="F7" s="23" t="s">
        <v>58</v>
      </c>
      <c r="G7" s="23" t="s">
        <v>47</v>
      </c>
      <c r="H7" s="23" t="s">
        <v>22</v>
      </c>
      <c r="I7" s="23" t="s">
        <v>23</v>
      </c>
      <c r="J7" s="23" t="s">
        <v>36</v>
      </c>
      <c r="K7" s="23" t="s">
        <v>37</v>
      </c>
      <c r="L7" s="23" t="s">
        <v>38</v>
      </c>
      <c r="M7" s="23" t="s">
        <v>39</v>
      </c>
      <c r="N7" s="23" t="s">
        <v>48</v>
      </c>
      <c r="O7" s="23" t="s">
        <v>49</v>
      </c>
      <c r="P7" s="24" t="s">
        <v>50</v>
      </c>
    </row>
    <row r="8" spans="1:18" x14ac:dyDescent="0.2">
      <c r="A8" s="17" t="s">
        <v>11</v>
      </c>
      <c r="B8" s="18" t="s">
        <v>20</v>
      </c>
      <c r="C8" s="16">
        <v>1</v>
      </c>
      <c r="D8" s="15">
        <v>39467294</v>
      </c>
      <c r="E8" s="16" t="s">
        <v>20</v>
      </c>
      <c r="F8" s="16" t="s">
        <v>20</v>
      </c>
      <c r="G8" s="16" t="s">
        <v>20</v>
      </c>
      <c r="H8" s="18" t="s">
        <v>20</v>
      </c>
      <c r="I8" s="18" t="s">
        <v>20</v>
      </c>
      <c r="J8" s="18" t="s">
        <v>20</v>
      </c>
      <c r="K8" s="18" t="s">
        <v>20</v>
      </c>
      <c r="L8" s="18" t="s">
        <v>20</v>
      </c>
      <c r="M8" s="18" t="s">
        <v>20</v>
      </c>
      <c r="N8" s="20">
        <f>SUM(N10:N141)</f>
        <v>22409130809.738407</v>
      </c>
      <c r="O8" s="20">
        <f>SUM(O10:O141)</f>
        <v>169409949.13938016</v>
      </c>
      <c r="P8" s="20">
        <f>SUM(P10:P141)</f>
        <v>22630709596.869087</v>
      </c>
      <c r="Q8" s="31"/>
      <c r="R8" s="31"/>
    </row>
    <row r="9" spans="1:18" x14ac:dyDescent="0.2">
      <c r="A9" s="32" t="s">
        <v>162</v>
      </c>
      <c r="B9" s="32" t="s">
        <v>162</v>
      </c>
      <c r="C9" s="32" t="s">
        <v>162</v>
      </c>
      <c r="D9" s="32" t="s">
        <v>162</v>
      </c>
      <c r="E9" s="32" t="s">
        <v>162</v>
      </c>
      <c r="F9" s="32" t="s">
        <v>162</v>
      </c>
      <c r="G9" s="32" t="s">
        <v>162</v>
      </c>
      <c r="H9" s="32" t="s">
        <v>162</v>
      </c>
      <c r="I9" s="32" t="s">
        <v>162</v>
      </c>
      <c r="J9" s="32" t="s">
        <v>162</v>
      </c>
      <c r="K9" s="32" t="s">
        <v>162</v>
      </c>
      <c r="L9" s="32" t="s">
        <v>162</v>
      </c>
      <c r="M9" s="32" t="s">
        <v>162</v>
      </c>
      <c r="N9" s="32" t="s">
        <v>162</v>
      </c>
      <c r="O9" s="32" t="s">
        <v>162</v>
      </c>
      <c r="P9" s="32" t="s">
        <v>162</v>
      </c>
    </row>
    <row r="10" spans="1:18" ht="15" customHeight="1" x14ac:dyDescent="0.2">
      <c r="A10" s="12" t="s">
        <v>64</v>
      </c>
      <c r="B10" s="14">
        <v>0</v>
      </c>
      <c r="C10" s="16">
        <v>4.3272880000000001E-4</v>
      </c>
      <c r="D10" s="15">
        <v>17078.662387</v>
      </c>
      <c r="E10" s="16">
        <v>3.7038796E-3</v>
      </c>
      <c r="F10" s="15">
        <v>17015.405079</v>
      </c>
      <c r="G10" s="15">
        <v>63.257308809999998</v>
      </c>
      <c r="H10" s="19">
        <v>2.67</v>
      </c>
      <c r="I10" s="19">
        <v>1.87</v>
      </c>
      <c r="J10" s="19">
        <v>177.54</v>
      </c>
      <c r="K10" s="19">
        <v>161.41</v>
      </c>
      <c r="L10" s="19">
        <v>19.7</v>
      </c>
      <c r="M10" s="19">
        <v>96.59</v>
      </c>
      <c r="N10" s="20">
        <v>14845260.314999999</v>
      </c>
      <c r="O10" s="20">
        <v>125831.99535</v>
      </c>
      <c r="P10" s="20">
        <v>14971092.310000001</v>
      </c>
    </row>
    <row r="11" spans="1:18" ht="15" customHeight="1" x14ac:dyDescent="0.2">
      <c r="A11" s="12" t="s">
        <v>65</v>
      </c>
      <c r="B11" s="14">
        <v>0</v>
      </c>
      <c r="C11" s="16">
        <v>3.6863830000000001E-4</v>
      </c>
      <c r="D11" s="15">
        <v>14549.181026</v>
      </c>
      <c r="E11" s="16">
        <v>1.9509476E-3</v>
      </c>
      <c r="F11" s="15">
        <v>14520.796335999999</v>
      </c>
      <c r="G11" s="15">
        <v>28.384689850000001</v>
      </c>
      <c r="H11" s="19">
        <v>2.57</v>
      </c>
      <c r="I11" s="19">
        <v>1.87</v>
      </c>
      <c r="J11" s="19">
        <v>177.54</v>
      </c>
      <c r="K11" s="19">
        <v>161.41</v>
      </c>
      <c r="L11" s="19">
        <v>19.7</v>
      </c>
      <c r="M11" s="19">
        <v>96.59</v>
      </c>
      <c r="N11" s="20">
        <v>12410924.629000001</v>
      </c>
      <c r="O11" s="20">
        <v>55313.699267000004</v>
      </c>
      <c r="P11" s="20">
        <v>12466238.328</v>
      </c>
    </row>
    <row r="12" spans="1:18" ht="15" customHeight="1" x14ac:dyDescent="0.2">
      <c r="A12" s="12" t="s">
        <v>66</v>
      </c>
      <c r="B12" s="14">
        <v>0</v>
      </c>
      <c r="C12" s="16">
        <v>1.585926E-4</v>
      </c>
      <c r="D12" s="15">
        <v>6259.2296076000002</v>
      </c>
      <c r="E12" s="16">
        <v>0</v>
      </c>
      <c r="F12" s="15">
        <v>6259.2296076000002</v>
      </c>
      <c r="G12" s="15">
        <v>0</v>
      </c>
      <c r="H12" s="19">
        <v>3.58</v>
      </c>
      <c r="I12" s="19" t="s">
        <v>63</v>
      </c>
      <c r="J12" s="19">
        <v>177.54</v>
      </c>
      <c r="K12" s="19">
        <v>161.41</v>
      </c>
      <c r="L12" s="19">
        <v>19.7</v>
      </c>
      <c r="M12" s="19">
        <v>96.59</v>
      </c>
      <c r="N12" s="20">
        <v>4706189.5574000003</v>
      </c>
      <c r="O12" s="20">
        <v>0</v>
      </c>
      <c r="P12" s="20">
        <v>4706189.5574000003</v>
      </c>
    </row>
    <row r="13" spans="1:18" ht="15" customHeight="1" x14ac:dyDescent="0.2">
      <c r="A13" s="12" t="s">
        <v>67</v>
      </c>
      <c r="B13" s="14">
        <v>0</v>
      </c>
      <c r="C13" s="16">
        <v>3.245004E-4</v>
      </c>
      <c r="D13" s="15">
        <v>12807.172060999999</v>
      </c>
      <c r="E13" s="16" t="s">
        <v>20</v>
      </c>
      <c r="F13" s="15" t="s">
        <v>20</v>
      </c>
      <c r="G13" s="15" t="s">
        <v>20</v>
      </c>
      <c r="H13" s="19">
        <v>2.61</v>
      </c>
      <c r="I13" s="19">
        <v>1.28</v>
      </c>
      <c r="J13" s="19">
        <v>177.54</v>
      </c>
      <c r="K13" s="19">
        <v>161.41</v>
      </c>
      <c r="L13" s="19">
        <v>19.7</v>
      </c>
      <c r="M13" s="19">
        <v>96.59</v>
      </c>
      <c r="N13" s="20" t="s">
        <v>20</v>
      </c>
      <c r="O13" s="20" t="s">
        <v>20</v>
      </c>
      <c r="P13" s="20">
        <v>9822368.4002</v>
      </c>
    </row>
    <row r="14" spans="1:18" ht="15" customHeight="1" x14ac:dyDescent="0.2">
      <c r="A14" s="12" t="s">
        <v>68</v>
      </c>
      <c r="B14" s="14">
        <v>0</v>
      </c>
      <c r="C14" s="16">
        <v>1.290645E-4</v>
      </c>
      <c r="D14" s="15">
        <v>5093.8353414000003</v>
      </c>
      <c r="E14" s="16">
        <v>0</v>
      </c>
      <c r="F14" s="15">
        <v>5093.8353414000003</v>
      </c>
      <c r="G14" s="15">
        <v>0</v>
      </c>
      <c r="H14" s="19">
        <v>2.5499999999999998</v>
      </c>
      <c r="I14" s="19">
        <v>0.85</v>
      </c>
      <c r="J14" s="19">
        <v>177.54</v>
      </c>
      <c r="K14" s="19">
        <v>161.41</v>
      </c>
      <c r="L14" s="19">
        <v>19.7</v>
      </c>
      <c r="M14" s="19">
        <v>96.59</v>
      </c>
      <c r="N14" s="20">
        <v>3497019.8385999999</v>
      </c>
      <c r="O14" s="20">
        <v>0</v>
      </c>
      <c r="P14" s="20">
        <v>3497019.8385999999</v>
      </c>
    </row>
    <row r="15" spans="1:18" ht="15" customHeight="1" x14ac:dyDescent="0.2">
      <c r="A15" s="12" t="s">
        <v>69</v>
      </c>
      <c r="B15" s="14">
        <v>0</v>
      </c>
      <c r="C15" s="16">
        <v>2.713622E-4</v>
      </c>
      <c r="D15" s="15">
        <v>10709.948976</v>
      </c>
      <c r="E15" s="16">
        <v>0</v>
      </c>
      <c r="F15" s="15">
        <v>10709.948976</v>
      </c>
      <c r="G15" s="15">
        <v>0</v>
      </c>
      <c r="H15" s="19">
        <v>2.19</v>
      </c>
      <c r="I15" s="19">
        <v>1.28</v>
      </c>
      <c r="J15" s="19">
        <v>177.54</v>
      </c>
      <c r="K15" s="19">
        <v>161.41</v>
      </c>
      <c r="L15" s="19">
        <v>19.7</v>
      </c>
      <c r="M15" s="19">
        <v>96.59</v>
      </c>
      <c r="N15" s="20">
        <v>7411391.7910000002</v>
      </c>
      <c r="O15" s="20">
        <v>0</v>
      </c>
      <c r="P15" s="20">
        <v>7411391.7910000002</v>
      </c>
    </row>
    <row r="16" spans="1:18" ht="15" customHeight="1" x14ac:dyDescent="0.2">
      <c r="A16" s="12" t="s">
        <v>70</v>
      </c>
      <c r="B16" s="14">
        <v>0</v>
      </c>
      <c r="C16" s="16">
        <v>3.1700142299999998E-2</v>
      </c>
      <c r="D16" s="15">
        <v>1251120.8954</v>
      </c>
      <c r="E16" s="16">
        <v>7.985968E-4</v>
      </c>
      <c r="F16" s="15">
        <v>1250121.7544</v>
      </c>
      <c r="G16" s="15">
        <v>999.14108274</v>
      </c>
      <c r="H16" s="19">
        <v>1.56</v>
      </c>
      <c r="I16" s="19">
        <v>1.87</v>
      </c>
      <c r="J16" s="19">
        <v>177.54</v>
      </c>
      <c r="K16" s="19">
        <v>161.41</v>
      </c>
      <c r="L16" s="19">
        <v>19.7</v>
      </c>
      <c r="M16" s="19">
        <v>96.59</v>
      </c>
      <c r="N16" s="20">
        <v>844319731.67999995</v>
      </c>
      <c r="O16" s="20">
        <v>1538566.5626000001</v>
      </c>
      <c r="P16" s="20">
        <v>845858298.24000001</v>
      </c>
    </row>
    <row r="17" spans="1:16" ht="15" customHeight="1" x14ac:dyDescent="0.2">
      <c r="A17" s="12" t="s">
        <v>71</v>
      </c>
      <c r="B17" s="14">
        <v>0</v>
      </c>
      <c r="C17" s="16">
        <v>3.02082667E-2</v>
      </c>
      <c r="D17" s="15">
        <v>1192240.5057999999</v>
      </c>
      <c r="E17" s="16">
        <v>8.7612910000000005E-4</v>
      </c>
      <c r="F17" s="15">
        <v>1191195.9491999999</v>
      </c>
      <c r="G17" s="15">
        <v>1044.5565865000001</v>
      </c>
      <c r="H17" s="19">
        <v>1.56</v>
      </c>
      <c r="I17" s="19">
        <v>1.87</v>
      </c>
      <c r="J17" s="19">
        <v>177.54</v>
      </c>
      <c r="K17" s="19">
        <v>161.41</v>
      </c>
      <c r="L17" s="19">
        <v>19.7</v>
      </c>
      <c r="M17" s="19">
        <v>96.59</v>
      </c>
      <c r="N17" s="20">
        <v>804521832.13999999</v>
      </c>
      <c r="O17" s="20">
        <v>1608501.4062999999</v>
      </c>
      <c r="P17" s="20">
        <v>806130333.54999995</v>
      </c>
    </row>
    <row r="18" spans="1:16" ht="15" customHeight="1" x14ac:dyDescent="0.2">
      <c r="A18" s="12" t="s">
        <v>72</v>
      </c>
      <c r="B18" s="14">
        <v>0</v>
      </c>
      <c r="C18" s="16">
        <v>6.9659099999999999E-5</v>
      </c>
      <c r="D18" s="15">
        <v>2749.2599598000002</v>
      </c>
      <c r="E18" s="16" t="s">
        <v>20</v>
      </c>
      <c r="F18" s="15" t="s">
        <v>20</v>
      </c>
      <c r="G18" s="15" t="s">
        <v>20</v>
      </c>
      <c r="H18" s="19">
        <v>2.4700000000000002</v>
      </c>
      <c r="I18" s="19">
        <v>0.55000000000000004</v>
      </c>
      <c r="J18" s="19">
        <v>177.54</v>
      </c>
      <c r="K18" s="19">
        <v>161.41</v>
      </c>
      <c r="L18" s="19">
        <v>19.7</v>
      </c>
      <c r="M18" s="19">
        <v>96.59</v>
      </c>
      <c r="N18" s="20" t="s">
        <v>20</v>
      </c>
      <c r="O18" s="20" t="s">
        <v>20</v>
      </c>
      <c r="P18" s="20">
        <v>1717178.7183000001</v>
      </c>
    </row>
    <row r="19" spans="1:16" ht="15" customHeight="1" x14ac:dyDescent="0.2">
      <c r="A19" s="12" t="s">
        <v>73</v>
      </c>
      <c r="B19" s="14">
        <v>0</v>
      </c>
      <c r="C19" s="16">
        <v>1.140231E-4</v>
      </c>
      <c r="D19" s="15">
        <v>4500.1898279999996</v>
      </c>
      <c r="E19" s="16" t="s">
        <v>20</v>
      </c>
      <c r="F19" s="15" t="s">
        <v>20</v>
      </c>
      <c r="G19" s="15" t="s">
        <v>20</v>
      </c>
      <c r="H19" s="19">
        <v>2.15</v>
      </c>
      <c r="I19" s="19">
        <v>0.85</v>
      </c>
      <c r="J19" s="19">
        <v>177.54</v>
      </c>
      <c r="K19" s="19">
        <v>161.41</v>
      </c>
      <c r="L19" s="19">
        <v>19.7</v>
      </c>
      <c r="M19" s="19">
        <v>96.59</v>
      </c>
      <c r="N19" s="20" t="s">
        <v>20</v>
      </c>
      <c r="O19" s="20" t="s">
        <v>20</v>
      </c>
      <c r="P19" s="20">
        <v>2771144.7017000001</v>
      </c>
    </row>
    <row r="20" spans="1:16" ht="15" customHeight="1" x14ac:dyDescent="0.2">
      <c r="A20" s="12" t="s">
        <v>74</v>
      </c>
      <c r="B20" s="14">
        <v>0</v>
      </c>
      <c r="C20" s="16">
        <v>1.4776359999999999E-4</v>
      </c>
      <c r="D20" s="15">
        <v>5831.8372775999997</v>
      </c>
      <c r="E20" s="16" t="s">
        <v>20</v>
      </c>
      <c r="F20" s="15" t="s">
        <v>20</v>
      </c>
      <c r="G20" s="15" t="s">
        <v>20</v>
      </c>
      <c r="H20" s="19">
        <v>2.67</v>
      </c>
      <c r="I20" s="19" t="s">
        <v>63</v>
      </c>
      <c r="J20" s="19">
        <v>177.54</v>
      </c>
      <c r="K20" s="19">
        <v>161.41</v>
      </c>
      <c r="L20" s="19">
        <v>19.7</v>
      </c>
      <c r="M20" s="19">
        <v>96.59</v>
      </c>
      <c r="N20" s="20" t="s">
        <v>20</v>
      </c>
      <c r="O20" s="20" t="s">
        <v>20</v>
      </c>
      <c r="P20" s="20">
        <v>3445714.1450999998</v>
      </c>
    </row>
    <row r="21" spans="1:16" ht="15" customHeight="1" x14ac:dyDescent="0.2">
      <c r="A21" s="12" t="s">
        <v>75</v>
      </c>
      <c r="B21" s="14">
        <v>0</v>
      </c>
      <c r="C21" s="16">
        <v>3.5877500000000003E-5</v>
      </c>
      <c r="D21" s="15">
        <v>1415.990528</v>
      </c>
      <c r="E21" s="16">
        <v>0</v>
      </c>
      <c r="F21" s="15">
        <v>1415.990528</v>
      </c>
      <c r="G21" s="15">
        <v>0</v>
      </c>
      <c r="H21" s="19">
        <v>2.19</v>
      </c>
      <c r="I21" s="19">
        <v>0.55000000000000004</v>
      </c>
      <c r="J21" s="19">
        <v>177.54</v>
      </c>
      <c r="K21" s="19">
        <v>161.41</v>
      </c>
      <c r="L21" s="19">
        <v>19.7</v>
      </c>
      <c r="M21" s="19">
        <v>96.59</v>
      </c>
      <c r="N21" s="20">
        <v>813033.44134999998</v>
      </c>
      <c r="O21" s="20">
        <v>0</v>
      </c>
      <c r="P21" s="20">
        <v>813033.44134999998</v>
      </c>
    </row>
    <row r="22" spans="1:16" ht="15" customHeight="1" x14ac:dyDescent="0.2">
      <c r="A22" s="12" t="s">
        <v>76</v>
      </c>
      <c r="B22" s="14">
        <v>0</v>
      </c>
      <c r="C22" s="16">
        <v>2.0193941600000001E-2</v>
      </c>
      <c r="D22" s="15">
        <v>797001.54143999994</v>
      </c>
      <c r="E22" s="16">
        <v>4.0803870000000002E-4</v>
      </c>
      <c r="F22" s="15">
        <v>796676.33400000003</v>
      </c>
      <c r="G22" s="15">
        <v>325.20744657</v>
      </c>
      <c r="H22" s="19">
        <v>1.51</v>
      </c>
      <c r="I22" s="19">
        <v>1.28</v>
      </c>
      <c r="J22" s="19">
        <v>177.54</v>
      </c>
      <c r="K22" s="19">
        <v>161.41</v>
      </c>
      <c r="L22" s="19">
        <v>19.7</v>
      </c>
      <c r="M22" s="19">
        <v>96.59</v>
      </c>
      <c r="N22" s="20">
        <v>455125256.08999997</v>
      </c>
      <c r="O22" s="20">
        <v>423588.68297999998</v>
      </c>
      <c r="P22" s="20">
        <v>455548844.76999998</v>
      </c>
    </row>
    <row r="23" spans="1:16" ht="15" customHeight="1" x14ac:dyDescent="0.2">
      <c r="A23" s="12" t="s">
        <v>77</v>
      </c>
      <c r="B23" s="14">
        <v>0</v>
      </c>
      <c r="C23" s="16">
        <v>1.8493561E-6</v>
      </c>
      <c r="D23" s="15">
        <v>72.989202473000006</v>
      </c>
      <c r="E23" s="16">
        <v>0</v>
      </c>
      <c r="F23" s="15">
        <v>72.989202473000006</v>
      </c>
      <c r="G23" s="15">
        <v>0</v>
      </c>
      <c r="H23" s="19">
        <v>2.2599999999999998</v>
      </c>
      <c r="I23" s="19">
        <v>0.28000000000000003</v>
      </c>
      <c r="J23" s="19">
        <v>177.54</v>
      </c>
      <c r="K23" s="19">
        <v>161.41</v>
      </c>
      <c r="L23" s="19">
        <v>19.7</v>
      </c>
      <c r="M23" s="19">
        <v>96.59</v>
      </c>
      <c r="N23" s="20">
        <v>39635.326618999999</v>
      </c>
      <c r="O23" s="20">
        <v>0</v>
      </c>
      <c r="P23" s="20">
        <v>39635.326618999999</v>
      </c>
    </row>
    <row r="24" spans="1:16" ht="15" customHeight="1" x14ac:dyDescent="0.2">
      <c r="A24" s="12" t="s">
        <v>78</v>
      </c>
      <c r="B24" s="14">
        <v>0</v>
      </c>
      <c r="C24" s="16">
        <v>1.523253E-4</v>
      </c>
      <c r="D24" s="15">
        <v>6011.8773103000003</v>
      </c>
      <c r="E24" s="16">
        <v>1.1196546599999999E-2</v>
      </c>
      <c r="F24" s="15">
        <v>5944.5650458</v>
      </c>
      <c r="G24" s="15">
        <v>67.312264502000005</v>
      </c>
      <c r="H24" s="19">
        <v>2.3199999999999998</v>
      </c>
      <c r="I24" s="19" t="s">
        <v>63</v>
      </c>
      <c r="J24" s="19">
        <v>177.54</v>
      </c>
      <c r="K24" s="19">
        <v>161.41</v>
      </c>
      <c r="L24" s="19">
        <v>19.7</v>
      </c>
      <c r="M24" s="19">
        <v>96.59</v>
      </c>
      <c r="N24" s="20">
        <v>3139800.3659000001</v>
      </c>
      <c r="O24" s="20">
        <v>81060.821452000004</v>
      </c>
      <c r="P24" s="20">
        <v>3220861.1874000002</v>
      </c>
    </row>
    <row r="25" spans="1:16" ht="15" customHeight="1" x14ac:dyDescent="0.2">
      <c r="A25" s="12" t="s">
        <v>79</v>
      </c>
      <c r="B25" s="14">
        <v>0</v>
      </c>
      <c r="C25" s="16">
        <v>2.5251149800000001E-2</v>
      </c>
      <c r="D25" s="15">
        <v>996596.19253999996</v>
      </c>
      <c r="E25" s="16">
        <v>1.2084350999999999E-3</v>
      </c>
      <c r="F25" s="15">
        <v>995391.87069999997</v>
      </c>
      <c r="G25" s="15">
        <v>1204.3218408</v>
      </c>
      <c r="H25" s="19">
        <v>0.99</v>
      </c>
      <c r="I25" s="19">
        <v>1.87</v>
      </c>
      <c r="J25" s="19">
        <v>177.54</v>
      </c>
      <c r="K25" s="19">
        <v>161.41</v>
      </c>
      <c r="L25" s="19">
        <v>19.7</v>
      </c>
      <c r="M25" s="19">
        <v>96.59</v>
      </c>
      <c r="N25" s="20">
        <v>571544058.24000001</v>
      </c>
      <c r="O25" s="20">
        <v>1576641.7916999999</v>
      </c>
      <c r="P25" s="20">
        <v>573120700.02999997</v>
      </c>
    </row>
    <row r="26" spans="1:16" ht="15" customHeight="1" x14ac:dyDescent="0.2">
      <c r="A26" s="12" t="s">
        <v>80</v>
      </c>
      <c r="B26" s="14">
        <v>0</v>
      </c>
      <c r="C26" s="16">
        <v>1.39462E-4</v>
      </c>
      <c r="D26" s="15">
        <v>5504.1968575999999</v>
      </c>
      <c r="E26" s="16">
        <v>4.4202151000000004E-3</v>
      </c>
      <c r="F26" s="15">
        <v>5479.8671234000003</v>
      </c>
      <c r="G26" s="15">
        <v>24.329734158000001</v>
      </c>
      <c r="H26" s="19">
        <v>2.2200000000000002</v>
      </c>
      <c r="I26" s="19" t="s">
        <v>63</v>
      </c>
      <c r="J26" s="19">
        <v>177.54</v>
      </c>
      <c r="K26" s="19">
        <v>161.41</v>
      </c>
      <c r="L26" s="19">
        <v>19.7</v>
      </c>
      <c r="M26" s="19">
        <v>96.59</v>
      </c>
      <c r="N26" s="20">
        <v>2797088.5758000002</v>
      </c>
      <c r="O26" s="20">
        <v>28314.46775</v>
      </c>
      <c r="P26" s="20">
        <v>2825403.0436</v>
      </c>
    </row>
    <row r="27" spans="1:16" ht="15" customHeight="1" x14ac:dyDescent="0.2">
      <c r="A27" s="12" t="s">
        <v>81</v>
      </c>
      <c r="B27" s="14">
        <v>0</v>
      </c>
      <c r="C27" s="16">
        <v>1.241534E-4</v>
      </c>
      <c r="D27" s="15">
        <v>4900.0084593000001</v>
      </c>
      <c r="E27" s="16" t="s">
        <v>20</v>
      </c>
      <c r="F27" s="15" t="s">
        <v>20</v>
      </c>
      <c r="G27" s="15" t="s">
        <v>20</v>
      </c>
      <c r="H27" s="19">
        <v>2.04</v>
      </c>
      <c r="I27" s="19" t="s">
        <v>63</v>
      </c>
      <c r="J27" s="19">
        <v>177.54</v>
      </c>
      <c r="K27" s="19">
        <v>161.41</v>
      </c>
      <c r="L27" s="19">
        <v>19.7</v>
      </c>
      <c r="M27" s="19">
        <v>96.59</v>
      </c>
      <c r="N27" s="20" t="s">
        <v>20</v>
      </c>
      <c r="O27" s="20" t="s">
        <v>20</v>
      </c>
      <c r="P27" s="20">
        <v>2348977.2099000001</v>
      </c>
    </row>
    <row r="28" spans="1:16" ht="15" customHeight="1" x14ac:dyDescent="0.2">
      <c r="A28" s="12" t="s">
        <v>82</v>
      </c>
      <c r="B28" s="14">
        <v>0</v>
      </c>
      <c r="C28" s="16">
        <v>7.7065752000000003E-3</v>
      </c>
      <c r="D28" s="15">
        <v>304158.17157000001</v>
      </c>
      <c r="E28" s="16">
        <v>4.1861639999999999E-4</v>
      </c>
      <c r="F28" s="15">
        <v>304030.84596000001</v>
      </c>
      <c r="G28" s="15">
        <v>127.32560875999999</v>
      </c>
      <c r="H28" s="19">
        <v>1.45</v>
      </c>
      <c r="I28" s="19">
        <v>0.85</v>
      </c>
      <c r="J28" s="19">
        <v>177.54</v>
      </c>
      <c r="K28" s="19">
        <v>161.41</v>
      </c>
      <c r="L28" s="19">
        <v>19.7</v>
      </c>
      <c r="M28" s="19">
        <v>96.59</v>
      </c>
      <c r="N28" s="20">
        <v>149346032.15000001</v>
      </c>
      <c r="O28" s="20">
        <v>142602.33902000001</v>
      </c>
      <c r="P28" s="20">
        <v>149488634.49000001</v>
      </c>
    </row>
    <row r="29" spans="1:16" ht="15" customHeight="1" x14ac:dyDescent="0.2">
      <c r="A29" s="12" t="s">
        <v>83</v>
      </c>
      <c r="B29" s="14">
        <v>0</v>
      </c>
      <c r="C29" s="16">
        <v>1.5443685400000001E-2</v>
      </c>
      <c r="D29" s="15">
        <v>609521.47597000003</v>
      </c>
      <c r="E29" s="16">
        <v>6.2136099999999996E-4</v>
      </c>
      <c r="F29" s="15">
        <v>609142.74311000004</v>
      </c>
      <c r="G29" s="15">
        <v>378.73286172000002</v>
      </c>
      <c r="H29" s="19">
        <v>1.1100000000000001</v>
      </c>
      <c r="I29" s="19">
        <v>1.28</v>
      </c>
      <c r="J29" s="19">
        <v>177.54</v>
      </c>
      <c r="K29" s="19">
        <v>161.41</v>
      </c>
      <c r="L29" s="19">
        <v>19.7</v>
      </c>
      <c r="M29" s="19">
        <v>96.59</v>
      </c>
      <c r="N29" s="20">
        <v>304729748.67000002</v>
      </c>
      <c r="O29" s="20">
        <v>431979.97519999999</v>
      </c>
      <c r="P29" s="20">
        <v>305161728.63999999</v>
      </c>
    </row>
    <row r="30" spans="1:16" ht="15" customHeight="1" x14ac:dyDescent="0.2">
      <c r="A30" s="12" t="s">
        <v>84</v>
      </c>
      <c r="B30" s="14">
        <v>0</v>
      </c>
      <c r="C30" s="16">
        <v>1.5231256E-2</v>
      </c>
      <c r="D30" s="15">
        <v>601137.44958000001</v>
      </c>
      <c r="E30" s="16">
        <v>1.3612361999999999E-3</v>
      </c>
      <c r="F30" s="15">
        <v>600319.15951999999</v>
      </c>
      <c r="G30" s="15">
        <v>818.29005883000002</v>
      </c>
      <c r="H30" s="19">
        <v>1.1000000000000001</v>
      </c>
      <c r="I30" s="19">
        <v>1.28</v>
      </c>
      <c r="J30" s="19">
        <v>177.54</v>
      </c>
      <c r="K30" s="19">
        <v>161.41</v>
      </c>
      <c r="L30" s="19">
        <v>19.7</v>
      </c>
      <c r="M30" s="19">
        <v>96.59</v>
      </c>
      <c r="N30" s="20">
        <v>299253097.82999998</v>
      </c>
      <c r="O30" s="20">
        <v>930033.45805000002</v>
      </c>
      <c r="P30" s="20">
        <v>300183131.29000002</v>
      </c>
    </row>
    <row r="31" spans="1:16" ht="15" customHeight="1" x14ac:dyDescent="0.2">
      <c r="A31" s="12" t="s">
        <v>85</v>
      </c>
      <c r="B31" s="14">
        <v>0</v>
      </c>
      <c r="C31" s="16">
        <v>9.2385600000000005E-5</v>
      </c>
      <c r="D31" s="15">
        <v>3646.2161590999999</v>
      </c>
      <c r="E31" s="16">
        <v>8.2295374000000004E-3</v>
      </c>
      <c r="F31" s="15">
        <v>3616.2094868999998</v>
      </c>
      <c r="G31" s="15">
        <v>30.006672128000002</v>
      </c>
      <c r="H31" s="19">
        <v>1.96</v>
      </c>
      <c r="I31" s="19" t="s">
        <v>63</v>
      </c>
      <c r="J31" s="19">
        <v>177.54</v>
      </c>
      <c r="K31" s="19">
        <v>161.41</v>
      </c>
      <c r="L31" s="19">
        <v>19.7</v>
      </c>
      <c r="M31" s="19">
        <v>96.59</v>
      </c>
      <c r="N31" s="20">
        <v>1678897.5785000001</v>
      </c>
      <c r="O31" s="20">
        <v>31763.130685</v>
      </c>
      <c r="P31" s="20">
        <v>1710660.7091999999</v>
      </c>
    </row>
    <row r="32" spans="1:16" ht="15" customHeight="1" x14ac:dyDescent="0.2">
      <c r="A32" s="12" t="s">
        <v>86</v>
      </c>
      <c r="B32" s="14">
        <v>0</v>
      </c>
      <c r="C32" s="16">
        <v>1.5033209999999999E-4</v>
      </c>
      <c r="D32" s="15">
        <v>5933.2111698999997</v>
      </c>
      <c r="E32" s="16" t="s">
        <v>20</v>
      </c>
      <c r="F32" s="15" t="s">
        <v>20</v>
      </c>
      <c r="G32" s="15" t="s">
        <v>20</v>
      </c>
      <c r="H32" s="19">
        <v>1.89</v>
      </c>
      <c r="I32" s="19" t="s">
        <v>63</v>
      </c>
      <c r="J32" s="19">
        <v>177.54</v>
      </c>
      <c r="K32" s="19">
        <v>161.41</v>
      </c>
      <c r="L32" s="19">
        <v>19.7</v>
      </c>
      <c r="M32" s="19">
        <v>96.59</v>
      </c>
      <c r="N32" s="20" t="s">
        <v>20</v>
      </c>
      <c r="O32" s="20" t="s">
        <v>20</v>
      </c>
      <c r="P32" s="20">
        <v>2685552.5444</v>
      </c>
    </row>
    <row r="33" spans="1:16" ht="15" customHeight="1" x14ac:dyDescent="0.2">
      <c r="A33" s="12" t="s">
        <v>87</v>
      </c>
      <c r="B33" s="14">
        <v>0</v>
      </c>
      <c r="C33" s="16">
        <v>7.8104500000000004E-5</v>
      </c>
      <c r="D33" s="15">
        <v>3082.5773177999999</v>
      </c>
      <c r="E33" s="16">
        <v>0</v>
      </c>
      <c r="F33" s="15">
        <v>3082.5773177999999</v>
      </c>
      <c r="G33" s="15">
        <v>0</v>
      </c>
      <c r="H33" s="19">
        <v>1.86</v>
      </c>
      <c r="I33" s="19" t="s">
        <v>63</v>
      </c>
      <c r="J33" s="19">
        <v>177.54</v>
      </c>
      <c r="K33" s="19">
        <v>161.41</v>
      </c>
      <c r="L33" s="19">
        <v>19.7</v>
      </c>
      <c r="M33" s="19">
        <v>96.59</v>
      </c>
      <c r="N33" s="20">
        <v>1376401.5981999999</v>
      </c>
      <c r="O33" s="20">
        <v>0</v>
      </c>
      <c r="P33" s="20">
        <v>1376401.5981999999</v>
      </c>
    </row>
    <row r="34" spans="1:16" ht="15" customHeight="1" x14ac:dyDescent="0.2">
      <c r="A34" s="12" t="s">
        <v>88</v>
      </c>
      <c r="B34" s="14">
        <v>0</v>
      </c>
      <c r="C34" s="16">
        <v>1.0812569999999999E-4</v>
      </c>
      <c r="D34" s="15">
        <v>4267.4353712000002</v>
      </c>
      <c r="E34" s="16">
        <v>0</v>
      </c>
      <c r="F34" s="15">
        <v>4267.4353712000002</v>
      </c>
      <c r="G34" s="15">
        <v>0</v>
      </c>
      <c r="H34" s="19">
        <v>1.86</v>
      </c>
      <c r="I34" s="19" t="s">
        <v>63</v>
      </c>
      <c r="J34" s="19">
        <v>177.54</v>
      </c>
      <c r="K34" s="19">
        <v>161.41</v>
      </c>
      <c r="L34" s="19">
        <v>19.7</v>
      </c>
      <c r="M34" s="19">
        <v>96.59</v>
      </c>
      <c r="N34" s="20">
        <v>1905452.5676</v>
      </c>
      <c r="O34" s="20">
        <v>0</v>
      </c>
      <c r="P34" s="20">
        <v>1905452.5676</v>
      </c>
    </row>
    <row r="35" spans="1:16" ht="15" customHeight="1" x14ac:dyDescent="0.2">
      <c r="A35" s="12" t="s">
        <v>89</v>
      </c>
      <c r="B35" s="14">
        <v>0</v>
      </c>
      <c r="C35" s="16">
        <v>3.9247449999999998E-4</v>
      </c>
      <c r="D35" s="15">
        <v>15489.930747</v>
      </c>
      <c r="E35" s="16" t="s">
        <v>20</v>
      </c>
      <c r="F35" s="15" t="s">
        <v>20</v>
      </c>
      <c r="G35" s="15" t="s">
        <v>20</v>
      </c>
      <c r="H35" s="19">
        <v>1.74</v>
      </c>
      <c r="I35" s="19" t="s">
        <v>63</v>
      </c>
      <c r="J35" s="19">
        <v>177.54</v>
      </c>
      <c r="K35" s="19">
        <v>161.41</v>
      </c>
      <c r="L35" s="19">
        <v>19.7</v>
      </c>
      <c r="M35" s="19">
        <v>96.59</v>
      </c>
      <c r="N35" s="20" t="s">
        <v>20</v>
      </c>
      <c r="O35" s="20" t="s">
        <v>20</v>
      </c>
      <c r="P35" s="20">
        <v>6587797.6443999996</v>
      </c>
    </row>
    <row r="36" spans="1:16" ht="15" customHeight="1" x14ac:dyDescent="0.2">
      <c r="A36" s="12" t="s">
        <v>90</v>
      </c>
      <c r="B36" s="14">
        <v>0</v>
      </c>
      <c r="C36" s="16">
        <v>4.9994054999999999E-3</v>
      </c>
      <c r="D36" s="15">
        <v>197313.33303000001</v>
      </c>
      <c r="E36" s="16">
        <v>8.466948E-4</v>
      </c>
      <c r="F36" s="15">
        <v>197146.26884999999</v>
      </c>
      <c r="G36" s="15">
        <v>167.06417454999999</v>
      </c>
      <c r="H36" s="19">
        <v>1.19</v>
      </c>
      <c r="I36" s="19">
        <v>0.85</v>
      </c>
      <c r="J36" s="19">
        <v>177.54</v>
      </c>
      <c r="K36" s="19">
        <v>161.41</v>
      </c>
      <c r="L36" s="19">
        <v>19.7</v>
      </c>
      <c r="M36" s="19">
        <v>96.59</v>
      </c>
      <c r="N36" s="20">
        <v>87741918.415000007</v>
      </c>
      <c r="O36" s="20">
        <v>169526.16587999999</v>
      </c>
      <c r="P36" s="20">
        <v>87911444.581</v>
      </c>
    </row>
    <row r="37" spans="1:16" ht="15" customHeight="1" x14ac:dyDescent="0.2">
      <c r="A37" s="12" t="s">
        <v>91</v>
      </c>
      <c r="B37" s="14">
        <v>0</v>
      </c>
      <c r="C37" s="16">
        <v>2.6343099999999999E-5</v>
      </c>
      <c r="D37" s="15">
        <v>1039.6906397</v>
      </c>
      <c r="E37" s="16">
        <v>0</v>
      </c>
      <c r="F37" s="15">
        <v>1039.6906397</v>
      </c>
      <c r="G37" s="15">
        <v>0</v>
      </c>
      <c r="H37" s="19">
        <v>1.68</v>
      </c>
      <c r="I37" s="19" t="s">
        <v>63</v>
      </c>
      <c r="J37" s="19">
        <v>177.54</v>
      </c>
      <c r="K37" s="19">
        <v>161.41</v>
      </c>
      <c r="L37" s="19">
        <v>19.7</v>
      </c>
      <c r="M37" s="19">
        <v>96.59</v>
      </c>
      <c r="N37" s="20">
        <v>431014.15158000001</v>
      </c>
      <c r="O37" s="20">
        <v>0</v>
      </c>
      <c r="P37" s="20">
        <v>431014.15158000001</v>
      </c>
    </row>
    <row r="38" spans="1:16" ht="15" customHeight="1" x14ac:dyDescent="0.2">
      <c r="A38" s="12" t="s">
        <v>92</v>
      </c>
      <c r="B38" s="14">
        <v>0</v>
      </c>
      <c r="C38" s="16">
        <v>3.3661364000000002E-3</v>
      </c>
      <c r="D38" s="15">
        <v>132852.51337</v>
      </c>
      <c r="E38" s="16">
        <v>1.0499648999999999E-3</v>
      </c>
      <c r="F38" s="15">
        <v>132713.02288999999</v>
      </c>
      <c r="G38" s="15">
        <v>139.49047583999999</v>
      </c>
      <c r="H38" s="19">
        <v>1.36</v>
      </c>
      <c r="I38" s="19">
        <v>0.55000000000000004</v>
      </c>
      <c r="J38" s="19">
        <v>177.54</v>
      </c>
      <c r="K38" s="19">
        <v>161.41</v>
      </c>
      <c r="L38" s="19">
        <v>19.7</v>
      </c>
      <c r="M38" s="19">
        <v>96.59</v>
      </c>
      <c r="N38" s="20">
        <v>56644572.43</v>
      </c>
      <c r="O38" s="20">
        <v>135745.10076</v>
      </c>
      <c r="P38" s="20">
        <v>56780317.531000003</v>
      </c>
    </row>
    <row r="39" spans="1:16" ht="15" customHeight="1" x14ac:dyDescent="0.2">
      <c r="A39" s="12" t="s">
        <v>93</v>
      </c>
      <c r="B39" s="14">
        <v>0</v>
      </c>
      <c r="C39" s="16">
        <v>4.6048999999999999E-5</v>
      </c>
      <c r="D39" s="15">
        <v>1817.4311416</v>
      </c>
      <c r="E39" s="16">
        <v>0</v>
      </c>
      <c r="F39" s="15">
        <v>1817.4311416</v>
      </c>
      <c r="G39" s="15">
        <v>0</v>
      </c>
      <c r="H39" s="19">
        <v>1.5</v>
      </c>
      <c r="I39" s="19">
        <v>0.28000000000000003</v>
      </c>
      <c r="J39" s="19">
        <v>177.54</v>
      </c>
      <c r="K39" s="19">
        <v>161.41</v>
      </c>
      <c r="L39" s="19">
        <v>19.7</v>
      </c>
      <c r="M39" s="19">
        <v>96.59</v>
      </c>
      <c r="N39" s="20">
        <v>741675.47456</v>
      </c>
      <c r="O39" s="20">
        <v>0</v>
      </c>
      <c r="P39" s="20">
        <v>741675.47456</v>
      </c>
    </row>
    <row r="40" spans="1:16" ht="15" customHeight="1" x14ac:dyDescent="0.2">
      <c r="A40" s="12" t="s">
        <v>94</v>
      </c>
      <c r="B40" s="14">
        <v>0</v>
      </c>
      <c r="C40" s="16">
        <v>6.4789109999999997E-4</v>
      </c>
      <c r="D40" s="15">
        <v>25570.550599999999</v>
      </c>
      <c r="E40" s="16" t="s">
        <v>20</v>
      </c>
      <c r="F40" s="15" t="s">
        <v>20</v>
      </c>
      <c r="G40" s="15" t="s">
        <v>20</v>
      </c>
      <c r="H40" s="19">
        <v>1.6</v>
      </c>
      <c r="I40" s="19" t="s">
        <v>63</v>
      </c>
      <c r="J40" s="19">
        <v>177.54</v>
      </c>
      <c r="K40" s="19">
        <v>161.41</v>
      </c>
      <c r="L40" s="19">
        <v>19.7</v>
      </c>
      <c r="M40" s="19">
        <v>96.59</v>
      </c>
      <c r="N40" s="20" t="s">
        <v>20</v>
      </c>
      <c r="O40" s="20" t="s">
        <v>20</v>
      </c>
      <c r="P40" s="20">
        <v>10240494.659</v>
      </c>
    </row>
    <row r="41" spans="1:16" ht="15" customHeight="1" x14ac:dyDescent="0.2">
      <c r="A41" s="12" t="s">
        <v>95</v>
      </c>
      <c r="B41" s="14">
        <v>0</v>
      </c>
      <c r="C41" s="16">
        <v>3.6822700000000002E-5</v>
      </c>
      <c r="D41" s="15">
        <v>1453.2961203</v>
      </c>
      <c r="E41" s="16" t="s">
        <v>20</v>
      </c>
      <c r="F41" s="15" t="s">
        <v>20</v>
      </c>
      <c r="G41" s="15" t="s">
        <v>20</v>
      </c>
      <c r="H41" s="19">
        <v>1.56</v>
      </c>
      <c r="I41" s="19" t="s">
        <v>63</v>
      </c>
      <c r="J41" s="19">
        <v>177.54</v>
      </c>
      <c r="K41" s="19">
        <v>161.41</v>
      </c>
      <c r="L41" s="19">
        <v>19.7</v>
      </c>
      <c r="M41" s="19">
        <v>96.59</v>
      </c>
      <c r="N41" s="20" t="s">
        <v>20</v>
      </c>
      <c r="O41" s="20" t="s">
        <v>20</v>
      </c>
      <c r="P41" s="20">
        <v>573549.80182000005</v>
      </c>
    </row>
    <row r="42" spans="1:16" ht="15" customHeight="1" x14ac:dyDescent="0.2">
      <c r="A42" s="12" t="s">
        <v>96</v>
      </c>
      <c r="B42" s="14">
        <v>0</v>
      </c>
      <c r="C42" s="16">
        <v>5.5418999999999999E-5</v>
      </c>
      <c r="D42" s="15">
        <v>2187.2431007999999</v>
      </c>
      <c r="E42" s="16">
        <v>0</v>
      </c>
      <c r="F42" s="15">
        <v>2187.2431007999999</v>
      </c>
      <c r="G42" s="15">
        <v>0</v>
      </c>
      <c r="H42" s="19">
        <v>1.56</v>
      </c>
      <c r="I42" s="19" t="s">
        <v>63</v>
      </c>
      <c r="J42" s="19">
        <v>177.54</v>
      </c>
      <c r="K42" s="19">
        <v>161.41</v>
      </c>
      <c r="L42" s="19">
        <v>19.7</v>
      </c>
      <c r="M42" s="19">
        <v>96.59</v>
      </c>
      <c r="N42" s="20">
        <v>860133.34936999995</v>
      </c>
      <c r="O42" s="20">
        <v>0</v>
      </c>
      <c r="P42" s="20">
        <v>860133.34936999995</v>
      </c>
    </row>
    <row r="43" spans="1:16" ht="15" customHeight="1" x14ac:dyDescent="0.2">
      <c r="A43" s="12" t="s">
        <v>97</v>
      </c>
      <c r="B43" s="14">
        <v>0</v>
      </c>
      <c r="C43" s="16">
        <v>7.2782439999999999E-4</v>
      </c>
      <c r="D43" s="15">
        <v>28725.306129000001</v>
      </c>
      <c r="E43" s="16">
        <v>1.1857707999999999E-3</v>
      </c>
      <c r="F43" s="15">
        <v>28691.244501000001</v>
      </c>
      <c r="G43" s="15">
        <v>34.061627821000002</v>
      </c>
      <c r="H43" s="19">
        <v>1.54</v>
      </c>
      <c r="I43" s="19" t="s">
        <v>63</v>
      </c>
      <c r="J43" s="19">
        <v>177.54</v>
      </c>
      <c r="K43" s="19">
        <v>161.41</v>
      </c>
      <c r="L43" s="19">
        <v>19.7</v>
      </c>
      <c r="M43" s="19">
        <v>96.59</v>
      </c>
      <c r="N43" s="20">
        <v>11180977.982000001</v>
      </c>
      <c r="O43" s="20">
        <v>30264.301305000001</v>
      </c>
      <c r="P43" s="20">
        <v>11211242.283</v>
      </c>
    </row>
    <row r="44" spans="1:16" ht="15" customHeight="1" x14ac:dyDescent="0.2">
      <c r="A44" s="12" t="s">
        <v>98</v>
      </c>
      <c r="B44" s="14">
        <v>0</v>
      </c>
      <c r="C44" s="16">
        <v>1.8887063000000001E-3</v>
      </c>
      <c r="D44" s="15">
        <v>74542.250503000003</v>
      </c>
      <c r="E44" s="16">
        <v>2.0018495000000002E-3</v>
      </c>
      <c r="F44" s="15">
        <v>74393.028133</v>
      </c>
      <c r="G44" s="15">
        <v>149.22236950000001</v>
      </c>
      <c r="H44" s="19">
        <v>1.22</v>
      </c>
      <c r="I44" s="19">
        <v>0.55000000000000004</v>
      </c>
      <c r="J44" s="19">
        <v>177.54</v>
      </c>
      <c r="K44" s="19">
        <v>161.41</v>
      </c>
      <c r="L44" s="19">
        <v>19.7</v>
      </c>
      <c r="M44" s="19">
        <v>96.59</v>
      </c>
      <c r="N44" s="20">
        <v>29903021.589000002</v>
      </c>
      <c r="O44" s="20">
        <v>136757.64590999999</v>
      </c>
      <c r="P44" s="20">
        <v>30039779.234000001</v>
      </c>
    </row>
    <row r="45" spans="1:16" ht="15" customHeight="1" x14ac:dyDescent="0.2">
      <c r="A45" s="12" t="s">
        <v>99</v>
      </c>
      <c r="B45" s="14">
        <v>0</v>
      </c>
      <c r="C45" s="16">
        <v>2.036141E-4</v>
      </c>
      <c r="D45" s="15">
        <v>8036.1111922</v>
      </c>
      <c r="E45" s="16">
        <v>0</v>
      </c>
      <c r="F45" s="15">
        <v>8036.1111922</v>
      </c>
      <c r="G45" s="15">
        <v>0</v>
      </c>
      <c r="H45" s="19">
        <v>1.5</v>
      </c>
      <c r="I45" s="19" t="s">
        <v>63</v>
      </c>
      <c r="J45" s="19">
        <v>177.54</v>
      </c>
      <c r="K45" s="19">
        <v>161.41</v>
      </c>
      <c r="L45" s="19">
        <v>19.7</v>
      </c>
      <c r="M45" s="19">
        <v>96.59</v>
      </c>
      <c r="N45" s="20">
        <v>3074616.1420999998</v>
      </c>
      <c r="O45" s="20">
        <v>0</v>
      </c>
      <c r="P45" s="20">
        <v>3074616.1420999998</v>
      </c>
    </row>
    <row r="46" spans="1:16" ht="15" customHeight="1" x14ac:dyDescent="0.2">
      <c r="A46" s="12" t="s">
        <v>100</v>
      </c>
      <c r="B46" s="14">
        <v>0</v>
      </c>
      <c r="C46" s="16">
        <v>6.3289077000000001E-6</v>
      </c>
      <c r="D46" s="15">
        <v>249.78527068</v>
      </c>
      <c r="E46" s="16">
        <v>0</v>
      </c>
      <c r="F46" s="15">
        <v>249.78527068</v>
      </c>
      <c r="G46" s="15">
        <v>0</v>
      </c>
      <c r="H46" s="19">
        <v>1.5</v>
      </c>
      <c r="I46" s="19" t="s">
        <v>63</v>
      </c>
      <c r="J46" s="19">
        <v>177.54</v>
      </c>
      <c r="K46" s="19">
        <v>161.41</v>
      </c>
      <c r="L46" s="19">
        <v>19.7</v>
      </c>
      <c r="M46" s="19">
        <v>96.59</v>
      </c>
      <c r="N46" s="20">
        <v>95567.844563999999</v>
      </c>
      <c r="O46" s="20">
        <v>0</v>
      </c>
      <c r="P46" s="20">
        <v>95567.844563999999</v>
      </c>
    </row>
    <row r="47" spans="1:16" ht="15" customHeight="1" x14ac:dyDescent="0.2">
      <c r="A47" s="12" t="s">
        <v>101</v>
      </c>
      <c r="B47" s="14">
        <v>0</v>
      </c>
      <c r="C47" s="16">
        <v>4.6233899999999998E-4</v>
      </c>
      <c r="D47" s="15">
        <v>18247.300618000001</v>
      </c>
      <c r="E47" s="16">
        <v>6.6666670000000003E-4</v>
      </c>
      <c r="F47" s="15">
        <v>18235.135751000002</v>
      </c>
      <c r="G47" s="15">
        <v>12.164867079</v>
      </c>
      <c r="H47" s="19">
        <v>1.48</v>
      </c>
      <c r="I47" s="19" t="s">
        <v>63</v>
      </c>
      <c r="J47" s="19">
        <v>177.54</v>
      </c>
      <c r="K47" s="19">
        <v>161.41</v>
      </c>
      <c r="L47" s="19">
        <v>19.7</v>
      </c>
      <c r="M47" s="19">
        <v>96.59</v>
      </c>
      <c r="N47" s="20">
        <v>6912028.2063999996</v>
      </c>
      <c r="O47" s="20">
        <v>10513.291735000001</v>
      </c>
      <c r="P47" s="20">
        <v>6922541.4982000003</v>
      </c>
    </row>
    <row r="48" spans="1:16" ht="15" customHeight="1" x14ac:dyDescent="0.2">
      <c r="A48" s="12" t="s">
        <v>102</v>
      </c>
      <c r="B48" s="14">
        <v>0</v>
      </c>
      <c r="C48" s="16">
        <v>4.7337349999999998E-4</v>
      </c>
      <c r="D48" s="15">
        <v>18682.80286</v>
      </c>
      <c r="E48" s="16">
        <v>1.3456613000000001E-3</v>
      </c>
      <c r="F48" s="15">
        <v>18657.662133999998</v>
      </c>
      <c r="G48" s="15">
        <v>25.140725295999999</v>
      </c>
      <c r="H48" s="19">
        <v>1.46</v>
      </c>
      <c r="I48" s="19" t="s">
        <v>63</v>
      </c>
      <c r="J48" s="19">
        <v>177.54</v>
      </c>
      <c r="K48" s="19">
        <v>161.41</v>
      </c>
      <c r="L48" s="19">
        <v>19.7</v>
      </c>
      <c r="M48" s="19">
        <v>96.59</v>
      </c>
      <c r="N48" s="20">
        <v>7005952.1314000003</v>
      </c>
      <c r="O48" s="20">
        <v>21523.980554999998</v>
      </c>
      <c r="P48" s="20">
        <v>7027476.1119999997</v>
      </c>
    </row>
    <row r="49" spans="1:16" ht="15" customHeight="1" x14ac:dyDescent="0.2">
      <c r="A49" s="12" t="s">
        <v>103</v>
      </c>
      <c r="B49" s="14">
        <v>0</v>
      </c>
      <c r="C49" s="16">
        <v>1.0215020999999999E-3</v>
      </c>
      <c r="D49" s="15">
        <v>40315.991480999997</v>
      </c>
      <c r="E49" s="16">
        <v>7.2417119999999998E-4</v>
      </c>
      <c r="F49" s="15">
        <v>40286.7958</v>
      </c>
      <c r="G49" s="15">
        <v>29.195680989</v>
      </c>
      <c r="H49" s="19">
        <v>1.46</v>
      </c>
      <c r="I49" s="19" t="s">
        <v>63</v>
      </c>
      <c r="J49" s="19">
        <v>177.54</v>
      </c>
      <c r="K49" s="19">
        <v>161.41</v>
      </c>
      <c r="L49" s="19">
        <v>19.7</v>
      </c>
      <c r="M49" s="19">
        <v>96.59</v>
      </c>
      <c r="N49" s="20">
        <v>15127691.823000001</v>
      </c>
      <c r="O49" s="20">
        <v>24995.590322</v>
      </c>
      <c r="P49" s="20">
        <v>15152687.413000001</v>
      </c>
    </row>
    <row r="50" spans="1:16" ht="15" customHeight="1" x14ac:dyDescent="0.2">
      <c r="A50" s="12" t="s">
        <v>104</v>
      </c>
      <c r="B50" s="14">
        <v>0</v>
      </c>
      <c r="C50" s="16">
        <v>5.304652E-3</v>
      </c>
      <c r="D50" s="15">
        <v>209360.60639</v>
      </c>
      <c r="E50" s="16">
        <v>8.6382549999999998E-4</v>
      </c>
      <c r="F50" s="15">
        <v>209179.75537</v>
      </c>
      <c r="G50" s="15">
        <v>180.8510239</v>
      </c>
      <c r="H50" s="19">
        <v>0.91</v>
      </c>
      <c r="I50" s="19">
        <v>0.85</v>
      </c>
      <c r="J50" s="19">
        <v>177.54</v>
      </c>
      <c r="K50" s="19">
        <v>161.41</v>
      </c>
      <c r="L50" s="19">
        <v>19.7</v>
      </c>
      <c r="M50" s="19">
        <v>96.59</v>
      </c>
      <c r="N50" s="20">
        <v>82699216.283999994</v>
      </c>
      <c r="O50" s="20">
        <v>163018.75125</v>
      </c>
      <c r="P50" s="20">
        <v>82862235.034999996</v>
      </c>
    </row>
    <row r="51" spans="1:16" ht="15" customHeight="1" x14ac:dyDescent="0.2">
      <c r="A51" s="12" t="s">
        <v>105</v>
      </c>
      <c r="B51" s="14">
        <v>0</v>
      </c>
      <c r="C51" s="16">
        <v>1.8698999999999998E-5</v>
      </c>
      <c r="D51" s="15">
        <v>738.00193610999997</v>
      </c>
      <c r="E51" s="16">
        <v>0</v>
      </c>
      <c r="F51" s="15">
        <v>738.00193610999997</v>
      </c>
      <c r="G51" s="15">
        <v>0</v>
      </c>
      <c r="H51" s="19">
        <v>1.45</v>
      </c>
      <c r="I51" s="19" t="s">
        <v>63</v>
      </c>
      <c r="J51" s="19">
        <v>177.54</v>
      </c>
      <c r="K51" s="19">
        <v>161.41</v>
      </c>
      <c r="L51" s="19">
        <v>19.7</v>
      </c>
      <c r="M51" s="19">
        <v>96.59</v>
      </c>
      <c r="N51" s="20">
        <v>275806.08356</v>
      </c>
      <c r="O51" s="20">
        <v>0</v>
      </c>
      <c r="P51" s="20">
        <v>275806.08356</v>
      </c>
    </row>
    <row r="52" spans="1:16" ht="15" customHeight="1" x14ac:dyDescent="0.2">
      <c r="A52" s="12" t="s">
        <v>106</v>
      </c>
      <c r="B52" s="14">
        <v>0</v>
      </c>
      <c r="C52" s="16">
        <v>1.5637330000000001E-4</v>
      </c>
      <c r="D52" s="15">
        <v>6171.6425645999998</v>
      </c>
      <c r="E52" s="16">
        <v>0</v>
      </c>
      <c r="F52" s="15">
        <v>6171.6425645999998</v>
      </c>
      <c r="G52" s="15">
        <v>0</v>
      </c>
      <c r="H52" s="19">
        <v>1.4</v>
      </c>
      <c r="I52" s="19" t="s">
        <v>63</v>
      </c>
      <c r="J52" s="19">
        <v>177.54</v>
      </c>
      <c r="K52" s="19">
        <v>161.41</v>
      </c>
      <c r="L52" s="19">
        <v>19.7</v>
      </c>
      <c r="M52" s="19">
        <v>96.59</v>
      </c>
      <c r="N52" s="20">
        <v>2251723.7897000001</v>
      </c>
      <c r="O52" s="20">
        <v>0</v>
      </c>
      <c r="P52" s="20">
        <v>2251723.7897000001</v>
      </c>
    </row>
    <row r="53" spans="1:16" ht="15" customHeight="1" x14ac:dyDescent="0.2">
      <c r="A53" s="12" t="s">
        <v>107</v>
      </c>
      <c r="B53" s="14">
        <v>0</v>
      </c>
      <c r="C53" s="16">
        <v>5.6382760000000002E-4</v>
      </c>
      <c r="D53" s="15">
        <v>22252.785852000001</v>
      </c>
      <c r="E53" s="16">
        <v>0</v>
      </c>
      <c r="F53" s="15">
        <v>22252.785852000001</v>
      </c>
      <c r="G53" s="15">
        <v>0</v>
      </c>
      <c r="H53" s="19">
        <v>1.38</v>
      </c>
      <c r="I53" s="19" t="s">
        <v>63</v>
      </c>
      <c r="J53" s="19">
        <v>177.54</v>
      </c>
      <c r="K53" s="19">
        <v>161.41</v>
      </c>
      <c r="L53" s="19">
        <v>19.7</v>
      </c>
      <c r="M53" s="19">
        <v>96.59</v>
      </c>
      <c r="N53" s="20">
        <v>8039931.5281999996</v>
      </c>
      <c r="O53" s="20">
        <v>0</v>
      </c>
      <c r="P53" s="20">
        <v>8039931.5281999996</v>
      </c>
    </row>
    <row r="54" spans="1:16" ht="15" customHeight="1" x14ac:dyDescent="0.2">
      <c r="A54" s="12" t="s">
        <v>108</v>
      </c>
      <c r="B54" s="14">
        <v>0</v>
      </c>
      <c r="C54" s="16">
        <v>9.3495227000000006E-6</v>
      </c>
      <c r="D54" s="15">
        <v>369.00096805999999</v>
      </c>
      <c r="E54" s="16">
        <v>0</v>
      </c>
      <c r="F54" s="15">
        <v>369.00096805999999</v>
      </c>
      <c r="G54" s="15">
        <v>0</v>
      </c>
      <c r="H54" s="19">
        <v>1.38</v>
      </c>
      <c r="I54" s="19" t="s">
        <v>63</v>
      </c>
      <c r="J54" s="19">
        <v>177.54</v>
      </c>
      <c r="K54" s="19">
        <v>161.41</v>
      </c>
      <c r="L54" s="19">
        <v>19.7</v>
      </c>
      <c r="M54" s="19">
        <v>96.59</v>
      </c>
      <c r="N54" s="20">
        <v>133320.04975999999</v>
      </c>
      <c r="O54" s="20">
        <v>0</v>
      </c>
      <c r="P54" s="20">
        <v>133320.04975999999</v>
      </c>
    </row>
    <row r="55" spans="1:16" ht="15" customHeight="1" x14ac:dyDescent="0.2">
      <c r="A55" s="12" t="s">
        <v>109</v>
      </c>
      <c r="B55" s="14">
        <v>0</v>
      </c>
      <c r="C55" s="16">
        <v>3.0534899999999998E-5</v>
      </c>
      <c r="D55" s="15">
        <v>1205.1328318999999</v>
      </c>
      <c r="E55" s="16">
        <v>0</v>
      </c>
      <c r="F55" s="15">
        <v>1205.1328318999999</v>
      </c>
      <c r="G55" s="15">
        <v>0</v>
      </c>
      <c r="H55" s="19">
        <v>1.29</v>
      </c>
      <c r="I55" s="19" t="s">
        <v>63</v>
      </c>
      <c r="J55" s="19">
        <v>177.54</v>
      </c>
      <c r="K55" s="19">
        <v>161.41</v>
      </c>
      <c r="L55" s="19">
        <v>19.7</v>
      </c>
      <c r="M55" s="19">
        <v>96.59</v>
      </c>
      <c r="N55" s="20">
        <v>416156.46951999998</v>
      </c>
      <c r="O55" s="20">
        <v>0</v>
      </c>
      <c r="P55" s="20">
        <v>416156.46951999998</v>
      </c>
    </row>
    <row r="56" spans="1:16" ht="15" customHeight="1" x14ac:dyDescent="0.2">
      <c r="A56" s="12" t="s">
        <v>110</v>
      </c>
      <c r="B56" s="14">
        <v>0</v>
      </c>
      <c r="C56" s="16">
        <v>4.059542E-4</v>
      </c>
      <c r="D56" s="15">
        <v>16021.940934</v>
      </c>
      <c r="E56" s="16">
        <v>1.2148208E-3</v>
      </c>
      <c r="F56" s="15">
        <v>16002.477147</v>
      </c>
      <c r="G56" s="15">
        <v>19.463787325999999</v>
      </c>
      <c r="H56" s="19">
        <v>1.28</v>
      </c>
      <c r="I56" s="19" t="s">
        <v>63</v>
      </c>
      <c r="J56" s="19">
        <v>177.54</v>
      </c>
      <c r="K56" s="19">
        <v>161.41</v>
      </c>
      <c r="L56" s="19">
        <v>19.7</v>
      </c>
      <c r="M56" s="19">
        <v>96.59</v>
      </c>
      <c r="N56" s="20">
        <v>5497490.9989</v>
      </c>
      <c r="O56" s="20">
        <v>15245.424054999999</v>
      </c>
      <c r="P56" s="20">
        <v>5512736.4230000004</v>
      </c>
    </row>
    <row r="57" spans="1:16" ht="15" customHeight="1" x14ac:dyDescent="0.2">
      <c r="A57" s="12" t="s">
        <v>111</v>
      </c>
      <c r="B57" s="14">
        <v>0</v>
      </c>
      <c r="C57" s="16">
        <v>6.1978089999999999E-4</v>
      </c>
      <c r="D57" s="15">
        <v>24461.114721999998</v>
      </c>
      <c r="E57" s="16">
        <v>1.0277833000000001E-3</v>
      </c>
      <c r="F57" s="15">
        <v>24435.973997000001</v>
      </c>
      <c r="G57" s="15">
        <v>25.140725295999999</v>
      </c>
      <c r="H57" s="19">
        <v>1.22</v>
      </c>
      <c r="I57" s="19" t="s">
        <v>63</v>
      </c>
      <c r="J57" s="19">
        <v>177.54</v>
      </c>
      <c r="K57" s="19">
        <v>161.41</v>
      </c>
      <c r="L57" s="19">
        <v>19.7</v>
      </c>
      <c r="M57" s="19">
        <v>96.59</v>
      </c>
      <c r="N57" s="20">
        <v>8134491.3838</v>
      </c>
      <c r="O57" s="20">
        <v>19081.538980000001</v>
      </c>
      <c r="P57" s="20">
        <v>8153572.9227</v>
      </c>
    </row>
    <row r="58" spans="1:16" ht="15" customHeight="1" x14ac:dyDescent="0.2">
      <c r="A58" s="12" t="s">
        <v>112</v>
      </c>
      <c r="B58" s="14">
        <v>0</v>
      </c>
      <c r="C58" s="16">
        <v>2.0612718000000002E-3</v>
      </c>
      <c r="D58" s="15">
        <v>81352.954085000005</v>
      </c>
      <c r="E58" s="16">
        <v>1.8442275999999999E-3</v>
      </c>
      <c r="F58" s="15">
        <v>81202.920723999996</v>
      </c>
      <c r="G58" s="15">
        <v>150.03336064000001</v>
      </c>
      <c r="H58" s="19">
        <v>0.84</v>
      </c>
      <c r="I58" s="19">
        <v>0.55000000000000004</v>
      </c>
      <c r="J58" s="19">
        <v>177.54</v>
      </c>
      <c r="K58" s="19">
        <v>161.41</v>
      </c>
      <c r="L58" s="19">
        <v>19.7</v>
      </c>
      <c r="M58" s="19">
        <v>96.59</v>
      </c>
      <c r="N58" s="20">
        <v>27162376.982000001</v>
      </c>
      <c r="O58" s="20">
        <v>114424.44282</v>
      </c>
      <c r="P58" s="20">
        <v>27276801.425000001</v>
      </c>
    </row>
    <row r="59" spans="1:16" ht="15" customHeight="1" x14ac:dyDescent="0.2">
      <c r="A59" s="12" t="s">
        <v>113</v>
      </c>
      <c r="B59" s="14">
        <v>0</v>
      </c>
      <c r="C59" s="16">
        <v>5.083469E-4</v>
      </c>
      <c r="D59" s="15">
        <v>20063.109777000001</v>
      </c>
      <c r="E59" s="16">
        <v>3.6379805E-3</v>
      </c>
      <c r="F59" s="15">
        <v>19990.120575000001</v>
      </c>
      <c r="G59" s="15">
        <v>72.989202473000006</v>
      </c>
      <c r="H59" s="19">
        <v>1.1499999999999999</v>
      </c>
      <c r="I59" s="19" t="s">
        <v>63</v>
      </c>
      <c r="J59" s="19">
        <v>177.54</v>
      </c>
      <c r="K59" s="19">
        <v>161.41</v>
      </c>
      <c r="L59" s="19">
        <v>19.7</v>
      </c>
      <c r="M59" s="19">
        <v>96.59</v>
      </c>
      <c r="N59" s="20">
        <v>6406034.0395</v>
      </c>
      <c r="O59" s="20">
        <v>53329.4732</v>
      </c>
      <c r="P59" s="20">
        <v>6459363.5126999998</v>
      </c>
    </row>
    <row r="60" spans="1:16" ht="15" customHeight="1" x14ac:dyDescent="0.2">
      <c r="A60" s="12" t="s">
        <v>114</v>
      </c>
      <c r="B60" s="14">
        <v>0</v>
      </c>
      <c r="C60" s="16">
        <v>1.9931900000000001E-5</v>
      </c>
      <c r="D60" s="15">
        <v>786.66140442999995</v>
      </c>
      <c r="E60" s="16">
        <v>0</v>
      </c>
      <c r="F60" s="15">
        <v>786.66140442999995</v>
      </c>
      <c r="G60" s="15">
        <v>0</v>
      </c>
      <c r="H60" s="19">
        <v>1.1499999999999999</v>
      </c>
      <c r="I60" s="19" t="s">
        <v>63</v>
      </c>
      <c r="J60" s="19">
        <v>177.54</v>
      </c>
      <c r="K60" s="19">
        <v>161.41</v>
      </c>
      <c r="L60" s="19">
        <v>19.7</v>
      </c>
      <c r="M60" s="19">
        <v>96.59</v>
      </c>
      <c r="N60" s="20">
        <v>252093.51366</v>
      </c>
      <c r="O60" s="20">
        <v>0</v>
      </c>
      <c r="P60" s="20">
        <v>252093.51366</v>
      </c>
    </row>
    <row r="61" spans="1:16" ht="15" customHeight="1" x14ac:dyDescent="0.2">
      <c r="A61" s="12" t="s">
        <v>115</v>
      </c>
      <c r="B61" s="14">
        <v>0</v>
      </c>
      <c r="C61" s="16">
        <v>2.8714339999999999E-4</v>
      </c>
      <c r="D61" s="15">
        <v>11332.790171000001</v>
      </c>
      <c r="E61" s="16">
        <v>5.5102333000000003E-3</v>
      </c>
      <c r="F61" s="15">
        <v>11270.343853</v>
      </c>
      <c r="G61" s="15">
        <v>62.446317671000003</v>
      </c>
      <c r="H61" s="19">
        <v>1.1399999999999999</v>
      </c>
      <c r="I61" s="19" t="s">
        <v>63</v>
      </c>
      <c r="J61" s="19">
        <v>177.54</v>
      </c>
      <c r="K61" s="19">
        <v>161.41</v>
      </c>
      <c r="L61" s="19">
        <v>19.7</v>
      </c>
      <c r="M61" s="19">
        <v>96.59</v>
      </c>
      <c r="N61" s="20">
        <v>3591745.8824999998</v>
      </c>
      <c r="O61" s="20">
        <v>45374.318711</v>
      </c>
      <c r="P61" s="20">
        <v>3637120.2012</v>
      </c>
    </row>
    <row r="62" spans="1:16" ht="15" customHeight="1" x14ac:dyDescent="0.2">
      <c r="A62" s="12" t="s">
        <v>116</v>
      </c>
      <c r="B62" s="14">
        <v>0</v>
      </c>
      <c r="C62" s="16">
        <v>1.7055199999999999E-5</v>
      </c>
      <c r="D62" s="15">
        <v>673.12264502000005</v>
      </c>
      <c r="E62" s="16">
        <v>0</v>
      </c>
      <c r="F62" s="15">
        <v>673.12264502000005</v>
      </c>
      <c r="G62" s="15">
        <v>0</v>
      </c>
      <c r="H62" s="19">
        <v>1.1000000000000001</v>
      </c>
      <c r="I62" s="19" t="s">
        <v>63</v>
      </c>
      <c r="J62" s="19">
        <v>177.54</v>
      </c>
      <c r="K62" s="19">
        <v>161.41</v>
      </c>
      <c r="L62" s="19">
        <v>19.7</v>
      </c>
      <c r="M62" s="19">
        <v>96.59</v>
      </c>
      <c r="N62" s="20">
        <v>209731.55374</v>
      </c>
      <c r="O62" s="20">
        <v>0</v>
      </c>
      <c r="P62" s="20">
        <v>209731.55374</v>
      </c>
    </row>
    <row r="63" spans="1:16" ht="15" customHeight="1" x14ac:dyDescent="0.2">
      <c r="A63" s="12" t="s">
        <v>117</v>
      </c>
      <c r="B63" s="14">
        <v>0</v>
      </c>
      <c r="C63" s="16">
        <v>3.855086E-4</v>
      </c>
      <c r="D63" s="15">
        <v>15215.004751</v>
      </c>
      <c r="E63" s="16" t="s">
        <v>20</v>
      </c>
      <c r="F63" s="15" t="s">
        <v>20</v>
      </c>
      <c r="G63" s="15" t="s">
        <v>20</v>
      </c>
      <c r="H63" s="19">
        <v>1.02</v>
      </c>
      <c r="I63" s="19" t="s">
        <v>63</v>
      </c>
      <c r="J63" s="19">
        <v>177.54</v>
      </c>
      <c r="K63" s="19">
        <v>161.41</v>
      </c>
      <c r="L63" s="19">
        <v>19.7</v>
      </c>
      <c r="M63" s="19">
        <v>96.59</v>
      </c>
      <c r="N63" s="20" t="s">
        <v>20</v>
      </c>
      <c r="O63" s="20" t="s">
        <v>20</v>
      </c>
      <c r="P63" s="20">
        <v>4527416.4205999998</v>
      </c>
    </row>
    <row r="64" spans="1:16" ht="15" customHeight="1" x14ac:dyDescent="0.2">
      <c r="A64" s="12" t="s">
        <v>118</v>
      </c>
      <c r="B64" s="14">
        <v>0</v>
      </c>
      <c r="C64" s="16">
        <v>4.0685830000000001E-4</v>
      </c>
      <c r="D64" s="15">
        <v>16057.624544</v>
      </c>
      <c r="E64" s="16">
        <v>8.0808080000000003E-4</v>
      </c>
      <c r="F64" s="15">
        <v>16044.648686</v>
      </c>
      <c r="G64" s="15">
        <v>12.975858217000001</v>
      </c>
      <c r="H64" s="19">
        <v>1.02</v>
      </c>
      <c r="I64" s="19" t="s">
        <v>63</v>
      </c>
      <c r="J64" s="19">
        <v>177.54</v>
      </c>
      <c r="K64" s="19">
        <v>161.41</v>
      </c>
      <c r="L64" s="19">
        <v>19.7</v>
      </c>
      <c r="M64" s="19">
        <v>96.59</v>
      </c>
      <c r="N64" s="20">
        <v>4771357.6261999998</v>
      </c>
      <c r="O64" s="20">
        <v>8797.9744339999997</v>
      </c>
      <c r="P64" s="20">
        <v>4780155.6005999995</v>
      </c>
    </row>
    <row r="65" spans="1:16" ht="15" customHeight="1" x14ac:dyDescent="0.2">
      <c r="A65" s="12" t="s">
        <v>119</v>
      </c>
      <c r="B65" s="14">
        <v>0</v>
      </c>
      <c r="C65" s="16">
        <v>6.2056173E-6</v>
      </c>
      <c r="D65" s="15">
        <v>244.91932385000001</v>
      </c>
      <c r="E65" s="16">
        <v>0</v>
      </c>
      <c r="F65" s="15">
        <v>244.91932385000001</v>
      </c>
      <c r="G65" s="15">
        <v>0</v>
      </c>
      <c r="H65" s="19">
        <v>0.97</v>
      </c>
      <c r="I65" s="19" t="s">
        <v>63</v>
      </c>
      <c r="J65" s="19">
        <v>177.54</v>
      </c>
      <c r="K65" s="19">
        <v>161.41</v>
      </c>
      <c r="L65" s="19">
        <v>19.7</v>
      </c>
      <c r="M65" s="19">
        <v>96.59</v>
      </c>
      <c r="N65" s="20">
        <v>70659.224931000004</v>
      </c>
      <c r="O65" s="20">
        <v>0</v>
      </c>
      <c r="P65" s="20">
        <v>70659.224931000004</v>
      </c>
    </row>
    <row r="66" spans="1:16" ht="15" customHeight="1" x14ac:dyDescent="0.2">
      <c r="A66" s="12" t="s">
        <v>120</v>
      </c>
      <c r="B66" s="14">
        <v>0</v>
      </c>
      <c r="C66" s="16">
        <v>1.3414000000000001E-4</v>
      </c>
      <c r="D66" s="15">
        <v>5294.1501527</v>
      </c>
      <c r="E66" s="16" t="s">
        <v>20</v>
      </c>
      <c r="F66" s="15" t="s">
        <v>20</v>
      </c>
      <c r="G66" s="15" t="s">
        <v>20</v>
      </c>
      <c r="H66" s="19">
        <v>0.9</v>
      </c>
      <c r="I66" s="19" t="s">
        <v>63</v>
      </c>
      <c r="J66" s="19">
        <v>177.54</v>
      </c>
      <c r="K66" s="19">
        <v>161.41</v>
      </c>
      <c r="L66" s="19">
        <v>19.7</v>
      </c>
      <c r="M66" s="19">
        <v>96.59</v>
      </c>
      <c r="N66" s="20" t="s">
        <v>20</v>
      </c>
      <c r="O66" s="20" t="s">
        <v>20</v>
      </c>
      <c r="P66" s="20">
        <v>1463615.1041000001</v>
      </c>
    </row>
    <row r="67" spans="1:16" ht="15" customHeight="1" x14ac:dyDescent="0.2">
      <c r="A67" s="12" t="s">
        <v>121</v>
      </c>
      <c r="B67" s="14">
        <v>0</v>
      </c>
      <c r="C67" s="16">
        <v>4.31722E-5</v>
      </c>
      <c r="D67" s="15">
        <v>1703.8923821999999</v>
      </c>
      <c r="E67" s="16">
        <v>0</v>
      </c>
      <c r="F67" s="15">
        <v>1703.8923821999999</v>
      </c>
      <c r="G67" s="15">
        <v>0</v>
      </c>
      <c r="H67" s="19">
        <v>0.88</v>
      </c>
      <c r="I67" s="19" t="s">
        <v>63</v>
      </c>
      <c r="J67" s="19">
        <v>177.54</v>
      </c>
      <c r="K67" s="19">
        <v>161.41</v>
      </c>
      <c r="L67" s="19">
        <v>19.7</v>
      </c>
      <c r="M67" s="19">
        <v>96.59</v>
      </c>
      <c r="N67" s="20">
        <v>464361.79090999998</v>
      </c>
      <c r="O67" s="20">
        <v>0</v>
      </c>
      <c r="P67" s="20">
        <v>464361.79090999998</v>
      </c>
    </row>
    <row r="68" spans="1:16" ht="15" customHeight="1" x14ac:dyDescent="0.2">
      <c r="A68" s="12" t="s">
        <v>122</v>
      </c>
      <c r="B68" s="14">
        <v>0</v>
      </c>
      <c r="C68" s="16">
        <v>5.9795848000000002E-6</v>
      </c>
      <c r="D68" s="15">
        <v>235.99842133000001</v>
      </c>
      <c r="E68" s="16">
        <v>0</v>
      </c>
      <c r="F68" s="15">
        <v>235.99842133000001</v>
      </c>
      <c r="G68" s="15">
        <v>0</v>
      </c>
      <c r="H68" s="19">
        <v>0.84</v>
      </c>
      <c r="I68" s="19" t="s">
        <v>63</v>
      </c>
      <c r="J68" s="19">
        <v>177.54</v>
      </c>
      <c r="K68" s="19">
        <v>161.41</v>
      </c>
      <c r="L68" s="19">
        <v>19.7</v>
      </c>
      <c r="M68" s="19">
        <v>96.59</v>
      </c>
      <c r="N68" s="20">
        <v>62638.700988999997</v>
      </c>
      <c r="O68" s="20">
        <v>0</v>
      </c>
      <c r="P68" s="20">
        <v>62638.700988999997</v>
      </c>
    </row>
    <row r="69" spans="1:16" ht="15" customHeight="1" x14ac:dyDescent="0.2">
      <c r="A69" s="12" t="s">
        <v>123</v>
      </c>
      <c r="B69" s="14">
        <v>0</v>
      </c>
      <c r="C69" s="16">
        <v>1.4794799999999999E-5</v>
      </c>
      <c r="D69" s="15">
        <v>583.91361977999998</v>
      </c>
      <c r="E69" s="16" t="s">
        <v>20</v>
      </c>
      <c r="F69" s="15" t="s">
        <v>20</v>
      </c>
      <c r="G69" s="15" t="s">
        <v>20</v>
      </c>
      <c r="H69" s="19">
        <v>0.71</v>
      </c>
      <c r="I69" s="19">
        <v>0.28000000000000003</v>
      </c>
      <c r="J69" s="19">
        <v>177.54</v>
      </c>
      <c r="K69" s="19">
        <v>161.41</v>
      </c>
      <c r="L69" s="19">
        <v>19.7</v>
      </c>
      <c r="M69" s="19">
        <v>96.59</v>
      </c>
      <c r="N69" s="20" t="s">
        <v>20</v>
      </c>
      <c r="O69" s="20" t="s">
        <v>20</v>
      </c>
      <c r="P69" s="20">
        <v>156673.46023</v>
      </c>
    </row>
    <row r="70" spans="1:16" ht="15" customHeight="1" x14ac:dyDescent="0.2">
      <c r="A70" s="12" t="s">
        <v>124</v>
      </c>
      <c r="B70" s="14">
        <v>0</v>
      </c>
      <c r="C70" s="16">
        <v>8.9628020000000002E-4</v>
      </c>
      <c r="D70" s="15">
        <v>35373.811482999998</v>
      </c>
      <c r="E70" s="16">
        <v>2.8428630000000002E-3</v>
      </c>
      <c r="F70" s="15">
        <v>35273.248582</v>
      </c>
      <c r="G70" s="15">
        <v>100.56290118</v>
      </c>
      <c r="H70" s="19">
        <v>0.78</v>
      </c>
      <c r="I70" s="19" t="s">
        <v>63</v>
      </c>
      <c r="J70" s="19">
        <v>177.54</v>
      </c>
      <c r="K70" s="19">
        <v>161.41</v>
      </c>
      <c r="L70" s="19">
        <v>19.7</v>
      </c>
      <c r="M70" s="19">
        <v>96.59</v>
      </c>
      <c r="N70" s="20">
        <v>8986565.5410999991</v>
      </c>
      <c r="O70" s="20">
        <v>58414.535562999998</v>
      </c>
      <c r="P70" s="20">
        <v>9044980.0767000001</v>
      </c>
    </row>
    <row r="71" spans="1:16" ht="15" customHeight="1" x14ac:dyDescent="0.2">
      <c r="A71" s="12" t="s">
        <v>125</v>
      </c>
      <c r="B71" s="14">
        <v>0</v>
      </c>
      <c r="C71" s="16">
        <v>2.3735459999999999E-4</v>
      </c>
      <c r="D71" s="15">
        <v>9367.7586417999992</v>
      </c>
      <c r="E71" s="16" t="s">
        <v>20</v>
      </c>
      <c r="F71" s="15" t="s">
        <v>20</v>
      </c>
      <c r="G71" s="15" t="s">
        <v>20</v>
      </c>
      <c r="H71" s="19">
        <v>0.78</v>
      </c>
      <c r="I71" s="19" t="s">
        <v>63</v>
      </c>
      <c r="J71" s="19">
        <v>177.54</v>
      </c>
      <c r="K71" s="19">
        <v>161.41</v>
      </c>
      <c r="L71" s="19">
        <v>19.7</v>
      </c>
      <c r="M71" s="19">
        <v>96.59</v>
      </c>
      <c r="N71" s="20" t="s">
        <v>20</v>
      </c>
      <c r="O71" s="20" t="s">
        <v>20</v>
      </c>
      <c r="P71" s="20">
        <v>2389797.4942000001</v>
      </c>
    </row>
    <row r="72" spans="1:16" ht="15" customHeight="1" x14ac:dyDescent="0.2">
      <c r="A72" s="12" t="s">
        <v>126</v>
      </c>
      <c r="B72" s="14">
        <v>0</v>
      </c>
      <c r="C72" s="16">
        <v>1.9931949E-6</v>
      </c>
      <c r="D72" s="15">
        <v>78.666140443000003</v>
      </c>
      <c r="E72" s="16">
        <v>0</v>
      </c>
      <c r="F72" s="15">
        <v>78.666140443000003</v>
      </c>
      <c r="G72" s="15">
        <v>0</v>
      </c>
      <c r="H72" s="19">
        <v>0.7</v>
      </c>
      <c r="I72" s="19" t="s">
        <v>63</v>
      </c>
      <c r="J72" s="19">
        <v>177.54</v>
      </c>
      <c r="K72" s="19">
        <v>161.41</v>
      </c>
      <c r="L72" s="19">
        <v>19.7</v>
      </c>
      <c r="M72" s="19">
        <v>96.59</v>
      </c>
      <c r="N72" s="20">
        <v>18924.713405999999</v>
      </c>
      <c r="O72" s="20">
        <v>0</v>
      </c>
      <c r="P72" s="20">
        <v>18924.713405999999</v>
      </c>
    </row>
    <row r="73" spans="1:16" ht="15" customHeight="1" x14ac:dyDescent="0.2">
      <c r="A73" s="12" t="s">
        <v>127</v>
      </c>
      <c r="B73" s="14">
        <v>0</v>
      </c>
      <c r="C73" s="16">
        <v>1.0438590000000001E-4</v>
      </c>
      <c r="D73" s="15">
        <v>4119.8349840000001</v>
      </c>
      <c r="E73" s="16">
        <v>4.7244093999999999E-3</v>
      </c>
      <c r="F73" s="15">
        <v>4100.3711966999999</v>
      </c>
      <c r="G73" s="15">
        <v>19.463787325999999</v>
      </c>
      <c r="H73" s="19">
        <v>0.64</v>
      </c>
      <c r="I73" s="19" t="s">
        <v>63</v>
      </c>
      <c r="J73" s="19">
        <v>177.54</v>
      </c>
      <c r="K73" s="19">
        <v>161.41</v>
      </c>
      <c r="L73" s="19">
        <v>19.7</v>
      </c>
      <c r="M73" s="19">
        <v>96.59</v>
      </c>
      <c r="N73" s="20">
        <v>942757.34554000001</v>
      </c>
      <c r="O73" s="20">
        <v>10203.259878999999</v>
      </c>
      <c r="P73" s="20">
        <v>952960.60542000004</v>
      </c>
    </row>
    <row r="74" spans="1:16" ht="15" customHeight="1" x14ac:dyDescent="0.2">
      <c r="A74" s="12" t="s">
        <v>128</v>
      </c>
      <c r="B74" s="14">
        <v>0</v>
      </c>
      <c r="C74" s="16">
        <v>4.2740674999999997E-6</v>
      </c>
      <c r="D74" s="15">
        <v>168.68615682999999</v>
      </c>
      <c r="E74" s="16">
        <v>0</v>
      </c>
      <c r="F74" s="15">
        <v>168.68615682999999</v>
      </c>
      <c r="G74" s="15">
        <v>0</v>
      </c>
      <c r="H74" s="19">
        <v>0.59</v>
      </c>
      <c r="I74" s="19" t="s">
        <v>63</v>
      </c>
      <c r="J74" s="19">
        <v>177.54</v>
      </c>
      <c r="K74" s="19">
        <v>161.41</v>
      </c>
      <c r="L74" s="19">
        <v>19.7</v>
      </c>
      <c r="M74" s="19">
        <v>96.59</v>
      </c>
      <c r="N74" s="20">
        <v>37286.388104999998</v>
      </c>
      <c r="O74" s="20">
        <v>0</v>
      </c>
      <c r="P74" s="20">
        <v>37286.388104999998</v>
      </c>
    </row>
    <row r="75" spans="1:16" ht="15" customHeight="1" x14ac:dyDescent="0.2">
      <c r="A75" s="12" t="s">
        <v>129</v>
      </c>
      <c r="B75" s="14">
        <v>0</v>
      </c>
      <c r="C75" s="16">
        <v>2.183268E-4</v>
      </c>
      <c r="D75" s="15">
        <v>8616.7808475000002</v>
      </c>
      <c r="E75" s="16">
        <v>1.2235294E-3</v>
      </c>
      <c r="F75" s="15">
        <v>8606.2379626999991</v>
      </c>
      <c r="G75" s="15">
        <v>10.542884802</v>
      </c>
      <c r="H75" s="19">
        <v>0.54</v>
      </c>
      <c r="I75" s="19" t="s">
        <v>63</v>
      </c>
      <c r="J75" s="19">
        <v>177.54</v>
      </c>
      <c r="K75" s="19">
        <v>161.41</v>
      </c>
      <c r="L75" s="19">
        <v>19.7</v>
      </c>
      <c r="M75" s="19">
        <v>96.59</v>
      </c>
      <c r="N75" s="20">
        <v>1825899.4461999999</v>
      </c>
      <c r="O75" s="20">
        <v>5099.8548420999996</v>
      </c>
      <c r="P75" s="20">
        <v>1830999.301</v>
      </c>
    </row>
    <row r="76" spans="1:16" ht="15" customHeight="1" x14ac:dyDescent="0.2">
      <c r="A76" s="12" t="s">
        <v>64</v>
      </c>
      <c r="B76" s="14">
        <v>1</v>
      </c>
      <c r="C76" s="16">
        <v>4.6057804000000004E-3</v>
      </c>
      <c r="D76" s="15">
        <v>181777.98678000001</v>
      </c>
      <c r="E76" s="16">
        <v>6.2549355000000003E-3</v>
      </c>
      <c r="F76" s="15">
        <v>180640.97719999999</v>
      </c>
      <c r="G76" s="15">
        <v>1137.0095762999999</v>
      </c>
      <c r="H76" s="19">
        <v>2.67</v>
      </c>
      <c r="I76" s="19">
        <v>1.87</v>
      </c>
      <c r="J76" s="19">
        <v>185.83</v>
      </c>
      <c r="K76" s="19">
        <v>139.97999999999999</v>
      </c>
      <c r="L76" s="19">
        <v>18.440000000000001</v>
      </c>
      <c r="M76" s="19">
        <v>94.84</v>
      </c>
      <c r="N76" s="20">
        <v>154045206.13</v>
      </c>
      <c r="O76" s="20">
        <v>2210705.4564999999</v>
      </c>
      <c r="P76" s="20">
        <v>156255911.58000001</v>
      </c>
    </row>
    <row r="77" spans="1:16" ht="15" customHeight="1" x14ac:dyDescent="0.2">
      <c r="A77" s="12" t="s">
        <v>65</v>
      </c>
      <c r="B77" s="14">
        <v>1</v>
      </c>
      <c r="C77" s="16">
        <v>3.5874220999999999E-3</v>
      </c>
      <c r="D77" s="15">
        <v>141586.07694</v>
      </c>
      <c r="E77" s="16">
        <v>7.3775374999999997E-3</v>
      </c>
      <c r="F77" s="15">
        <v>140541.52035000001</v>
      </c>
      <c r="G77" s="15">
        <v>1044.5565865000001</v>
      </c>
      <c r="H77" s="19">
        <v>2.57</v>
      </c>
      <c r="I77" s="19">
        <v>1.87</v>
      </c>
      <c r="J77" s="19">
        <v>185.83</v>
      </c>
      <c r="K77" s="19">
        <v>139.97999999999999</v>
      </c>
      <c r="L77" s="19">
        <v>18.440000000000001</v>
      </c>
      <c r="M77" s="19">
        <v>94.84</v>
      </c>
      <c r="N77" s="20">
        <v>117238330.86</v>
      </c>
      <c r="O77" s="20">
        <v>1986697.7423</v>
      </c>
      <c r="P77" s="20">
        <v>119225028.59999999</v>
      </c>
    </row>
    <row r="78" spans="1:16" ht="15" customHeight="1" x14ac:dyDescent="0.2">
      <c r="A78" s="12" t="s">
        <v>66</v>
      </c>
      <c r="B78" s="14">
        <v>1</v>
      </c>
      <c r="C78" s="16">
        <v>2.5024460000000002E-3</v>
      </c>
      <c r="D78" s="15">
        <v>98764.933829999994</v>
      </c>
      <c r="E78" s="16">
        <v>8.9749801000000001E-3</v>
      </c>
      <c r="F78" s="15">
        <v>97878.520516000004</v>
      </c>
      <c r="G78" s="15">
        <v>886.41331447000005</v>
      </c>
      <c r="H78" s="19">
        <v>3.58</v>
      </c>
      <c r="I78" s="19" t="s">
        <v>63</v>
      </c>
      <c r="J78" s="19">
        <v>185.83</v>
      </c>
      <c r="K78" s="19">
        <v>139.97999999999999</v>
      </c>
      <c r="L78" s="19">
        <v>18.440000000000001</v>
      </c>
      <c r="M78" s="19">
        <v>94.84</v>
      </c>
      <c r="N78" s="20">
        <v>76203322.148000002</v>
      </c>
      <c r="O78" s="20">
        <v>1573466.956</v>
      </c>
      <c r="P78" s="20">
        <v>77776789.104000002</v>
      </c>
    </row>
    <row r="79" spans="1:16" ht="15" customHeight="1" x14ac:dyDescent="0.2">
      <c r="A79" s="12" t="s">
        <v>67</v>
      </c>
      <c r="B79" s="14">
        <v>1</v>
      </c>
      <c r="C79" s="16">
        <v>1.4491966E-3</v>
      </c>
      <c r="D79" s="15">
        <v>57195.961040000002</v>
      </c>
      <c r="E79" s="16">
        <v>5.2462921000000001E-3</v>
      </c>
      <c r="F79" s="15">
        <v>56895.894318999999</v>
      </c>
      <c r="G79" s="15">
        <v>300.06672128000002</v>
      </c>
      <c r="H79" s="19">
        <v>2.61</v>
      </c>
      <c r="I79" s="19">
        <v>1.28</v>
      </c>
      <c r="J79" s="19">
        <v>185.83</v>
      </c>
      <c r="K79" s="19">
        <v>139.97999999999999</v>
      </c>
      <c r="L79" s="19">
        <v>18.440000000000001</v>
      </c>
      <c r="M79" s="19">
        <v>94.84</v>
      </c>
      <c r="N79" s="20">
        <v>43185690.664999999</v>
      </c>
      <c r="O79" s="20">
        <v>519291.98706999997</v>
      </c>
      <c r="P79" s="20">
        <v>43704982.652000003</v>
      </c>
    </row>
    <row r="80" spans="1:16" ht="15" customHeight="1" x14ac:dyDescent="0.2">
      <c r="A80" s="12" t="s">
        <v>68</v>
      </c>
      <c r="B80" s="14">
        <v>1</v>
      </c>
      <c r="C80" s="16">
        <v>4.9688089999999998E-4</v>
      </c>
      <c r="D80" s="15">
        <v>19610.576722000002</v>
      </c>
      <c r="E80" s="16">
        <v>3.8046400000000002E-3</v>
      </c>
      <c r="F80" s="15">
        <v>19535.965537</v>
      </c>
      <c r="G80" s="15">
        <v>74.611184750000007</v>
      </c>
      <c r="H80" s="19">
        <v>2.5499999999999998</v>
      </c>
      <c r="I80" s="19">
        <v>0.85</v>
      </c>
      <c r="J80" s="19">
        <v>185.83</v>
      </c>
      <c r="K80" s="19">
        <v>139.97999999999999</v>
      </c>
      <c r="L80" s="19">
        <v>18.440000000000001</v>
      </c>
      <c r="M80" s="19">
        <v>94.84</v>
      </c>
      <c r="N80" s="20">
        <v>13434688.140000001</v>
      </c>
      <c r="O80" s="20">
        <v>116985.35365999999</v>
      </c>
      <c r="P80" s="20">
        <v>13551673.494000001</v>
      </c>
    </row>
    <row r="81" spans="1:16" ht="15" customHeight="1" x14ac:dyDescent="0.2">
      <c r="A81" s="12" t="s">
        <v>69</v>
      </c>
      <c r="B81" s="14">
        <v>1</v>
      </c>
      <c r="C81" s="16">
        <v>1.3690167E-3</v>
      </c>
      <c r="D81" s="15">
        <v>54031.473617000003</v>
      </c>
      <c r="E81" s="16">
        <v>6.9794669E-3</v>
      </c>
      <c r="F81" s="15">
        <v>53654.362738000003</v>
      </c>
      <c r="G81" s="15">
        <v>377.11087944000002</v>
      </c>
      <c r="H81" s="19">
        <v>2.19</v>
      </c>
      <c r="I81" s="19">
        <v>1.28</v>
      </c>
      <c r="J81" s="19">
        <v>185.83</v>
      </c>
      <c r="K81" s="19">
        <v>139.97999999999999</v>
      </c>
      <c r="L81" s="19">
        <v>18.440000000000001</v>
      </c>
      <c r="M81" s="19">
        <v>94.84</v>
      </c>
      <c r="N81" s="20">
        <v>36537547.936999999</v>
      </c>
      <c r="O81" s="20">
        <v>585515.32403999998</v>
      </c>
      <c r="P81" s="20">
        <v>37123063.261</v>
      </c>
    </row>
    <row r="82" spans="1:16" ht="15" customHeight="1" x14ac:dyDescent="0.2">
      <c r="A82" s="12" t="s">
        <v>70</v>
      </c>
      <c r="B82" s="14">
        <v>1</v>
      </c>
      <c r="C82" s="16">
        <v>0.16593284220000001</v>
      </c>
      <c r="D82" s="15">
        <v>6548931.0510999998</v>
      </c>
      <c r="E82" s="16">
        <v>2.7928654E-3</v>
      </c>
      <c r="F82" s="15">
        <v>6530640.7680000002</v>
      </c>
      <c r="G82" s="15">
        <v>18290.283147999999</v>
      </c>
      <c r="H82" s="19">
        <v>1.56</v>
      </c>
      <c r="I82" s="19">
        <v>1.87</v>
      </c>
      <c r="J82" s="19">
        <v>185.83</v>
      </c>
      <c r="K82" s="19">
        <v>139.97999999999999</v>
      </c>
      <c r="L82" s="19">
        <v>18.440000000000001</v>
      </c>
      <c r="M82" s="19">
        <v>94.84</v>
      </c>
      <c r="N82" s="20">
        <v>4222059256.5</v>
      </c>
      <c r="O82" s="20">
        <v>26960243.166999999</v>
      </c>
      <c r="P82" s="20">
        <v>4249019499.6999998</v>
      </c>
    </row>
    <row r="83" spans="1:16" ht="15" customHeight="1" x14ac:dyDescent="0.2">
      <c r="A83" s="12" t="s">
        <v>71</v>
      </c>
      <c r="B83" s="14">
        <v>1</v>
      </c>
      <c r="C83" s="16">
        <v>0.2427588769</v>
      </c>
      <c r="D83" s="15">
        <v>9581051.7442000005</v>
      </c>
      <c r="E83" s="16">
        <v>3.4550523999999998E-3</v>
      </c>
      <c r="F83" s="15">
        <v>9547948.7079000007</v>
      </c>
      <c r="G83" s="15">
        <v>33103.036294999998</v>
      </c>
      <c r="H83" s="19">
        <v>1.56</v>
      </c>
      <c r="I83" s="19">
        <v>1.87</v>
      </c>
      <c r="J83" s="19">
        <v>185.83</v>
      </c>
      <c r="K83" s="19">
        <v>139.97999999999999</v>
      </c>
      <c r="L83" s="19">
        <v>18.440000000000001</v>
      </c>
      <c r="M83" s="19">
        <v>94.84</v>
      </c>
      <c r="N83" s="20">
        <v>6172748839.6999998</v>
      </c>
      <c r="O83" s="20">
        <v>48794537.559</v>
      </c>
      <c r="P83" s="20">
        <v>6221543377.1999998</v>
      </c>
    </row>
    <row r="84" spans="1:16" ht="15" customHeight="1" x14ac:dyDescent="0.2">
      <c r="A84" s="12" t="s">
        <v>72</v>
      </c>
      <c r="B84" s="14">
        <v>1</v>
      </c>
      <c r="C84" s="16">
        <v>3.0968499999999997E-4</v>
      </c>
      <c r="D84" s="15">
        <v>12222.44745</v>
      </c>
      <c r="E84" s="16">
        <v>1.09481786E-2</v>
      </c>
      <c r="F84" s="15">
        <v>12088.633911999999</v>
      </c>
      <c r="G84" s="15">
        <v>133.81353787</v>
      </c>
      <c r="H84" s="19">
        <v>2.4700000000000002</v>
      </c>
      <c r="I84" s="19">
        <v>0.55000000000000004</v>
      </c>
      <c r="J84" s="19">
        <v>185.83</v>
      </c>
      <c r="K84" s="19">
        <v>139.97999999999999</v>
      </c>
      <c r="L84" s="19">
        <v>18.440000000000001</v>
      </c>
      <c r="M84" s="19">
        <v>94.84</v>
      </c>
      <c r="N84" s="20">
        <v>7625872.9304999998</v>
      </c>
      <c r="O84" s="20">
        <v>192462.99453</v>
      </c>
      <c r="P84" s="20">
        <v>7818335.9250999996</v>
      </c>
    </row>
    <row r="85" spans="1:16" ht="15" customHeight="1" x14ac:dyDescent="0.2">
      <c r="A85" s="12" t="s">
        <v>73</v>
      </c>
      <c r="B85" s="14">
        <v>1</v>
      </c>
      <c r="C85" s="16">
        <v>3.5591890000000003E-4</v>
      </c>
      <c r="D85" s="15">
        <v>14047.177511</v>
      </c>
      <c r="E85" s="16">
        <v>3.1753363000000001E-3</v>
      </c>
      <c r="F85" s="15">
        <v>14002.572999</v>
      </c>
      <c r="G85" s="15">
        <v>44.604512622000001</v>
      </c>
      <c r="H85" s="19">
        <v>2.15</v>
      </c>
      <c r="I85" s="19">
        <v>0.85</v>
      </c>
      <c r="J85" s="19">
        <v>185.83</v>
      </c>
      <c r="K85" s="19">
        <v>139.97999999999999</v>
      </c>
      <c r="L85" s="19">
        <v>18.440000000000001</v>
      </c>
      <c r="M85" s="19">
        <v>94.84</v>
      </c>
      <c r="N85" s="20">
        <v>8588618.1744999997</v>
      </c>
      <c r="O85" s="20">
        <v>62377.662405000003</v>
      </c>
      <c r="P85" s="20">
        <v>8650995.8368999995</v>
      </c>
    </row>
    <row r="86" spans="1:16" ht="15" customHeight="1" x14ac:dyDescent="0.2">
      <c r="A86" s="12" t="s">
        <v>74</v>
      </c>
      <c r="B86" s="14">
        <v>1</v>
      </c>
      <c r="C86" s="16">
        <v>1.2944466000000001E-3</v>
      </c>
      <c r="D86" s="15">
        <v>51088.386774999999</v>
      </c>
      <c r="E86" s="16">
        <v>8.9054687000000004E-3</v>
      </c>
      <c r="F86" s="15">
        <v>50633.420746000003</v>
      </c>
      <c r="G86" s="15">
        <v>454.96602875000002</v>
      </c>
      <c r="H86" s="19">
        <v>2.67</v>
      </c>
      <c r="I86" s="19" t="s">
        <v>63</v>
      </c>
      <c r="J86" s="19">
        <v>185.83</v>
      </c>
      <c r="K86" s="19">
        <v>139.97999999999999</v>
      </c>
      <c r="L86" s="19">
        <v>18.440000000000001</v>
      </c>
      <c r="M86" s="19">
        <v>94.84</v>
      </c>
      <c r="N86" s="20">
        <v>30858538.274</v>
      </c>
      <c r="O86" s="20">
        <v>632196.22537999996</v>
      </c>
      <c r="P86" s="20">
        <v>31490734.499000002</v>
      </c>
    </row>
    <row r="87" spans="1:16" ht="15" customHeight="1" x14ac:dyDescent="0.2">
      <c r="A87" s="12" t="s">
        <v>75</v>
      </c>
      <c r="B87" s="14">
        <v>1</v>
      </c>
      <c r="C87" s="16">
        <v>9.3926700000000003E-5</v>
      </c>
      <c r="D87" s="15">
        <v>3707.0404945</v>
      </c>
      <c r="E87" s="16" t="s">
        <v>20</v>
      </c>
      <c r="F87" s="15" t="s">
        <v>20</v>
      </c>
      <c r="G87" s="15" t="s">
        <v>20</v>
      </c>
      <c r="H87" s="19">
        <v>2.19</v>
      </c>
      <c r="I87" s="19">
        <v>0.55000000000000004</v>
      </c>
      <c r="J87" s="19">
        <v>185.83</v>
      </c>
      <c r="K87" s="19">
        <v>139.97999999999999</v>
      </c>
      <c r="L87" s="19">
        <v>18.440000000000001</v>
      </c>
      <c r="M87" s="19">
        <v>94.84</v>
      </c>
      <c r="N87" s="20" t="s">
        <v>20</v>
      </c>
      <c r="O87" s="20" t="s">
        <v>20</v>
      </c>
      <c r="P87" s="20">
        <v>2152845.0479000001</v>
      </c>
    </row>
    <row r="88" spans="1:16" ht="15" customHeight="1" x14ac:dyDescent="0.2">
      <c r="A88" s="12" t="s">
        <v>76</v>
      </c>
      <c r="B88" s="14">
        <v>1</v>
      </c>
      <c r="C88" s="16">
        <v>6.2975795700000003E-2</v>
      </c>
      <c r="D88" s="15">
        <v>2485488.3358999998</v>
      </c>
      <c r="E88" s="16">
        <v>2.3966033999999999E-3</v>
      </c>
      <c r="F88" s="15">
        <v>2479531.6060000001</v>
      </c>
      <c r="G88" s="15">
        <v>5956.7299129000003</v>
      </c>
      <c r="H88" s="19">
        <v>1.51</v>
      </c>
      <c r="I88" s="19">
        <v>1.28</v>
      </c>
      <c r="J88" s="19">
        <v>185.83</v>
      </c>
      <c r="K88" s="19">
        <v>139.97999999999999</v>
      </c>
      <c r="L88" s="19">
        <v>18.440000000000001</v>
      </c>
      <c r="M88" s="19">
        <v>94.84</v>
      </c>
      <c r="N88" s="20">
        <v>1375197819.3</v>
      </c>
      <c r="O88" s="20">
        <v>7532485.1210000003</v>
      </c>
      <c r="P88" s="20">
        <v>1382730304.5</v>
      </c>
    </row>
    <row r="89" spans="1:16" ht="15" customHeight="1" x14ac:dyDescent="0.2">
      <c r="A89" s="12" t="s">
        <v>77</v>
      </c>
      <c r="B89" s="14">
        <v>1</v>
      </c>
      <c r="C89" s="16">
        <v>2.1370337999999998E-6</v>
      </c>
      <c r="D89" s="15">
        <v>84.343078413000001</v>
      </c>
      <c r="E89" s="16">
        <v>0</v>
      </c>
      <c r="F89" s="15">
        <v>84.343078413000001</v>
      </c>
      <c r="G89" s="15">
        <v>0</v>
      </c>
      <c r="H89" s="19">
        <v>2.2599999999999998</v>
      </c>
      <c r="I89" s="19">
        <v>0.28000000000000003</v>
      </c>
      <c r="J89" s="19">
        <v>185.83</v>
      </c>
      <c r="K89" s="19">
        <v>139.97999999999999</v>
      </c>
      <c r="L89" s="19">
        <v>18.440000000000001</v>
      </c>
      <c r="M89" s="19">
        <v>94.84</v>
      </c>
      <c r="N89" s="20">
        <v>46726.908871</v>
      </c>
      <c r="O89" s="20">
        <v>0</v>
      </c>
      <c r="P89" s="20">
        <v>46726.908871</v>
      </c>
    </row>
    <row r="90" spans="1:16" ht="15" customHeight="1" x14ac:dyDescent="0.2">
      <c r="A90" s="12" t="s">
        <v>78</v>
      </c>
      <c r="B90" s="14">
        <v>1</v>
      </c>
      <c r="C90" s="16">
        <v>5.4399839999999999E-4</v>
      </c>
      <c r="D90" s="15">
        <v>21470.179402999998</v>
      </c>
      <c r="E90" s="16">
        <v>1.5864621999999999E-3</v>
      </c>
      <c r="F90" s="15">
        <v>21436.117774999999</v>
      </c>
      <c r="G90" s="15">
        <v>34.061627821000002</v>
      </c>
      <c r="H90" s="19">
        <v>2.3199999999999998</v>
      </c>
      <c r="I90" s="19" t="s">
        <v>63</v>
      </c>
      <c r="J90" s="19">
        <v>185.83</v>
      </c>
      <c r="K90" s="19">
        <v>139.97999999999999</v>
      </c>
      <c r="L90" s="19">
        <v>18.440000000000001</v>
      </c>
      <c r="M90" s="19">
        <v>94.84</v>
      </c>
      <c r="N90" s="20">
        <v>11670036.878</v>
      </c>
      <c r="O90" s="20">
        <v>42279.159028000002</v>
      </c>
      <c r="P90" s="20">
        <v>11712316.037</v>
      </c>
    </row>
    <row r="91" spans="1:16" ht="15" customHeight="1" x14ac:dyDescent="0.2">
      <c r="A91" s="12" t="s">
        <v>79</v>
      </c>
      <c r="B91" s="14">
        <v>1</v>
      </c>
      <c r="C91" s="16">
        <v>0.11457342769999999</v>
      </c>
      <c r="D91" s="15">
        <v>4521910.6036999999</v>
      </c>
      <c r="E91" s="16">
        <v>5.2059055999999996E-3</v>
      </c>
      <c r="F91" s="15">
        <v>4498369.9638999999</v>
      </c>
      <c r="G91" s="15">
        <v>23540.639780000001</v>
      </c>
      <c r="H91" s="19">
        <v>0.99</v>
      </c>
      <c r="I91" s="19">
        <v>1.87</v>
      </c>
      <c r="J91" s="19">
        <v>185.83</v>
      </c>
      <c r="K91" s="19">
        <v>139.97999999999999</v>
      </c>
      <c r="L91" s="19">
        <v>18.440000000000001</v>
      </c>
      <c r="M91" s="19">
        <v>94.84</v>
      </c>
      <c r="N91" s="20">
        <v>2431683851.4000001</v>
      </c>
      <c r="O91" s="20">
        <v>29013829.112</v>
      </c>
      <c r="P91" s="20">
        <v>2460697680.5</v>
      </c>
    </row>
    <row r="92" spans="1:16" ht="15" customHeight="1" x14ac:dyDescent="0.2">
      <c r="A92" s="12" t="s">
        <v>80</v>
      </c>
      <c r="B92" s="14">
        <v>1</v>
      </c>
      <c r="C92" s="16">
        <v>3.430145E-4</v>
      </c>
      <c r="D92" s="15">
        <v>13537.875076</v>
      </c>
      <c r="E92" s="16">
        <v>2.3962139999999998E-3</v>
      </c>
      <c r="F92" s="15">
        <v>13505.435431</v>
      </c>
      <c r="G92" s="15">
        <v>32.439645542999997</v>
      </c>
      <c r="H92" s="19">
        <v>2.2200000000000002</v>
      </c>
      <c r="I92" s="19" t="s">
        <v>63</v>
      </c>
      <c r="J92" s="19">
        <v>185.83</v>
      </c>
      <c r="K92" s="19">
        <v>139.97999999999999</v>
      </c>
      <c r="L92" s="19">
        <v>18.440000000000001</v>
      </c>
      <c r="M92" s="19">
        <v>94.84</v>
      </c>
      <c r="N92" s="20">
        <v>7101428.0581999999</v>
      </c>
      <c r="O92" s="20">
        <v>38890.904877000001</v>
      </c>
      <c r="P92" s="20">
        <v>7140318.9631000003</v>
      </c>
    </row>
    <row r="93" spans="1:16" ht="15" customHeight="1" x14ac:dyDescent="0.2">
      <c r="A93" s="12" t="s">
        <v>81</v>
      </c>
      <c r="B93" s="14">
        <v>1</v>
      </c>
      <c r="C93" s="16">
        <v>5.2338829999999995E-4</v>
      </c>
      <c r="D93" s="15">
        <v>20656.755291000001</v>
      </c>
      <c r="E93" s="16">
        <v>5.3001452999999997E-3</v>
      </c>
      <c r="F93" s="15">
        <v>20547.271487000002</v>
      </c>
      <c r="G93" s="15">
        <v>109.48380371</v>
      </c>
      <c r="H93" s="19">
        <v>2.04</v>
      </c>
      <c r="I93" s="19" t="s">
        <v>63</v>
      </c>
      <c r="J93" s="19">
        <v>185.83</v>
      </c>
      <c r="K93" s="19">
        <v>139.97999999999999</v>
      </c>
      <c r="L93" s="19">
        <v>18.440000000000001</v>
      </c>
      <c r="M93" s="19">
        <v>94.84</v>
      </c>
      <c r="N93" s="20">
        <v>10116860.062000001</v>
      </c>
      <c r="O93" s="20">
        <v>122906.91219</v>
      </c>
      <c r="P93" s="20">
        <v>10239766.973999999</v>
      </c>
    </row>
    <row r="94" spans="1:16" ht="15" customHeight="1" x14ac:dyDescent="0.2">
      <c r="A94" s="12" t="s">
        <v>82</v>
      </c>
      <c r="B94" s="14">
        <v>1</v>
      </c>
      <c r="C94" s="16">
        <v>1.7829334299999999E-2</v>
      </c>
      <c r="D94" s="15">
        <v>703676.73617000005</v>
      </c>
      <c r="E94" s="16">
        <v>2.7867577000000002E-3</v>
      </c>
      <c r="F94" s="15">
        <v>701715.75959999999</v>
      </c>
      <c r="G94" s="15">
        <v>1960.9765731</v>
      </c>
      <c r="H94" s="19">
        <v>1.45</v>
      </c>
      <c r="I94" s="19">
        <v>0.85</v>
      </c>
      <c r="J94" s="19">
        <v>185.83</v>
      </c>
      <c r="K94" s="19">
        <v>139.97999999999999</v>
      </c>
      <c r="L94" s="19">
        <v>18.440000000000001</v>
      </c>
      <c r="M94" s="19">
        <v>94.84</v>
      </c>
      <c r="N94" s="20">
        <v>339125192.30000001</v>
      </c>
      <c r="O94" s="20">
        <v>2160757.7288000002</v>
      </c>
      <c r="P94" s="20">
        <v>341285950.02999997</v>
      </c>
    </row>
    <row r="95" spans="1:16" ht="15" customHeight="1" x14ac:dyDescent="0.2">
      <c r="A95" s="12" t="s">
        <v>83</v>
      </c>
      <c r="B95" s="14">
        <v>1</v>
      </c>
      <c r="C95" s="16">
        <v>7.0326E-2</v>
      </c>
      <c r="D95" s="15">
        <v>2775581.4882</v>
      </c>
      <c r="E95" s="16">
        <v>3.4931055E-3</v>
      </c>
      <c r="F95" s="15">
        <v>2765886.0891</v>
      </c>
      <c r="G95" s="15">
        <v>9695.3990618000007</v>
      </c>
      <c r="H95" s="19">
        <v>1.1100000000000001</v>
      </c>
      <c r="I95" s="19">
        <v>1.28</v>
      </c>
      <c r="J95" s="19">
        <v>185.83</v>
      </c>
      <c r="K95" s="19">
        <v>139.97999999999999</v>
      </c>
      <c r="L95" s="19">
        <v>18.440000000000001</v>
      </c>
      <c r="M95" s="19">
        <v>94.84</v>
      </c>
      <c r="N95" s="20">
        <v>1328427429.7</v>
      </c>
      <c r="O95" s="20">
        <v>10617055.331</v>
      </c>
      <c r="P95" s="20">
        <v>1339044485.0999999</v>
      </c>
    </row>
    <row r="96" spans="1:16" ht="15" customHeight="1" x14ac:dyDescent="0.2">
      <c r="A96" s="12" t="s">
        <v>84</v>
      </c>
      <c r="B96" s="14">
        <v>1</v>
      </c>
      <c r="C96" s="16">
        <v>4.6312768099999999E-2</v>
      </c>
      <c r="D96" s="15">
        <v>1827842.6458000001</v>
      </c>
      <c r="E96" s="16">
        <v>5.7754816E-3</v>
      </c>
      <c r="F96" s="15">
        <v>1817285.9742000001</v>
      </c>
      <c r="G96" s="15">
        <v>10556.671651000001</v>
      </c>
      <c r="H96" s="19">
        <v>1.1000000000000001</v>
      </c>
      <c r="I96" s="19">
        <v>1.28</v>
      </c>
      <c r="J96" s="19">
        <v>185.83</v>
      </c>
      <c r="K96" s="19">
        <v>139.97999999999999</v>
      </c>
      <c r="L96" s="19">
        <v>18.440000000000001</v>
      </c>
      <c r="M96" s="19">
        <v>94.84</v>
      </c>
      <c r="N96" s="20">
        <v>869444128.61000001</v>
      </c>
      <c r="O96" s="20">
        <v>11515432.793</v>
      </c>
      <c r="P96" s="20">
        <v>880959561.40999997</v>
      </c>
    </row>
    <row r="97" spans="1:16" ht="15" customHeight="1" x14ac:dyDescent="0.2">
      <c r="A97" s="12" t="s">
        <v>85</v>
      </c>
      <c r="B97" s="14">
        <v>1</v>
      </c>
      <c r="C97" s="16">
        <v>4.0813239999999999E-4</v>
      </c>
      <c r="D97" s="15">
        <v>16107.905994999999</v>
      </c>
      <c r="E97" s="16">
        <v>5.3368241E-3</v>
      </c>
      <c r="F97" s="15">
        <v>16021.940934</v>
      </c>
      <c r="G97" s="15">
        <v>85.965060690000001</v>
      </c>
      <c r="H97" s="19">
        <v>1.96</v>
      </c>
      <c r="I97" s="19" t="s">
        <v>63</v>
      </c>
      <c r="J97" s="19">
        <v>185.83</v>
      </c>
      <c r="K97" s="19">
        <v>139.97999999999999</v>
      </c>
      <c r="L97" s="19">
        <v>18.440000000000001</v>
      </c>
      <c r="M97" s="19">
        <v>94.84</v>
      </c>
      <c r="N97" s="20">
        <v>7650637.0153000001</v>
      </c>
      <c r="O97" s="20">
        <v>93592.121576000005</v>
      </c>
      <c r="P97" s="20">
        <v>7744229.1369000003</v>
      </c>
    </row>
    <row r="98" spans="1:16" ht="15" customHeight="1" x14ac:dyDescent="0.2">
      <c r="A98" s="12" t="s">
        <v>86</v>
      </c>
      <c r="B98" s="14">
        <v>1</v>
      </c>
      <c r="C98" s="16">
        <v>4.1201600000000002E-4</v>
      </c>
      <c r="D98" s="15">
        <v>16261.18332</v>
      </c>
      <c r="E98" s="16">
        <v>1.03735475E-2</v>
      </c>
      <c r="F98" s="15">
        <v>16092.497163</v>
      </c>
      <c r="G98" s="15">
        <v>168.68615682999999</v>
      </c>
      <c r="H98" s="19">
        <v>1.89</v>
      </c>
      <c r="I98" s="19" t="s">
        <v>63</v>
      </c>
      <c r="J98" s="19">
        <v>185.83</v>
      </c>
      <c r="K98" s="19">
        <v>139.97999999999999</v>
      </c>
      <c r="L98" s="19">
        <v>18.440000000000001</v>
      </c>
      <c r="M98" s="19">
        <v>94.84</v>
      </c>
      <c r="N98" s="20">
        <v>7474964.9321999997</v>
      </c>
      <c r="O98" s="20">
        <v>178648.76125000001</v>
      </c>
      <c r="P98" s="20">
        <v>7653613.6934000002</v>
      </c>
    </row>
    <row r="99" spans="1:16" ht="15" customHeight="1" x14ac:dyDescent="0.2">
      <c r="A99" s="12" t="s">
        <v>87</v>
      </c>
      <c r="B99" s="14">
        <v>1</v>
      </c>
      <c r="C99" s="16">
        <v>1.8914800000000001E-4</v>
      </c>
      <c r="D99" s="15">
        <v>7465.1734306999997</v>
      </c>
      <c r="E99" s="16">
        <v>7.7131993000000001E-3</v>
      </c>
      <c r="F99" s="15">
        <v>7407.5930598000004</v>
      </c>
      <c r="G99" s="15">
        <v>57.580370838999997</v>
      </c>
      <c r="H99" s="19">
        <v>1.86</v>
      </c>
      <c r="I99" s="19" t="s">
        <v>63</v>
      </c>
      <c r="J99" s="19">
        <v>185.83</v>
      </c>
      <c r="K99" s="19">
        <v>139.97999999999999</v>
      </c>
      <c r="L99" s="19">
        <v>18.440000000000001</v>
      </c>
      <c r="M99" s="19">
        <v>94.84</v>
      </c>
      <c r="N99" s="20">
        <v>3399492.6069999998</v>
      </c>
      <c r="O99" s="20">
        <v>60248.507031000001</v>
      </c>
      <c r="P99" s="20">
        <v>3459741.1140000001</v>
      </c>
    </row>
    <row r="100" spans="1:16" ht="15" customHeight="1" x14ac:dyDescent="0.2">
      <c r="A100" s="12" t="s">
        <v>88</v>
      </c>
      <c r="B100" s="14">
        <v>1</v>
      </c>
      <c r="C100" s="16">
        <v>4.2278340000000001E-4</v>
      </c>
      <c r="D100" s="15">
        <v>16686.142675999999</v>
      </c>
      <c r="E100" s="16">
        <v>9.3317131999999994E-3</v>
      </c>
      <c r="F100" s="15">
        <v>16530.432378000001</v>
      </c>
      <c r="G100" s="15">
        <v>155.71029861</v>
      </c>
      <c r="H100" s="19">
        <v>1.86</v>
      </c>
      <c r="I100" s="19" t="s">
        <v>63</v>
      </c>
      <c r="J100" s="19">
        <v>185.83</v>
      </c>
      <c r="K100" s="19">
        <v>139.97999999999999</v>
      </c>
      <c r="L100" s="19">
        <v>18.440000000000001</v>
      </c>
      <c r="M100" s="19">
        <v>94.84</v>
      </c>
      <c r="N100" s="20">
        <v>7586146.0268000001</v>
      </c>
      <c r="O100" s="20">
        <v>162925.54014</v>
      </c>
      <c r="P100" s="20">
        <v>7749071.5669</v>
      </c>
    </row>
    <row r="101" spans="1:16" ht="15" customHeight="1" x14ac:dyDescent="0.2">
      <c r="A101" s="12" t="s">
        <v>89</v>
      </c>
      <c r="B101" s="14">
        <v>1</v>
      </c>
      <c r="C101" s="16">
        <v>1.9239674000000001E-3</v>
      </c>
      <c r="D101" s="15">
        <v>75933.911296999999</v>
      </c>
      <c r="E101" s="16">
        <v>4.3575311999999996E-3</v>
      </c>
      <c r="F101" s="15">
        <v>75603.026912000001</v>
      </c>
      <c r="G101" s="15">
        <v>330.88438453999999</v>
      </c>
      <c r="H101" s="19">
        <v>1.74</v>
      </c>
      <c r="I101" s="19" t="s">
        <v>63</v>
      </c>
      <c r="J101" s="19">
        <v>185.83</v>
      </c>
      <c r="K101" s="19">
        <v>139.97999999999999</v>
      </c>
      <c r="L101" s="19">
        <v>18.440000000000001</v>
      </c>
      <c r="M101" s="19">
        <v>94.84</v>
      </c>
      <c r="N101" s="20">
        <v>33009793.609999999</v>
      </c>
      <c r="O101" s="20">
        <v>329393.28714999999</v>
      </c>
      <c r="P101" s="20">
        <v>33339186.897999998</v>
      </c>
    </row>
    <row r="102" spans="1:16" ht="15" customHeight="1" x14ac:dyDescent="0.2">
      <c r="A102" s="12" t="s">
        <v>90</v>
      </c>
      <c r="B102" s="14">
        <v>1</v>
      </c>
      <c r="C102" s="16">
        <v>1.5463042E-2</v>
      </c>
      <c r="D102" s="15">
        <v>610285.42961999995</v>
      </c>
      <c r="E102" s="16">
        <v>5.0244644999999999E-3</v>
      </c>
      <c r="F102" s="15">
        <v>607219.07212999999</v>
      </c>
      <c r="G102" s="15">
        <v>3066.3574950000002</v>
      </c>
      <c r="H102" s="19">
        <v>1.19</v>
      </c>
      <c r="I102" s="19">
        <v>0.85</v>
      </c>
      <c r="J102" s="19">
        <v>185.83</v>
      </c>
      <c r="K102" s="19">
        <v>139.97999999999999</v>
      </c>
      <c r="L102" s="19">
        <v>18.440000000000001</v>
      </c>
      <c r="M102" s="19">
        <v>94.84</v>
      </c>
      <c r="N102" s="20">
        <v>264116007.61000001</v>
      </c>
      <c r="O102" s="20">
        <v>3040933.7116999999</v>
      </c>
      <c r="P102" s="20">
        <v>267156941.33000001</v>
      </c>
    </row>
    <row r="103" spans="1:16" ht="15" customHeight="1" x14ac:dyDescent="0.2">
      <c r="A103" s="12" t="s">
        <v>91</v>
      </c>
      <c r="B103" s="14">
        <v>1</v>
      </c>
      <c r="C103" s="16">
        <v>7.8741500000000005E-5</v>
      </c>
      <c r="D103" s="15">
        <v>3107.7180431000002</v>
      </c>
      <c r="E103" s="16">
        <v>1.14822547E-2</v>
      </c>
      <c r="F103" s="15">
        <v>3072.0344329999998</v>
      </c>
      <c r="G103" s="15">
        <v>35.683610098000003</v>
      </c>
      <c r="H103" s="19">
        <v>1.68</v>
      </c>
      <c r="I103" s="19" t="s">
        <v>63</v>
      </c>
      <c r="J103" s="19">
        <v>185.83</v>
      </c>
      <c r="K103" s="19">
        <v>139.97999999999999</v>
      </c>
      <c r="L103" s="19">
        <v>18.440000000000001</v>
      </c>
      <c r="M103" s="19">
        <v>94.84</v>
      </c>
      <c r="N103" s="20">
        <v>1307058.4901999999</v>
      </c>
      <c r="O103" s="20">
        <v>34615.656740999999</v>
      </c>
      <c r="P103" s="20">
        <v>1341674.1469000001</v>
      </c>
    </row>
    <row r="104" spans="1:16" ht="15" customHeight="1" x14ac:dyDescent="0.2">
      <c r="A104" s="12" t="s">
        <v>92</v>
      </c>
      <c r="B104" s="14">
        <v>1</v>
      </c>
      <c r="C104" s="16">
        <v>8.1685032999999994E-3</v>
      </c>
      <c r="D104" s="15">
        <v>322389.25237</v>
      </c>
      <c r="E104" s="16">
        <v>2.9859756999999999E-3</v>
      </c>
      <c r="F104" s="15">
        <v>321426.60587999999</v>
      </c>
      <c r="G104" s="15">
        <v>962.64648150000005</v>
      </c>
      <c r="H104" s="19">
        <v>1.36</v>
      </c>
      <c r="I104" s="19">
        <v>0.55000000000000004</v>
      </c>
      <c r="J104" s="19">
        <v>185.83</v>
      </c>
      <c r="K104" s="19">
        <v>139.97999999999999</v>
      </c>
      <c r="L104" s="19">
        <v>18.440000000000001</v>
      </c>
      <c r="M104" s="19">
        <v>94.84</v>
      </c>
      <c r="N104" s="20">
        <v>136464879.78999999</v>
      </c>
      <c r="O104" s="20">
        <v>931838.71362000005</v>
      </c>
      <c r="P104" s="20">
        <v>137396718.50999999</v>
      </c>
    </row>
    <row r="105" spans="1:16" ht="15" customHeight="1" x14ac:dyDescent="0.2">
      <c r="A105" s="12" t="s">
        <v>93</v>
      </c>
      <c r="B105" s="14">
        <v>1</v>
      </c>
      <c r="C105" s="16">
        <v>8.5378599999999996E-5</v>
      </c>
      <c r="D105" s="15">
        <v>3369.6681807999998</v>
      </c>
      <c r="E105" s="16">
        <v>7.7015644000000003E-3</v>
      </c>
      <c r="F105" s="15">
        <v>3343.7164643999999</v>
      </c>
      <c r="G105" s="15">
        <v>25.951716435000002</v>
      </c>
      <c r="H105" s="19">
        <v>1.5</v>
      </c>
      <c r="I105" s="19">
        <v>0.28000000000000003</v>
      </c>
      <c r="J105" s="19">
        <v>185.83</v>
      </c>
      <c r="K105" s="19">
        <v>139.97999999999999</v>
      </c>
      <c r="L105" s="19">
        <v>18.440000000000001</v>
      </c>
      <c r="M105" s="19">
        <v>94.84</v>
      </c>
      <c r="N105" s="20">
        <v>1380219.2822</v>
      </c>
      <c r="O105" s="20">
        <v>24424.156883</v>
      </c>
      <c r="P105" s="20">
        <v>1404643.4391000001</v>
      </c>
    </row>
    <row r="106" spans="1:16" ht="15" customHeight="1" x14ac:dyDescent="0.2">
      <c r="A106" s="12" t="s">
        <v>94</v>
      </c>
      <c r="B106" s="14">
        <v>1</v>
      </c>
      <c r="C106" s="16">
        <v>2.3159487000000002E-3</v>
      </c>
      <c r="D106" s="15">
        <v>91404.378255999996</v>
      </c>
      <c r="E106" s="16">
        <v>3.1675051000000002E-3</v>
      </c>
      <c r="F106" s="15">
        <v>91114.854420000003</v>
      </c>
      <c r="G106" s="15">
        <v>289.52383646999999</v>
      </c>
      <c r="H106" s="19">
        <v>1.6</v>
      </c>
      <c r="I106" s="19" t="s">
        <v>63</v>
      </c>
      <c r="J106" s="19">
        <v>185.83</v>
      </c>
      <c r="K106" s="19">
        <v>139.97999999999999</v>
      </c>
      <c r="L106" s="19">
        <v>18.440000000000001</v>
      </c>
      <c r="M106" s="19">
        <v>94.84</v>
      </c>
      <c r="N106" s="20">
        <v>37412670.373000003</v>
      </c>
      <c r="O106" s="20">
        <v>271049.55209000001</v>
      </c>
      <c r="P106" s="20">
        <v>37683719.924999997</v>
      </c>
    </row>
    <row r="107" spans="1:16" ht="15" customHeight="1" x14ac:dyDescent="0.2">
      <c r="A107" s="12" t="s">
        <v>95</v>
      </c>
      <c r="B107" s="14">
        <v>1</v>
      </c>
      <c r="C107" s="16">
        <v>2.6924570000000001E-4</v>
      </c>
      <c r="D107" s="15">
        <v>10626.416889</v>
      </c>
      <c r="E107" s="16">
        <v>6.2581088000000003E-3</v>
      </c>
      <c r="F107" s="15">
        <v>10559.915616</v>
      </c>
      <c r="G107" s="15">
        <v>66.501273363999999</v>
      </c>
      <c r="H107" s="19">
        <v>1.56</v>
      </c>
      <c r="I107" s="19" t="s">
        <v>63</v>
      </c>
      <c r="J107" s="19">
        <v>185.83</v>
      </c>
      <c r="K107" s="19">
        <v>139.97999999999999</v>
      </c>
      <c r="L107" s="19">
        <v>18.440000000000001</v>
      </c>
      <c r="M107" s="19">
        <v>94.84</v>
      </c>
      <c r="N107" s="20">
        <v>4257441.1787</v>
      </c>
      <c r="O107" s="20">
        <v>61129.805911000003</v>
      </c>
      <c r="P107" s="20">
        <v>4318570.9846000001</v>
      </c>
    </row>
    <row r="108" spans="1:16" ht="15" customHeight="1" x14ac:dyDescent="0.2">
      <c r="A108" s="12" t="s">
        <v>96</v>
      </c>
      <c r="B108" s="14">
        <v>1</v>
      </c>
      <c r="C108" s="16">
        <v>1.2559180000000001E-4</v>
      </c>
      <c r="D108" s="15">
        <v>4956.7778390000003</v>
      </c>
      <c r="E108" s="16">
        <v>3.4358638999999998E-3</v>
      </c>
      <c r="F108" s="15">
        <v>4939.7470251000004</v>
      </c>
      <c r="G108" s="15">
        <v>17.030813909999999</v>
      </c>
      <c r="H108" s="19">
        <v>1.56</v>
      </c>
      <c r="I108" s="19" t="s">
        <v>63</v>
      </c>
      <c r="J108" s="19">
        <v>185.83</v>
      </c>
      <c r="K108" s="19">
        <v>139.97999999999999</v>
      </c>
      <c r="L108" s="19">
        <v>18.440000000000001</v>
      </c>
      <c r="M108" s="19">
        <v>94.84</v>
      </c>
      <c r="N108" s="20">
        <v>1991557.8081</v>
      </c>
      <c r="O108" s="20">
        <v>15655.194197000001</v>
      </c>
      <c r="P108" s="20">
        <v>2007213.0023000001</v>
      </c>
    </row>
    <row r="109" spans="1:16" ht="15" customHeight="1" x14ac:dyDescent="0.2">
      <c r="A109" s="12" t="s">
        <v>97</v>
      </c>
      <c r="B109" s="14">
        <v>1</v>
      </c>
      <c r="C109" s="16">
        <v>3.0800615E-3</v>
      </c>
      <c r="D109" s="15">
        <v>121561.89474</v>
      </c>
      <c r="E109" s="16">
        <v>3.7426698E-3</v>
      </c>
      <c r="F109" s="15">
        <v>121106.92870999999</v>
      </c>
      <c r="G109" s="15">
        <v>454.96602875000002</v>
      </c>
      <c r="H109" s="19">
        <v>1.54</v>
      </c>
      <c r="I109" s="19" t="s">
        <v>63</v>
      </c>
      <c r="J109" s="19">
        <v>185.83</v>
      </c>
      <c r="K109" s="19">
        <v>139.97999999999999</v>
      </c>
      <c r="L109" s="19">
        <v>18.440000000000001</v>
      </c>
      <c r="M109" s="19">
        <v>94.84</v>
      </c>
      <c r="N109" s="20">
        <v>48377373.740999997</v>
      </c>
      <c r="O109" s="20">
        <v>414368.86404000001</v>
      </c>
      <c r="P109" s="20">
        <v>48791742.604999997</v>
      </c>
    </row>
    <row r="110" spans="1:16" ht="15" customHeight="1" x14ac:dyDescent="0.2">
      <c r="A110" s="12" t="s">
        <v>98</v>
      </c>
      <c r="B110" s="14">
        <v>1</v>
      </c>
      <c r="C110" s="16">
        <v>6.0323531000000003E-3</v>
      </c>
      <c r="D110" s="15">
        <v>238081.04657000001</v>
      </c>
      <c r="E110" s="16">
        <v>5.1129551000000002E-3</v>
      </c>
      <c r="F110" s="15">
        <v>236863.74887000001</v>
      </c>
      <c r="G110" s="15">
        <v>1217.297699</v>
      </c>
      <c r="H110" s="19">
        <v>1.22</v>
      </c>
      <c r="I110" s="19">
        <v>0.55000000000000004</v>
      </c>
      <c r="J110" s="19">
        <v>185.83</v>
      </c>
      <c r="K110" s="19">
        <v>139.97999999999999</v>
      </c>
      <c r="L110" s="19">
        <v>18.440000000000001</v>
      </c>
      <c r="M110" s="19">
        <v>94.84</v>
      </c>
      <c r="N110" s="20">
        <v>94399678.475999996</v>
      </c>
      <c r="O110" s="20">
        <v>1106123.3609</v>
      </c>
      <c r="P110" s="20">
        <v>95505801.836999997</v>
      </c>
    </row>
    <row r="111" spans="1:16" ht="15" customHeight="1" x14ac:dyDescent="0.2">
      <c r="A111" s="12" t="s">
        <v>99</v>
      </c>
      <c r="B111" s="14">
        <v>1</v>
      </c>
      <c r="C111" s="16">
        <v>4.6359249999999998E-4</v>
      </c>
      <c r="D111" s="15">
        <v>18296.771078000002</v>
      </c>
      <c r="E111" s="16">
        <v>1.1524312000000001E-3</v>
      </c>
      <c r="F111" s="15">
        <v>18275.685308</v>
      </c>
      <c r="G111" s="15">
        <v>21.085769602999999</v>
      </c>
      <c r="H111" s="19">
        <v>1.5</v>
      </c>
      <c r="I111" s="19" t="s">
        <v>63</v>
      </c>
      <c r="J111" s="19">
        <v>185.83</v>
      </c>
      <c r="K111" s="19">
        <v>139.97999999999999</v>
      </c>
      <c r="L111" s="19">
        <v>18.440000000000001</v>
      </c>
      <c r="M111" s="19">
        <v>94.84</v>
      </c>
      <c r="N111" s="20">
        <v>7164616.9112999998</v>
      </c>
      <c r="O111" s="20">
        <v>18847.059707</v>
      </c>
      <c r="P111" s="20">
        <v>7183463.9709999999</v>
      </c>
    </row>
    <row r="112" spans="1:16" ht="15" customHeight="1" x14ac:dyDescent="0.2">
      <c r="A112" s="12" t="s">
        <v>100</v>
      </c>
      <c r="B112" s="14">
        <v>1</v>
      </c>
      <c r="C112" s="16">
        <v>7.8494893999999996E-6</v>
      </c>
      <c r="D112" s="15">
        <v>309.79861493999999</v>
      </c>
      <c r="E112" s="16">
        <v>0</v>
      </c>
      <c r="F112" s="15">
        <v>309.79861493999999</v>
      </c>
      <c r="G112" s="15">
        <v>0</v>
      </c>
      <c r="H112" s="19">
        <v>1.5</v>
      </c>
      <c r="I112" s="19" t="s">
        <v>63</v>
      </c>
      <c r="J112" s="19">
        <v>185.83</v>
      </c>
      <c r="K112" s="19">
        <v>139.97999999999999</v>
      </c>
      <c r="L112" s="19">
        <v>18.440000000000001</v>
      </c>
      <c r="M112" s="19">
        <v>94.84</v>
      </c>
      <c r="N112" s="20">
        <v>121450.35101</v>
      </c>
      <c r="O112" s="20">
        <v>0</v>
      </c>
      <c r="P112" s="20">
        <v>121450.35101</v>
      </c>
    </row>
    <row r="113" spans="1:16" ht="15" customHeight="1" x14ac:dyDescent="0.2">
      <c r="A113" s="12" t="s">
        <v>101</v>
      </c>
      <c r="B113" s="14">
        <v>1</v>
      </c>
      <c r="C113" s="16">
        <v>2.0571415999999999E-3</v>
      </c>
      <c r="D113" s="15">
        <v>81189.944866000005</v>
      </c>
      <c r="E113" s="16">
        <v>4.9844175000000003E-3</v>
      </c>
      <c r="F113" s="15">
        <v>80785.260288000005</v>
      </c>
      <c r="G113" s="15">
        <v>404.68457814999999</v>
      </c>
      <c r="H113" s="19">
        <v>1.48</v>
      </c>
      <c r="I113" s="19" t="s">
        <v>63</v>
      </c>
      <c r="J113" s="19">
        <v>185.83</v>
      </c>
      <c r="K113" s="19">
        <v>139.97999999999999</v>
      </c>
      <c r="L113" s="19">
        <v>18.440000000000001</v>
      </c>
      <c r="M113" s="19">
        <v>94.84</v>
      </c>
      <c r="N113" s="20">
        <v>31369724.421999998</v>
      </c>
      <c r="O113" s="20">
        <v>358286.19627999997</v>
      </c>
      <c r="P113" s="20">
        <v>31728010.618999999</v>
      </c>
    </row>
    <row r="114" spans="1:16" ht="15" customHeight="1" x14ac:dyDescent="0.2">
      <c r="A114" s="12" t="s">
        <v>102</v>
      </c>
      <c r="B114" s="14">
        <v>1</v>
      </c>
      <c r="C114" s="16">
        <v>2.3551344999999998E-3</v>
      </c>
      <c r="D114" s="15">
        <v>92950.938357999999</v>
      </c>
      <c r="E114" s="16">
        <v>8.4893642999999998E-3</v>
      </c>
      <c r="F114" s="15">
        <v>92161.843980000005</v>
      </c>
      <c r="G114" s="15">
        <v>789.09437783999999</v>
      </c>
      <c r="H114" s="19">
        <v>1.46</v>
      </c>
      <c r="I114" s="19" t="s">
        <v>63</v>
      </c>
      <c r="J114" s="19">
        <v>185.83</v>
      </c>
      <c r="K114" s="19">
        <v>139.97999999999999</v>
      </c>
      <c r="L114" s="19">
        <v>18.440000000000001</v>
      </c>
      <c r="M114" s="19">
        <v>94.84</v>
      </c>
      <c r="N114" s="20">
        <v>35444523.575999998</v>
      </c>
      <c r="O114" s="20">
        <v>691929.39945000003</v>
      </c>
      <c r="P114" s="20">
        <v>36136452.976000004</v>
      </c>
    </row>
    <row r="115" spans="1:16" ht="15" customHeight="1" x14ac:dyDescent="0.2">
      <c r="A115" s="12" t="s">
        <v>103</v>
      </c>
      <c r="B115" s="14">
        <v>1</v>
      </c>
      <c r="C115" s="16">
        <v>4.9529455999999996E-3</v>
      </c>
      <c r="D115" s="15">
        <v>195479.68205999999</v>
      </c>
      <c r="E115" s="16">
        <v>4.5884881000000004E-3</v>
      </c>
      <c r="F115" s="15">
        <v>194582.72586000001</v>
      </c>
      <c r="G115" s="15">
        <v>896.95619926999996</v>
      </c>
      <c r="H115" s="19">
        <v>1.46</v>
      </c>
      <c r="I115" s="19" t="s">
        <v>63</v>
      </c>
      <c r="J115" s="19">
        <v>185.83</v>
      </c>
      <c r="K115" s="19">
        <v>139.97999999999999</v>
      </c>
      <c r="L115" s="19">
        <v>18.440000000000001</v>
      </c>
      <c r="M115" s="19">
        <v>94.84</v>
      </c>
      <c r="N115" s="20">
        <v>74834570.540000007</v>
      </c>
      <c r="O115" s="20">
        <v>786509.67706999998</v>
      </c>
      <c r="P115" s="20">
        <v>75621080.216999993</v>
      </c>
    </row>
    <row r="116" spans="1:16" ht="15" customHeight="1" x14ac:dyDescent="0.2">
      <c r="A116" s="12" t="s">
        <v>104</v>
      </c>
      <c r="B116" s="14">
        <v>1</v>
      </c>
      <c r="C116" s="16">
        <v>1.12377975E-2</v>
      </c>
      <c r="D116" s="15">
        <v>443526.18774000002</v>
      </c>
      <c r="E116" s="16">
        <v>7.7784726E-3</v>
      </c>
      <c r="F116" s="15">
        <v>440076.23144</v>
      </c>
      <c r="G116" s="15">
        <v>3449.9563035000001</v>
      </c>
      <c r="H116" s="19">
        <v>0.91</v>
      </c>
      <c r="I116" s="19">
        <v>0.85</v>
      </c>
      <c r="J116" s="19">
        <v>185.83</v>
      </c>
      <c r="K116" s="19">
        <v>139.97999999999999</v>
      </c>
      <c r="L116" s="19">
        <v>18.440000000000001</v>
      </c>
      <c r="M116" s="19">
        <v>94.84</v>
      </c>
      <c r="N116" s="20">
        <v>168518391.31</v>
      </c>
      <c r="O116" s="20">
        <v>3012089.2294999999</v>
      </c>
      <c r="P116" s="20">
        <v>171530480.53999999</v>
      </c>
    </row>
    <row r="117" spans="1:16" ht="15" customHeight="1" x14ac:dyDescent="0.2">
      <c r="A117" s="12" t="s">
        <v>105</v>
      </c>
      <c r="B117" s="14">
        <v>1</v>
      </c>
      <c r="C117" s="16">
        <v>8.4906000000000003E-5</v>
      </c>
      <c r="D117" s="15">
        <v>3351.0153845999998</v>
      </c>
      <c r="E117" s="16" t="s">
        <v>20</v>
      </c>
      <c r="F117" s="15" t="s">
        <v>20</v>
      </c>
      <c r="G117" s="15" t="s">
        <v>20</v>
      </c>
      <c r="H117" s="19">
        <v>1.45</v>
      </c>
      <c r="I117" s="19" t="s">
        <v>63</v>
      </c>
      <c r="J117" s="19">
        <v>185.83</v>
      </c>
      <c r="K117" s="19">
        <v>139.97999999999999</v>
      </c>
      <c r="L117" s="19">
        <v>18.440000000000001</v>
      </c>
      <c r="M117" s="19">
        <v>94.84</v>
      </c>
      <c r="N117" s="20" t="s">
        <v>20</v>
      </c>
      <c r="O117" s="20" t="s">
        <v>20</v>
      </c>
      <c r="P117" s="20">
        <v>1285712.5183000001</v>
      </c>
    </row>
    <row r="118" spans="1:16" ht="15" customHeight="1" x14ac:dyDescent="0.2">
      <c r="A118" s="12" t="s">
        <v>106</v>
      </c>
      <c r="B118" s="14">
        <v>1</v>
      </c>
      <c r="C118" s="16">
        <v>3.6362450000000001E-4</v>
      </c>
      <c r="D118" s="15">
        <v>14351.299188000001</v>
      </c>
      <c r="E118" s="16">
        <v>3.7296564000000002E-3</v>
      </c>
      <c r="F118" s="15">
        <v>14297.773773000001</v>
      </c>
      <c r="G118" s="15">
        <v>53.525415146999997</v>
      </c>
      <c r="H118" s="19">
        <v>1.4</v>
      </c>
      <c r="I118" s="19" t="s">
        <v>63</v>
      </c>
      <c r="J118" s="19">
        <v>185.83</v>
      </c>
      <c r="K118" s="19">
        <v>139.97999999999999</v>
      </c>
      <c r="L118" s="19">
        <v>18.440000000000001</v>
      </c>
      <c r="M118" s="19">
        <v>94.84</v>
      </c>
      <c r="N118" s="20">
        <v>5339360.6379000004</v>
      </c>
      <c r="O118" s="20">
        <v>45573.850753999999</v>
      </c>
      <c r="P118" s="20">
        <v>5384934.4885999998</v>
      </c>
    </row>
    <row r="119" spans="1:16" ht="15" customHeight="1" x14ac:dyDescent="0.2">
      <c r="A119" s="12" t="s">
        <v>107</v>
      </c>
      <c r="B119" s="14">
        <v>1</v>
      </c>
      <c r="C119" s="16">
        <v>1.8175471999999999E-3</v>
      </c>
      <c r="D119" s="15">
        <v>71733.788190000007</v>
      </c>
      <c r="E119" s="16">
        <v>1.9558631E-3</v>
      </c>
      <c r="F119" s="15">
        <v>71593.486722999995</v>
      </c>
      <c r="G119" s="15">
        <v>140.30146697999999</v>
      </c>
      <c r="H119" s="19">
        <v>1.38</v>
      </c>
      <c r="I119" s="19" t="s">
        <v>63</v>
      </c>
      <c r="J119" s="19">
        <v>185.83</v>
      </c>
      <c r="K119" s="19">
        <v>139.97999999999999</v>
      </c>
      <c r="L119" s="19">
        <v>18.440000000000001</v>
      </c>
      <c r="M119" s="19">
        <v>94.84</v>
      </c>
      <c r="N119" s="20">
        <v>26470259.846000001</v>
      </c>
      <c r="O119" s="20">
        <v>118271.94796</v>
      </c>
      <c r="P119" s="20">
        <v>26588531.794</v>
      </c>
    </row>
    <row r="120" spans="1:16" ht="15" customHeight="1" x14ac:dyDescent="0.2">
      <c r="A120" s="12" t="s">
        <v>108</v>
      </c>
      <c r="B120" s="14">
        <v>1</v>
      </c>
      <c r="C120" s="16">
        <v>1.5863400000000001E-5</v>
      </c>
      <c r="D120" s="15">
        <v>626.08515898999997</v>
      </c>
      <c r="E120" s="16">
        <v>0</v>
      </c>
      <c r="F120" s="15">
        <v>626.08515898999997</v>
      </c>
      <c r="G120" s="15">
        <v>0</v>
      </c>
      <c r="H120" s="19">
        <v>1.38</v>
      </c>
      <c r="I120" s="19" t="s">
        <v>63</v>
      </c>
      <c r="J120" s="19">
        <v>185.83</v>
      </c>
      <c r="K120" s="19">
        <v>139.97999999999999</v>
      </c>
      <c r="L120" s="19">
        <v>18.440000000000001</v>
      </c>
      <c r="M120" s="19">
        <v>94.84</v>
      </c>
      <c r="N120" s="20">
        <v>231482.46583</v>
      </c>
      <c r="O120" s="20">
        <v>0</v>
      </c>
      <c r="P120" s="20">
        <v>231482.46583</v>
      </c>
    </row>
    <row r="121" spans="1:16" ht="15" customHeight="1" x14ac:dyDescent="0.2">
      <c r="A121" s="12" t="s">
        <v>109</v>
      </c>
      <c r="B121" s="14">
        <v>1</v>
      </c>
      <c r="C121" s="16">
        <v>1.212972E-4</v>
      </c>
      <c r="D121" s="15">
        <v>4787.2806910999998</v>
      </c>
      <c r="E121" s="16">
        <v>3.5575131E-3</v>
      </c>
      <c r="F121" s="15">
        <v>4770.2498771999999</v>
      </c>
      <c r="G121" s="15">
        <v>17.030813909999999</v>
      </c>
      <c r="H121" s="19">
        <v>1.29</v>
      </c>
      <c r="I121" s="19" t="s">
        <v>63</v>
      </c>
      <c r="J121" s="19">
        <v>185.83</v>
      </c>
      <c r="K121" s="19">
        <v>139.97999999999999</v>
      </c>
      <c r="L121" s="19">
        <v>18.440000000000001</v>
      </c>
      <c r="M121" s="19">
        <v>94.84</v>
      </c>
      <c r="N121" s="20">
        <v>1683898.2065999999</v>
      </c>
      <c r="O121" s="20">
        <v>13707.080268</v>
      </c>
      <c r="P121" s="20">
        <v>1697605.2868999999</v>
      </c>
    </row>
    <row r="122" spans="1:16" ht="15" customHeight="1" x14ac:dyDescent="0.2">
      <c r="A122" s="12" t="s">
        <v>110</v>
      </c>
      <c r="B122" s="14">
        <v>1</v>
      </c>
      <c r="C122" s="16">
        <v>1.2266368E-3</v>
      </c>
      <c r="D122" s="15">
        <v>48412.116018000001</v>
      </c>
      <c r="E122" s="16">
        <v>2.7472987999999999E-3</v>
      </c>
      <c r="F122" s="15">
        <v>48279.113470999997</v>
      </c>
      <c r="G122" s="15">
        <v>133.00254673000001</v>
      </c>
      <c r="H122" s="19">
        <v>1.28</v>
      </c>
      <c r="I122" s="19" t="s">
        <v>63</v>
      </c>
      <c r="J122" s="19">
        <v>185.83</v>
      </c>
      <c r="K122" s="19">
        <v>139.97999999999999</v>
      </c>
      <c r="L122" s="19">
        <v>18.440000000000001</v>
      </c>
      <c r="M122" s="19">
        <v>94.84</v>
      </c>
      <c r="N122" s="20">
        <v>16952727.903999999</v>
      </c>
      <c r="O122" s="20">
        <v>106481.73251</v>
      </c>
      <c r="P122" s="20">
        <v>17059209.636999998</v>
      </c>
    </row>
    <row r="123" spans="1:16" ht="15" customHeight="1" x14ac:dyDescent="0.2">
      <c r="A123" s="12" t="s">
        <v>111</v>
      </c>
      <c r="B123" s="14">
        <v>1</v>
      </c>
      <c r="C123" s="16">
        <v>4.0185686999999999E-3</v>
      </c>
      <c r="D123" s="15">
        <v>158602.29300999999</v>
      </c>
      <c r="E123" s="16">
        <v>6.7240727E-3</v>
      </c>
      <c r="F123" s="15">
        <v>157535.83966</v>
      </c>
      <c r="G123" s="15">
        <v>1066.4533472000001</v>
      </c>
      <c r="H123" s="19">
        <v>1.22</v>
      </c>
      <c r="I123" s="19" t="s">
        <v>63</v>
      </c>
      <c r="J123" s="19">
        <v>185.83</v>
      </c>
      <c r="K123" s="19">
        <v>139.97999999999999</v>
      </c>
      <c r="L123" s="19">
        <v>18.440000000000001</v>
      </c>
      <c r="M123" s="19">
        <v>94.84</v>
      </c>
      <c r="N123" s="20">
        <v>53560610.126000002</v>
      </c>
      <c r="O123" s="20">
        <v>826690.31964</v>
      </c>
      <c r="P123" s="20">
        <v>54387300.446000002</v>
      </c>
    </row>
    <row r="124" spans="1:16" ht="15" customHeight="1" x14ac:dyDescent="0.2">
      <c r="A124" s="12" t="s">
        <v>112</v>
      </c>
      <c r="B124" s="14">
        <v>1</v>
      </c>
      <c r="C124" s="16">
        <v>4.5634506000000003E-3</v>
      </c>
      <c r="D124" s="15">
        <v>180107.34503</v>
      </c>
      <c r="E124" s="16">
        <v>8.1456032000000005E-3</v>
      </c>
      <c r="F124" s="15">
        <v>178640.26206000001</v>
      </c>
      <c r="G124" s="15">
        <v>1467.0829696999999</v>
      </c>
      <c r="H124" s="19">
        <v>0.84</v>
      </c>
      <c r="I124" s="19">
        <v>0.55000000000000004</v>
      </c>
      <c r="J124" s="19">
        <v>185.83</v>
      </c>
      <c r="K124" s="19">
        <v>139.97999999999999</v>
      </c>
      <c r="L124" s="19">
        <v>18.440000000000001</v>
      </c>
      <c r="M124" s="19">
        <v>94.84</v>
      </c>
      <c r="N124" s="20">
        <v>58581501.137000002</v>
      </c>
      <c r="O124" s="20">
        <v>1096909.1816</v>
      </c>
      <c r="P124" s="20">
        <v>59678410.318999998</v>
      </c>
    </row>
    <row r="125" spans="1:16" ht="15" customHeight="1" x14ac:dyDescent="0.2">
      <c r="A125" s="12" t="s">
        <v>113</v>
      </c>
      <c r="B125" s="14">
        <v>1</v>
      </c>
      <c r="C125" s="16">
        <v>2.5493991E-3</v>
      </c>
      <c r="D125" s="15">
        <v>100618.04858</v>
      </c>
      <c r="E125" s="16">
        <v>4.2718508999999997E-3</v>
      </c>
      <c r="F125" s="15">
        <v>100188.22328000001</v>
      </c>
      <c r="G125" s="15">
        <v>429.82530344999998</v>
      </c>
      <c r="H125" s="19">
        <v>1.1499999999999999</v>
      </c>
      <c r="I125" s="19" t="s">
        <v>63</v>
      </c>
      <c r="J125" s="19">
        <v>185.83</v>
      </c>
      <c r="K125" s="19">
        <v>139.97999999999999</v>
      </c>
      <c r="L125" s="19">
        <v>18.440000000000001</v>
      </c>
      <c r="M125" s="19">
        <v>94.84</v>
      </c>
      <c r="N125" s="20">
        <v>32759545.248</v>
      </c>
      <c r="O125" s="20">
        <v>320440.95321000001</v>
      </c>
      <c r="P125" s="20">
        <v>33079986.201000001</v>
      </c>
    </row>
    <row r="126" spans="1:16" ht="15" customHeight="1" x14ac:dyDescent="0.2">
      <c r="A126" s="12" t="s">
        <v>114</v>
      </c>
      <c r="B126" s="14">
        <v>1</v>
      </c>
      <c r="C126" s="16">
        <v>5.7309499999999997E-5</v>
      </c>
      <c r="D126" s="15">
        <v>2261.8542855000001</v>
      </c>
      <c r="E126" s="16">
        <v>6.8124776000000001E-3</v>
      </c>
      <c r="F126" s="15">
        <v>2246.4454538999998</v>
      </c>
      <c r="G126" s="15">
        <v>15.408831633</v>
      </c>
      <c r="H126" s="19">
        <v>1.1499999999999999</v>
      </c>
      <c r="I126" s="19" t="s">
        <v>63</v>
      </c>
      <c r="J126" s="19">
        <v>185.83</v>
      </c>
      <c r="K126" s="19">
        <v>139.97999999999999</v>
      </c>
      <c r="L126" s="19">
        <v>18.440000000000001</v>
      </c>
      <c r="M126" s="19">
        <v>94.84</v>
      </c>
      <c r="N126" s="20">
        <v>734542.73450999998</v>
      </c>
      <c r="O126" s="20">
        <v>11487.505870000001</v>
      </c>
      <c r="P126" s="20">
        <v>746030.24037999997</v>
      </c>
    </row>
    <row r="127" spans="1:16" ht="15" customHeight="1" x14ac:dyDescent="0.2">
      <c r="A127" s="12" t="s">
        <v>115</v>
      </c>
      <c r="B127" s="14">
        <v>1</v>
      </c>
      <c r="C127" s="16">
        <v>1.5470891E-3</v>
      </c>
      <c r="D127" s="15">
        <v>61059.522824</v>
      </c>
      <c r="E127" s="16">
        <v>9.0583078999999997E-3</v>
      </c>
      <c r="F127" s="15">
        <v>60506.426867000002</v>
      </c>
      <c r="G127" s="15">
        <v>553.09595650999995</v>
      </c>
      <c r="H127" s="19">
        <v>1.1399999999999999</v>
      </c>
      <c r="I127" s="19" t="s">
        <v>63</v>
      </c>
      <c r="J127" s="19">
        <v>185.83</v>
      </c>
      <c r="K127" s="19">
        <v>139.97999999999999</v>
      </c>
      <c r="L127" s="19">
        <v>18.440000000000001</v>
      </c>
      <c r="M127" s="19">
        <v>94.84</v>
      </c>
      <c r="N127" s="20">
        <v>19672454.567000002</v>
      </c>
      <c r="O127" s="20">
        <v>410008.04142000002</v>
      </c>
      <c r="P127" s="20">
        <v>20082462.609000001</v>
      </c>
    </row>
    <row r="128" spans="1:16" ht="15" customHeight="1" x14ac:dyDescent="0.2">
      <c r="A128" s="12" t="s">
        <v>116</v>
      </c>
      <c r="B128" s="14">
        <v>1</v>
      </c>
      <c r="C128" s="16">
        <v>3.5507599999999999E-5</v>
      </c>
      <c r="D128" s="15">
        <v>1401.3926875</v>
      </c>
      <c r="E128" s="16">
        <v>0</v>
      </c>
      <c r="F128" s="15">
        <v>1401.3926875</v>
      </c>
      <c r="G128" s="15">
        <v>0</v>
      </c>
      <c r="H128" s="19">
        <v>1.1000000000000001</v>
      </c>
      <c r="I128" s="19" t="s">
        <v>63</v>
      </c>
      <c r="J128" s="19">
        <v>185.83</v>
      </c>
      <c r="K128" s="19">
        <v>139.97999999999999</v>
      </c>
      <c r="L128" s="19">
        <v>18.440000000000001</v>
      </c>
      <c r="M128" s="19">
        <v>94.84</v>
      </c>
      <c r="N128" s="20">
        <v>445208.44287999999</v>
      </c>
      <c r="O128" s="20">
        <v>0</v>
      </c>
      <c r="P128" s="20">
        <v>445208.44287999999</v>
      </c>
    </row>
    <row r="129" spans="1:16" ht="15" customHeight="1" x14ac:dyDescent="0.2">
      <c r="A129" s="12" t="s">
        <v>117</v>
      </c>
      <c r="B129" s="14">
        <v>1</v>
      </c>
      <c r="C129" s="16">
        <v>1.9496940000000001E-3</v>
      </c>
      <c r="D129" s="15">
        <v>76949.272201999993</v>
      </c>
      <c r="E129" s="16">
        <v>8.4208973000000006E-3</v>
      </c>
      <c r="F129" s="15">
        <v>76301.290282999995</v>
      </c>
      <c r="G129" s="15">
        <v>647.98191972999996</v>
      </c>
      <c r="H129" s="19">
        <v>1.02</v>
      </c>
      <c r="I129" s="19" t="s">
        <v>63</v>
      </c>
      <c r="J129" s="19">
        <v>185.83</v>
      </c>
      <c r="K129" s="19">
        <v>139.97999999999999</v>
      </c>
      <c r="L129" s="19">
        <v>18.440000000000001</v>
      </c>
      <c r="M129" s="19">
        <v>94.84</v>
      </c>
      <c r="N129" s="20">
        <v>23106319.736000001</v>
      </c>
      <c r="O129" s="20">
        <v>447400.67163</v>
      </c>
      <c r="P129" s="20">
        <v>23553720.408</v>
      </c>
    </row>
    <row r="130" spans="1:16" ht="15" customHeight="1" x14ac:dyDescent="0.2">
      <c r="A130" s="12" t="s">
        <v>118</v>
      </c>
      <c r="B130" s="14">
        <v>1</v>
      </c>
      <c r="C130" s="16">
        <v>1.8908434E-3</v>
      </c>
      <c r="D130" s="15">
        <v>74626.593580999994</v>
      </c>
      <c r="E130" s="16">
        <v>3.5862159000000001E-3</v>
      </c>
      <c r="F130" s="15">
        <v>74358.966505999997</v>
      </c>
      <c r="G130" s="15">
        <v>267.62707573</v>
      </c>
      <c r="H130" s="19">
        <v>1.02</v>
      </c>
      <c r="I130" s="19" t="s">
        <v>63</v>
      </c>
      <c r="J130" s="19">
        <v>185.83</v>
      </c>
      <c r="K130" s="19">
        <v>139.97999999999999</v>
      </c>
      <c r="L130" s="19">
        <v>18.440000000000001</v>
      </c>
      <c r="M130" s="19">
        <v>94.84</v>
      </c>
      <c r="N130" s="20">
        <v>22518125.827</v>
      </c>
      <c r="O130" s="20">
        <v>184783.75674000001</v>
      </c>
      <c r="P130" s="20">
        <v>22702909.583999999</v>
      </c>
    </row>
    <row r="131" spans="1:16" ht="15" customHeight="1" x14ac:dyDescent="0.2">
      <c r="A131" s="12" t="s">
        <v>119</v>
      </c>
      <c r="B131" s="14">
        <v>1</v>
      </c>
      <c r="C131" s="16">
        <v>6.3083592999999998E-6</v>
      </c>
      <c r="D131" s="15">
        <v>248.97427955000001</v>
      </c>
      <c r="E131" s="16">
        <v>6.1889250799999997E-2</v>
      </c>
      <c r="F131" s="15">
        <v>233.56544790999999</v>
      </c>
      <c r="G131" s="15">
        <v>15.408831633</v>
      </c>
      <c r="H131" s="19">
        <v>0.97</v>
      </c>
      <c r="I131" s="19" t="s">
        <v>63</v>
      </c>
      <c r="J131" s="19">
        <v>185.83</v>
      </c>
      <c r="K131" s="19">
        <v>139.97999999999999</v>
      </c>
      <c r="L131" s="19">
        <v>18.440000000000001</v>
      </c>
      <c r="M131" s="19">
        <v>94.84</v>
      </c>
      <c r="N131" s="20">
        <v>68560.801579999999</v>
      </c>
      <c r="O131" s="20">
        <v>10312.687238</v>
      </c>
      <c r="P131" s="20">
        <v>78873.488817999998</v>
      </c>
    </row>
    <row r="132" spans="1:16" ht="15" customHeight="1" x14ac:dyDescent="0.2">
      <c r="A132" s="12" t="s">
        <v>120</v>
      </c>
      <c r="B132" s="14">
        <v>1</v>
      </c>
      <c r="C132" s="16">
        <v>3.9013200000000001E-4</v>
      </c>
      <c r="D132" s="15">
        <v>15397.477757000001</v>
      </c>
      <c r="E132" s="16">
        <v>3.3182344999999999E-3</v>
      </c>
      <c r="F132" s="15">
        <v>15346.385315</v>
      </c>
      <c r="G132" s="15">
        <v>51.092441731000001</v>
      </c>
      <c r="H132" s="19">
        <v>0.9</v>
      </c>
      <c r="I132" s="19" t="s">
        <v>63</v>
      </c>
      <c r="J132" s="19">
        <v>185.83</v>
      </c>
      <c r="K132" s="19">
        <v>139.97999999999999</v>
      </c>
      <c r="L132" s="19">
        <v>18.440000000000001</v>
      </c>
      <c r="M132" s="19">
        <v>94.84</v>
      </c>
      <c r="N132" s="20">
        <v>4305121.4725000001</v>
      </c>
      <c r="O132" s="20">
        <v>32679.154908</v>
      </c>
      <c r="P132" s="20">
        <v>4337800.6273999996</v>
      </c>
    </row>
    <row r="133" spans="1:16" ht="15" customHeight="1" x14ac:dyDescent="0.2">
      <c r="A133" s="12" t="s">
        <v>121</v>
      </c>
      <c r="B133" s="14">
        <v>1</v>
      </c>
      <c r="C133" s="16">
        <v>1.234548E-4</v>
      </c>
      <c r="D133" s="15">
        <v>4872.4347606000001</v>
      </c>
      <c r="E133" s="16">
        <v>1.33155792E-2</v>
      </c>
      <c r="F133" s="15">
        <v>4807.5554695000001</v>
      </c>
      <c r="G133" s="15">
        <v>64.879291086999999</v>
      </c>
      <c r="H133" s="19">
        <v>0.88</v>
      </c>
      <c r="I133" s="19" t="s">
        <v>63</v>
      </c>
      <c r="J133" s="19">
        <v>185.83</v>
      </c>
      <c r="K133" s="19">
        <v>139.97999999999999</v>
      </c>
      <c r="L133" s="19">
        <v>18.440000000000001</v>
      </c>
      <c r="M133" s="19">
        <v>94.84</v>
      </c>
      <c r="N133" s="20">
        <v>1330779.4295000001</v>
      </c>
      <c r="O133" s="20">
        <v>40947.059370000003</v>
      </c>
      <c r="P133" s="20">
        <v>1371726.4889</v>
      </c>
    </row>
    <row r="134" spans="1:16" ht="15" customHeight="1" x14ac:dyDescent="0.2">
      <c r="A134" s="12" t="s">
        <v>122</v>
      </c>
      <c r="B134" s="14">
        <v>1</v>
      </c>
      <c r="C134" s="16">
        <v>9.8837810999999998E-6</v>
      </c>
      <c r="D134" s="15">
        <v>390.08673765999998</v>
      </c>
      <c r="E134" s="16">
        <v>0</v>
      </c>
      <c r="F134" s="15">
        <v>390.08673765999998</v>
      </c>
      <c r="G134" s="15">
        <v>0</v>
      </c>
      <c r="H134" s="19">
        <v>0.84</v>
      </c>
      <c r="I134" s="19" t="s">
        <v>63</v>
      </c>
      <c r="J134" s="19">
        <v>185.83</v>
      </c>
      <c r="K134" s="19">
        <v>139.97999999999999</v>
      </c>
      <c r="L134" s="19">
        <v>18.440000000000001</v>
      </c>
      <c r="M134" s="19">
        <v>94.84</v>
      </c>
      <c r="N134" s="20">
        <v>105081.56539</v>
      </c>
      <c r="O134" s="20">
        <v>0</v>
      </c>
      <c r="P134" s="20">
        <v>105081.56539</v>
      </c>
    </row>
    <row r="135" spans="1:16" ht="15" customHeight="1" x14ac:dyDescent="0.2">
      <c r="A135" s="12" t="s">
        <v>123</v>
      </c>
      <c r="B135" s="14">
        <v>1</v>
      </c>
      <c r="C135" s="16">
        <v>2.7041699999999999E-5</v>
      </c>
      <c r="D135" s="15">
        <v>1067.2643384</v>
      </c>
      <c r="E135" s="16">
        <v>2.1276595700000001E-2</v>
      </c>
      <c r="F135" s="15">
        <v>1044.5565865000001</v>
      </c>
      <c r="G135" s="15">
        <v>22.70775188</v>
      </c>
      <c r="H135" s="19">
        <v>0.71</v>
      </c>
      <c r="I135" s="19">
        <v>0.28000000000000003</v>
      </c>
      <c r="J135" s="19">
        <v>185.83</v>
      </c>
      <c r="K135" s="19">
        <v>139.97999999999999</v>
      </c>
      <c r="L135" s="19">
        <v>18.440000000000001</v>
      </c>
      <c r="M135" s="19">
        <v>94.84</v>
      </c>
      <c r="N135" s="20">
        <v>277820.71531</v>
      </c>
      <c r="O135" s="20">
        <v>13770.24415</v>
      </c>
      <c r="P135" s="20">
        <v>291590.95945999998</v>
      </c>
    </row>
    <row r="136" spans="1:16" ht="15" customHeight="1" x14ac:dyDescent="0.2">
      <c r="A136" s="12" t="s">
        <v>124</v>
      </c>
      <c r="B136" s="14">
        <v>1</v>
      </c>
      <c r="C136" s="16">
        <v>3.3964863999999999E-3</v>
      </c>
      <c r="D136" s="15">
        <v>134050.34727999999</v>
      </c>
      <c r="E136" s="16">
        <v>1.37574716E-2</v>
      </c>
      <c r="F136" s="15">
        <v>132206.15343000001</v>
      </c>
      <c r="G136" s="15">
        <v>1844.1938491000001</v>
      </c>
      <c r="H136" s="19">
        <v>0.78</v>
      </c>
      <c r="I136" s="19" t="s">
        <v>63</v>
      </c>
      <c r="J136" s="19">
        <v>185.83</v>
      </c>
      <c r="K136" s="19">
        <v>139.97999999999999</v>
      </c>
      <c r="L136" s="19">
        <v>18.440000000000001</v>
      </c>
      <c r="M136" s="19">
        <v>94.84</v>
      </c>
      <c r="N136" s="20">
        <v>34139595</v>
      </c>
      <c r="O136" s="20">
        <v>1085795.6850999999</v>
      </c>
      <c r="P136" s="20">
        <v>35225390.685000002</v>
      </c>
    </row>
    <row r="137" spans="1:16" ht="15" customHeight="1" x14ac:dyDescent="0.2">
      <c r="A137" s="12" t="s">
        <v>125</v>
      </c>
      <c r="B137" s="14">
        <v>1</v>
      </c>
      <c r="C137" s="16">
        <v>1.0819966E-3</v>
      </c>
      <c r="D137" s="15">
        <v>42703.549393000001</v>
      </c>
      <c r="E137" s="16">
        <v>6.4000304000000003E-3</v>
      </c>
      <c r="F137" s="15">
        <v>42430.24538</v>
      </c>
      <c r="G137" s="15">
        <v>273.30401369999998</v>
      </c>
      <c r="H137" s="19">
        <v>0.78</v>
      </c>
      <c r="I137" s="19" t="s">
        <v>63</v>
      </c>
      <c r="J137" s="19">
        <v>185.83</v>
      </c>
      <c r="K137" s="19">
        <v>139.97999999999999</v>
      </c>
      <c r="L137" s="19">
        <v>18.440000000000001</v>
      </c>
      <c r="M137" s="19">
        <v>94.84</v>
      </c>
      <c r="N137" s="20">
        <v>10956762.264</v>
      </c>
      <c r="O137" s="20">
        <v>160911.67365000001</v>
      </c>
      <c r="P137" s="20">
        <v>11117673.937999999</v>
      </c>
    </row>
    <row r="138" spans="1:16" ht="15" customHeight="1" x14ac:dyDescent="0.2">
      <c r="A138" s="12" t="s">
        <v>126</v>
      </c>
      <c r="B138" s="14">
        <v>1</v>
      </c>
      <c r="C138" s="16">
        <v>2.3014210000000001E-6</v>
      </c>
      <c r="D138" s="15">
        <v>90.831007521000004</v>
      </c>
      <c r="E138" s="16">
        <v>0</v>
      </c>
      <c r="F138" s="15">
        <v>90.831007521000004</v>
      </c>
      <c r="G138" s="15">
        <v>0</v>
      </c>
      <c r="H138" s="19">
        <v>0.7</v>
      </c>
      <c r="I138" s="19" t="s">
        <v>63</v>
      </c>
      <c r="J138" s="19">
        <v>185.83</v>
      </c>
      <c r="K138" s="19">
        <v>139.97999999999999</v>
      </c>
      <c r="L138" s="19">
        <v>18.440000000000001</v>
      </c>
      <c r="M138" s="19">
        <v>94.84</v>
      </c>
      <c r="N138" s="20">
        <v>22104.633989999998</v>
      </c>
      <c r="O138" s="20">
        <v>0</v>
      </c>
      <c r="P138" s="20">
        <v>22104.633989999998</v>
      </c>
    </row>
    <row r="139" spans="1:16" ht="15" customHeight="1" x14ac:dyDescent="0.2">
      <c r="A139" s="12" t="s">
        <v>127</v>
      </c>
      <c r="B139" s="14">
        <v>1</v>
      </c>
      <c r="C139" s="16">
        <v>2.5782080000000002E-4</v>
      </c>
      <c r="D139" s="15">
        <v>10175.505816000001</v>
      </c>
      <c r="E139" s="16">
        <v>7.4918307000000003E-3</v>
      </c>
      <c r="F139" s="15">
        <v>10099.272649</v>
      </c>
      <c r="G139" s="15">
        <v>76.233167026999993</v>
      </c>
      <c r="H139" s="19">
        <v>0.64</v>
      </c>
      <c r="I139" s="19" t="s">
        <v>63</v>
      </c>
      <c r="J139" s="19">
        <v>185.83</v>
      </c>
      <c r="K139" s="19">
        <v>139.97999999999999</v>
      </c>
      <c r="L139" s="19">
        <v>18.440000000000001</v>
      </c>
      <c r="M139" s="19">
        <v>94.84</v>
      </c>
      <c r="N139" s="20">
        <v>2345152.1017999998</v>
      </c>
      <c r="O139" s="20">
        <v>40360.796471000001</v>
      </c>
      <c r="P139" s="20">
        <v>2385512.8982000002</v>
      </c>
    </row>
    <row r="140" spans="1:16" ht="15" customHeight="1" x14ac:dyDescent="0.2">
      <c r="A140" s="12" t="s">
        <v>128</v>
      </c>
      <c r="B140" s="14">
        <v>1</v>
      </c>
      <c r="C140" s="16">
        <v>1.6849689E-6</v>
      </c>
      <c r="D140" s="15">
        <v>66.501273363999999</v>
      </c>
      <c r="E140" s="16">
        <v>0</v>
      </c>
      <c r="F140" s="15">
        <v>66.501273363999999</v>
      </c>
      <c r="G140" s="15">
        <v>0</v>
      </c>
      <c r="H140" s="19">
        <v>0.59</v>
      </c>
      <c r="I140" s="19" t="s">
        <v>63</v>
      </c>
      <c r="J140" s="19">
        <v>185.83</v>
      </c>
      <c r="K140" s="19">
        <v>139.97999999999999</v>
      </c>
      <c r="L140" s="19">
        <v>18.440000000000001</v>
      </c>
      <c r="M140" s="19">
        <v>94.84</v>
      </c>
      <c r="N140" s="20">
        <v>14824.463857999999</v>
      </c>
      <c r="O140" s="20">
        <v>0</v>
      </c>
      <c r="P140" s="20">
        <v>14824.463857999999</v>
      </c>
    </row>
    <row r="141" spans="1:16" ht="15" customHeight="1" x14ac:dyDescent="0.2">
      <c r="A141" s="12" t="s">
        <v>129</v>
      </c>
      <c r="B141" s="14">
        <v>1</v>
      </c>
      <c r="C141" s="16">
        <v>7.7508570000000003E-4</v>
      </c>
      <c r="D141" s="15">
        <v>30590.585747000001</v>
      </c>
      <c r="E141" s="16">
        <v>1.18239661E-2</v>
      </c>
      <c r="F141" s="15">
        <v>30228.883699999998</v>
      </c>
      <c r="G141" s="15">
        <v>361.70204781000001</v>
      </c>
      <c r="H141" s="19">
        <v>0.54</v>
      </c>
      <c r="I141" s="19" t="s">
        <v>63</v>
      </c>
      <c r="J141" s="19">
        <v>185.83</v>
      </c>
      <c r="K141" s="19">
        <v>139.97999999999999</v>
      </c>
      <c r="L141" s="19">
        <v>18.440000000000001</v>
      </c>
      <c r="M141" s="19">
        <v>94.84</v>
      </c>
      <c r="N141" s="20">
        <v>6457796.4247000003</v>
      </c>
      <c r="O141" s="20">
        <v>176176.53132000001</v>
      </c>
      <c r="P141" s="20">
        <v>6633972.9561000001</v>
      </c>
    </row>
    <row r="142" spans="1:16" x14ac:dyDescent="0.2">
      <c r="A142" s="65" t="s">
        <v>164</v>
      </c>
      <c r="B142" s="65"/>
      <c r="C142" s="65"/>
      <c r="D142" s="65"/>
      <c r="E142" s="65"/>
      <c r="F142" s="65"/>
      <c r="G142" s="65"/>
      <c r="H142" s="65"/>
      <c r="I142" s="65"/>
      <c r="J142" s="65"/>
      <c r="K142" s="65"/>
      <c r="L142" s="65"/>
      <c r="M142" s="65"/>
      <c r="N142" s="65"/>
      <c r="O142" s="65"/>
      <c r="P142" s="65"/>
    </row>
  </sheetData>
  <autoFilter ref="A9:P142"/>
  <mergeCells count="11">
    <mergeCell ref="A1:P1"/>
    <mergeCell ref="A2:P2"/>
    <mergeCell ref="A3:P3"/>
    <mergeCell ref="A142:P142"/>
    <mergeCell ref="A6:A7"/>
    <mergeCell ref="C6:G6"/>
    <mergeCell ref="H6:I6"/>
    <mergeCell ref="J6:M6"/>
    <mergeCell ref="N6:P6"/>
    <mergeCell ref="A5:P5"/>
    <mergeCell ref="A4:P4"/>
  </mergeCells>
  <hyperlinks>
    <hyperlink ref="A2" location="Overview!A1" display="Overview"/>
    <hyperlink ref="A2:P2" location="Overview!A1" tooltip="Click to Navigate" display="Overview"/>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P162"/>
  <sheetViews>
    <sheetView showGridLines="0" zoomScale="85" zoomScaleNormal="85" workbookViewId="0">
      <pane ySplit="9" topLeftCell="A10" activePane="bottomLeft" state="frozen"/>
      <selection pane="bottomLeft" activeCell="A10" sqref="A10"/>
    </sheetView>
  </sheetViews>
  <sheetFormatPr defaultColWidth="0" defaultRowHeight="15" customHeight="1" zeroHeight="1" x14ac:dyDescent="0.2"/>
  <cols>
    <col min="1" max="13" width="15.7109375" style="11" customWidth="1"/>
    <col min="14" max="14" width="9.140625" style="11" hidden="1" customWidth="1"/>
    <col min="15" max="15" width="17" style="11" hidden="1" customWidth="1"/>
    <col min="16" max="16384" width="9.140625" style="11" hidden="1"/>
  </cols>
  <sheetData>
    <row r="1" spans="1:16" s="1" customFormat="1" ht="21.75" customHeight="1" x14ac:dyDescent="0.2">
      <c r="A1" s="58" t="s">
        <v>33</v>
      </c>
      <c r="B1" s="58"/>
      <c r="C1" s="58"/>
      <c r="D1" s="58"/>
      <c r="E1" s="58"/>
      <c r="F1" s="58"/>
      <c r="G1" s="58"/>
      <c r="H1" s="58"/>
      <c r="I1" s="58"/>
      <c r="J1" s="58"/>
      <c r="K1" s="58"/>
      <c r="L1" s="58"/>
      <c r="M1" s="58"/>
    </row>
    <row r="2" spans="1:16" s="4" customFormat="1" x14ac:dyDescent="0.2">
      <c r="A2" s="59" t="s">
        <v>0</v>
      </c>
      <c r="B2" s="59"/>
      <c r="C2" s="59"/>
      <c r="D2" s="59"/>
      <c r="E2" s="59"/>
      <c r="F2" s="59"/>
      <c r="G2" s="59"/>
      <c r="H2" s="59"/>
      <c r="I2" s="59"/>
      <c r="J2" s="59"/>
      <c r="K2" s="59"/>
      <c r="L2" s="59"/>
    </row>
    <row r="3" spans="1:16" ht="14.25" x14ac:dyDescent="0.2">
      <c r="A3" s="65" t="s">
        <v>163</v>
      </c>
      <c r="B3" s="65"/>
      <c r="C3" s="65"/>
      <c r="D3" s="65"/>
      <c r="E3" s="65"/>
      <c r="F3" s="65"/>
      <c r="G3" s="65"/>
      <c r="H3" s="65"/>
      <c r="I3" s="65"/>
      <c r="J3" s="65"/>
      <c r="K3" s="65"/>
      <c r="L3" s="65"/>
      <c r="M3" s="65"/>
    </row>
    <row r="4" spans="1:16" ht="14.25" x14ac:dyDescent="0.2">
      <c r="A4" s="76" t="s">
        <v>62</v>
      </c>
      <c r="B4" s="76"/>
      <c r="C4" s="76"/>
      <c r="D4" s="76"/>
      <c r="E4" s="76"/>
      <c r="F4" s="76"/>
      <c r="G4" s="76"/>
      <c r="H4" s="76"/>
      <c r="I4" s="76"/>
      <c r="J4" s="76"/>
      <c r="K4" s="76"/>
      <c r="L4" s="76"/>
      <c r="M4" s="76"/>
    </row>
    <row r="5" spans="1:16" ht="14.25" x14ac:dyDescent="0.2">
      <c r="A5" s="74" t="s">
        <v>180</v>
      </c>
      <c r="B5" s="74"/>
      <c r="C5" s="74"/>
      <c r="D5" s="74"/>
      <c r="E5" s="74"/>
      <c r="F5" s="74"/>
      <c r="G5" s="74"/>
      <c r="H5" s="74"/>
      <c r="I5" s="74"/>
      <c r="J5" s="74"/>
      <c r="K5" s="74"/>
      <c r="L5" s="74"/>
      <c r="M5" s="74"/>
      <c r="N5" s="74"/>
      <c r="O5" s="74"/>
      <c r="P5" s="74"/>
    </row>
    <row r="6" spans="1:16" ht="15" customHeight="1" x14ac:dyDescent="0.2">
      <c r="A6" s="79" t="s">
        <v>27</v>
      </c>
      <c r="B6" s="77" t="s">
        <v>28</v>
      </c>
      <c r="C6" s="22" t="s">
        <v>24</v>
      </c>
      <c r="D6" s="72" t="s">
        <v>45</v>
      </c>
      <c r="E6" s="70"/>
      <c r="F6" s="70"/>
      <c r="G6" s="70"/>
      <c r="H6" s="71"/>
      <c r="I6" s="22" t="s">
        <v>30</v>
      </c>
      <c r="J6" s="22" t="s">
        <v>26</v>
      </c>
      <c r="K6" s="72" t="s">
        <v>32</v>
      </c>
      <c r="L6" s="70"/>
      <c r="M6" s="73"/>
    </row>
    <row r="7" spans="1:16" ht="25.5" x14ac:dyDescent="0.2">
      <c r="A7" s="80"/>
      <c r="B7" s="78"/>
      <c r="C7" s="23" t="s">
        <v>19</v>
      </c>
      <c r="D7" s="23" t="s">
        <v>40</v>
      </c>
      <c r="E7" s="23" t="s">
        <v>29</v>
      </c>
      <c r="F7" s="23" t="s">
        <v>46</v>
      </c>
      <c r="G7" s="23" t="s">
        <v>41</v>
      </c>
      <c r="H7" s="23" t="s">
        <v>42</v>
      </c>
      <c r="I7" s="23" t="s">
        <v>30</v>
      </c>
      <c r="J7" s="23" t="s">
        <v>31</v>
      </c>
      <c r="K7" s="23" t="s">
        <v>43</v>
      </c>
      <c r="L7" s="23" t="s">
        <v>44</v>
      </c>
      <c r="M7" s="24" t="s">
        <v>21</v>
      </c>
    </row>
    <row r="8" spans="1:16" ht="14.25" x14ac:dyDescent="0.2">
      <c r="A8" s="25" t="s">
        <v>11</v>
      </c>
      <c r="B8" s="25" t="s">
        <v>20</v>
      </c>
      <c r="C8" s="25" t="s">
        <v>20</v>
      </c>
      <c r="D8" s="25" t="s">
        <v>20</v>
      </c>
      <c r="E8" s="25" t="s">
        <v>20</v>
      </c>
      <c r="F8" s="25" t="s">
        <v>20</v>
      </c>
      <c r="G8" s="25" t="s">
        <v>20</v>
      </c>
      <c r="H8" s="25" t="s">
        <v>20</v>
      </c>
      <c r="I8" s="25" t="s">
        <v>20</v>
      </c>
      <c r="J8" s="25" t="s">
        <v>20</v>
      </c>
      <c r="K8" s="25" t="s">
        <v>20</v>
      </c>
      <c r="L8" s="25" t="s">
        <v>20</v>
      </c>
      <c r="M8" s="20">
        <f>SUM(M10:M161)</f>
        <v>23813889827.028812</v>
      </c>
      <c r="O8" s="30"/>
    </row>
    <row r="9" spans="1:16" ht="14.25" x14ac:dyDescent="0.2">
      <c r="A9" s="32" t="s">
        <v>162</v>
      </c>
      <c r="B9" s="32" t="s">
        <v>162</v>
      </c>
      <c r="C9" s="32" t="s">
        <v>162</v>
      </c>
      <c r="D9" s="32" t="s">
        <v>162</v>
      </c>
      <c r="E9" s="32" t="s">
        <v>162</v>
      </c>
      <c r="F9" s="32" t="s">
        <v>162</v>
      </c>
      <c r="G9" s="32" t="s">
        <v>162</v>
      </c>
      <c r="H9" s="32" t="s">
        <v>162</v>
      </c>
      <c r="I9" s="32" t="s">
        <v>162</v>
      </c>
      <c r="J9" s="32" t="s">
        <v>162</v>
      </c>
      <c r="K9" s="32" t="s">
        <v>162</v>
      </c>
      <c r="L9" s="32" t="s">
        <v>162</v>
      </c>
      <c r="M9" s="32" t="s">
        <v>162</v>
      </c>
      <c r="O9" s="29"/>
    </row>
    <row r="10" spans="1:16" ht="15" customHeight="1" x14ac:dyDescent="0.2">
      <c r="A10" s="21" t="s">
        <v>130</v>
      </c>
      <c r="B10" s="21" t="s">
        <v>165</v>
      </c>
      <c r="C10" s="14">
        <v>0</v>
      </c>
      <c r="D10" s="19">
        <v>7051600</v>
      </c>
      <c r="E10" s="19">
        <v>7051600</v>
      </c>
      <c r="F10" s="16">
        <v>1.2245448E-3</v>
      </c>
      <c r="G10" s="19">
        <v>7042965</v>
      </c>
      <c r="H10" s="19">
        <v>8635</v>
      </c>
      <c r="I10" s="13" t="s">
        <v>63</v>
      </c>
      <c r="J10" s="26">
        <v>96.59</v>
      </c>
      <c r="K10" s="20">
        <v>680279989.35000002</v>
      </c>
      <c r="L10" s="20">
        <v>834054.65</v>
      </c>
      <c r="M10" s="20">
        <v>681114044</v>
      </c>
    </row>
    <row r="11" spans="1:16" ht="15" customHeight="1" x14ac:dyDescent="0.2">
      <c r="A11" s="21" t="s">
        <v>130</v>
      </c>
      <c r="B11" s="21" t="s">
        <v>165</v>
      </c>
      <c r="C11" s="14">
        <v>1</v>
      </c>
      <c r="D11" s="19">
        <v>32415694</v>
      </c>
      <c r="E11" s="19">
        <v>32415694</v>
      </c>
      <c r="F11" s="16">
        <v>5.2000121E-3</v>
      </c>
      <c r="G11" s="19">
        <v>32247132</v>
      </c>
      <c r="H11" s="19">
        <v>168562</v>
      </c>
      <c r="I11" s="13" t="s">
        <v>63</v>
      </c>
      <c r="J11" s="26">
        <v>94.84</v>
      </c>
      <c r="K11" s="20">
        <v>3058317998.9000001</v>
      </c>
      <c r="L11" s="20">
        <v>15986420.08</v>
      </c>
      <c r="M11" s="20">
        <v>3074304419</v>
      </c>
    </row>
    <row r="12" spans="1:16" ht="15" customHeight="1" x14ac:dyDescent="0.2">
      <c r="A12" s="21" t="s">
        <v>131</v>
      </c>
      <c r="B12" s="21" t="s">
        <v>132</v>
      </c>
      <c r="C12" s="14">
        <v>0</v>
      </c>
      <c r="D12" s="19">
        <v>37622</v>
      </c>
      <c r="E12" s="19">
        <v>35958.74</v>
      </c>
      <c r="F12" s="16">
        <v>1.7959472000000001E-3</v>
      </c>
      <c r="G12" s="19">
        <v>35894.160000000003</v>
      </c>
      <c r="H12" s="19">
        <v>64.58</v>
      </c>
      <c r="I12" s="13">
        <v>1.53</v>
      </c>
      <c r="J12" s="26">
        <v>69.25</v>
      </c>
      <c r="K12" s="20">
        <v>3802986.2519999999</v>
      </c>
      <c r="L12" s="20">
        <v>6842.2510000000002</v>
      </c>
      <c r="M12" s="20">
        <v>3809828.503</v>
      </c>
    </row>
    <row r="13" spans="1:16" ht="15" customHeight="1" x14ac:dyDescent="0.2">
      <c r="A13" s="21" t="s">
        <v>131</v>
      </c>
      <c r="B13" s="21" t="s">
        <v>133</v>
      </c>
      <c r="C13" s="14">
        <v>0</v>
      </c>
      <c r="D13" s="19">
        <v>83788</v>
      </c>
      <c r="E13" s="19">
        <v>80296.899999999994</v>
      </c>
      <c r="F13" s="16">
        <v>0</v>
      </c>
      <c r="G13" s="19">
        <v>80296.899999999994</v>
      </c>
      <c r="H13" s="19">
        <v>0</v>
      </c>
      <c r="I13" s="13">
        <v>1.7</v>
      </c>
      <c r="J13" s="26">
        <v>69.25</v>
      </c>
      <c r="K13" s="20">
        <v>9453354.0370000005</v>
      </c>
      <c r="L13" s="20">
        <v>0</v>
      </c>
      <c r="M13" s="20">
        <v>9453354.0370000005</v>
      </c>
    </row>
    <row r="14" spans="1:16" ht="15" customHeight="1" x14ac:dyDescent="0.2">
      <c r="A14" s="21" t="s">
        <v>131</v>
      </c>
      <c r="B14" s="21" t="s">
        <v>134</v>
      </c>
      <c r="C14" s="14">
        <v>0</v>
      </c>
      <c r="D14" s="19">
        <v>266723</v>
      </c>
      <c r="E14" s="19">
        <v>260254.76</v>
      </c>
      <c r="F14" s="16">
        <v>8.3548900000000002E-4</v>
      </c>
      <c r="G14" s="19">
        <v>260037.32</v>
      </c>
      <c r="H14" s="19">
        <v>217.44</v>
      </c>
      <c r="I14" s="13">
        <v>1.88</v>
      </c>
      <c r="J14" s="26">
        <v>69.25</v>
      </c>
      <c r="K14" s="20">
        <v>33854258.691</v>
      </c>
      <c r="L14" s="20">
        <v>28308.513599999998</v>
      </c>
      <c r="M14" s="20">
        <v>33882567.204000004</v>
      </c>
    </row>
    <row r="15" spans="1:16" ht="15" customHeight="1" x14ac:dyDescent="0.2">
      <c r="A15" s="21" t="s">
        <v>131</v>
      </c>
      <c r="B15" s="21" t="s">
        <v>135</v>
      </c>
      <c r="C15" s="14">
        <v>0</v>
      </c>
      <c r="D15" s="19">
        <v>1009</v>
      </c>
      <c r="E15" s="19">
        <v>993.02</v>
      </c>
      <c r="F15" s="16">
        <v>0</v>
      </c>
      <c r="G15" s="19">
        <v>993.02</v>
      </c>
      <c r="H15" s="19">
        <v>0</v>
      </c>
      <c r="I15" s="13">
        <v>1.92</v>
      </c>
      <c r="J15" s="26">
        <v>69.25</v>
      </c>
      <c r="K15" s="20">
        <v>132031.93919999999</v>
      </c>
      <c r="L15" s="20">
        <v>0</v>
      </c>
      <c r="M15" s="20">
        <v>132031.93919999999</v>
      </c>
    </row>
    <row r="16" spans="1:16" ht="15" customHeight="1" x14ac:dyDescent="0.2">
      <c r="A16" s="21" t="s">
        <v>131</v>
      </c>
      <c r="B16" s="21" t="s">
        <v>136</v>
      </c>
      <c r="C16" s="14">
        <v>0</v>
      </c>
      <c r="D16" s="19">
        <v>186128</v>
      </c>
      <c r="E16" s="19">
        <v>177975.58</v>
      </c>
      <c r="F16" s="16">
        <v>6.6784440000000004E-4</v>
      </c>
      <c r="G16" s="19">
        <v>177856.72</v>
      </c>
      <c r="H16" s="19">
        <v>118.86</v>
      </c>
      <c r="I16" s="13">
        <v>1.42</v>
      </c>
      <c r="J16" s="26">
        <v>69.25</v>
      </c>
      <c r="K16" s="20">
        <v>17490429.844999999</v>
      </c>
      <c r="L16" s="20">
        <v>11688.6924</v>
      </c>
      <c r="M16" s="20">
        <v>17502118.537</v>
      </c>
    </row>
    <row r="17" spans="1:13" ht="15" customHeight="1" x14ac:dyDescent="0.2">
      <c r="A17" s="21" t="s">
        <v>131</v>
      </c>
      <c r="B17" s="21" t="s">
        <v>137</v>
      </c>
      <c r="C17" s="14">
        <v>0</v>
      </c>
      <c r="D17" s="19">
        <v>456455</v>
      </c>
      <c r="E17" s="19">
        <v>435917.68</v>
      </c>
      <c r="F17" s="16">
        <v>2.2651069999999999E-4</v>
      </c>
      <c r="G17" s="19">
        <v>435818.94</v>
      </c>
      <c r="H17" s="19">
        <v>98.74</v>
      </c>
      <c r="I17" s="13">
        <v>1.61</v>
      </c>
      <c r="J17" s="26">
        <v>69.25</v>
      </c>
      <c r="K17" s="20">
        <v>48589453.620999999</v>
      </c>
      <c r="L17" s="20">
        <v>11008.5226</v>
      </c>
      <c r="M17" s="20">
        <v>48600462.142999999</v>
      </c>
    </row>
    <row r="18" spans="1:13" ht="15" customHeight="1" x14ac:dyDescent="0.2">
      <c r="A18" s="21" t="s">
        <v>131</v>
      </c>
      <c r="B18" s="21" t="s">
        <v>138</v>
      </c>
      <c r="C18" s="14">
        <v>0</v>
      </c>
      <c r="D18" s="19">
        <v>1035598</v>
      </c>
      <c r="E18" s="19">
        <v>1000458.18</v>
      </c>
      <c r="F18" s="16">
        <v>5.9314820000000001E-4</v>
      </c>
      <c r="G18" s="19">
        <v>999864.76</v>
      </c>
      <c r="H18" s="19">
        <v>593.41999999999996</v>
      </c>
      <c r="I18" s="13">
        <v>1.67</v>
      </c>
      <c r="J18" s="26">
        <v>69.25</v>
      </c>
      <c r="K18" s="20">
        <v>115634359.48999999</v>
      </c>
      <c r="L18" s="20">
        <v>68629.023000000001</v>
      </c>
      <c r="M18" s="20">
        <v>115702988.52</v>
      </c>
    </row>
    <row r="19" spans="1:13" ht="15" customHeight="1" x14ac:dyDescent="0.2">
      <c r="A19" s="21" t="s">
        <v>131</v>
      </c>
      <c r="B19" s="21" t="s">
        <v>139</v>
      </c>
      <c r="C19" s="14">
        <v>0</v>
      </c>
      <c r="D19" s="19">
        <v>4400</v>
      </c>
      <c r="E19" s="19">
        <v>4325.08</v>
      </c>
      <c r="F19" s="16" t="s">
        <v>20</v>
      </c>
      <c r="G19" s="16" t="s">
        <v>20</v>
      </c>
      <c r="H19" s="16" t="s">
        <v>20</v>
      </c>
      <c r="I19" s="13">
        <v>1.1599999999999999</v>
      </c>
      <c r="J19" s="26">
        <v>69.25</v>
      </c>
      <c r="K19" s="20" t="s">
        <v>20</v>
      </c>
      <c r="L19" s="20" t="s">
        <v>20</v>
      </c>
      <c r="M19" s="20">
        <v>347433.6764</v>
      </c>
    </row>
    <row r="20" spans="1:13" ht="15" customHeight="1" x14ac:dyDescent="0.2">
      <c r="A20" s="21" t="s">
        <v>131</v>
      </c>
      <c r="B20" s="21" t="s">
        <v>140</v>
      </c>
      <c r="C20" s="14">
        <v>0</v>
      </c>
      <c r="D20" s="19">
        <v>525204</v>
      </c>
      <c r="E20" s="19">
        <v>505400.8</v>
      </c>
      <c r="F20" s="16">
        <v>1.051878E-3</v>
      </c>
      <c r="G20" s="19">
        <v>504869.18</v>
      </c>
      <c r="H20" s="19">
        <v>531.62</v>
      </c>
      <c r="I20" s="13">
        <v>1.1299999999999999</v>
      </c>
      <c r="J20" s="26">
        <v>69.25</v>
      </c>
      <c r="K20" s="20">
        <v>39506013.335000001</v>
      </c>
      <c r="L20" s="20">
        <v>41599.264999999999</v>
      </c>
      <c r="M20" s="20">
        <v>39547612.600000001</v>
      </c>
    </row>
    <row r="21" spans="1:13" ht="15" customHeight="1" x14ac:dyDescent="0.2">
      <c r="A21" s="21" t="s">
        <v>131</v>
      </c>
      <c r="B21" s="21" t="s">
        <v>141</v>
      </c>
      <c r="C21" s="14">
        <v>0</v>
      </c>
      <c r="D21" s="19">
        <v>754173</v>
      </c>
      <c r="E21" s="19">
        <v>726130.44</v>
      </c>
      <c r="F21" s="16">
        <v>1.3352145999999999E-3</v>
      </c>
      <c r="G21" s="19">
        <v>725160.9</v>
      </c>
      <c r="H21" s="19">
        <v>969.54</v>
      </c>
      <c r="I21" s="13">
        <v>1.42</v>
      </c>
      <c r="J21" s="26">
        <v>69.25</v>
      </c>
      <c r="K21" s="20">
        <v>71312322.906000003</v>
      </c>
      <c r="L21" s="20">
        <v>95344.563599999994</v>
      </c>
      <c r="M21" s="20">
        <v>71407667.469999999</v>
      </c>
    </row>
    <row r="22" spans="1:13" ht="15" customHeight="1" x14ac:dyDescent="0.2">
      <c r="A22" s="21" t="s">
        <v>131</v>
      </c>
      <c r="B22" s="21" t="s">
        <v>142</v>
      </c>
      <c r="C22" s="14">
        <v>0</v>
      </c>
      <c r="D22" s="19">
        <v>2538318</v>
      </c>
      <c r="E22" s="19">
        <v>2468455.98</v>
      </c>
      <c r="F22" s="16">
        <v>1.1535308000000001E-3</v>
      </c>
      <c r="G22" s="19">
        <v>2465608.54</v>
      </c>
      <c r="H22" s="19">
        <v>2847.44</v>
      </c>
      <c r="I22" s="13">
        <v>1.52</v>
      </c>
      <c r="J22" s="26">
        <v>69.25</v>
      </c>
      <c r="K22" s="20">
        <v>259529954.91999999</v>
      </c>
      <c r="L22" s="20">
        <v>299721.5344</v>
      </c>
      <c r="M22" s="20">
        <v>259829676.44999999</v>
      </c>
    </row>
    <row r="23" spans="1:13" ht="15" customHeight="1" x14ac:dyDescent="0.2">
      <c r="A23" s="21" t="s">
        <v>131</v>
      </c>
      <c r="B23" s="21" t="s">
        <v>143</v>
      </c>
      <c r="C23" s="14">
        <v>0</v>
      </c>
      <c r="D23" s="19">
        <v>30888</v>
      </c>
      <c r="E23" s="19">
        <v>30224.86</v>
      </c>
      <c r="F23" s="16">
        <v>6.2617328999999998E-3</v>
      </c>
      <c r="G23" s="19">
        <v>30035.599999999999</v>
      </c>
      <c r="H23" s="19">
        <v>189.26</v>
      </c>
      <c r="I23" s="13">
        <v>1.0900000000000001</v>
      </c>
      <c r="J23" s="26">
        <v>69.25</v>
      </c>
      <c r="K23" s="20">
        <v>2267087.088</v>
      </c>
      <c r="L23" s="20">
        <v>14285.344800000001</v>
      </c>
      <c r="M23" s="20">
        <v>2281372.4328000001</v>
      </c>
    </row>
    <row r="24" spans="1:13" ht="15" customHeight="1" x14ac:dyDescent="0.2">
      <c r="A24" s="21" t="s">
        <v>131</v>
      </c>
      <c r="B24" s="21" t="s">
        <v>144</v>
      </c>
      <c r="C24" s="14">
        <v>0</v>
      </c>
      <c r="D24" s="19">
        <v>286856</v>
      </c>
      <c r="E24" s="19">
        <v>272742.86</v>
      </c>
      <c r="F24" s="16">
        <v>1.3693484E-3</v>
      </c>
      <c r="G24" s="19">
        <v>272369.38</v>
      </c>
      <c r="H24" s="19">
        <v>373.48</v>
      </c>
      <c r="I24" s="13">
        <v>1.27</v>
      </c>
      <c r="J24" s="26">
        <v>69.25</v>
      </c>
      <c r="K24" s="20">
        <v>23954886.971000001</v>
      </c>
      <c r="L24" s="20">
        <v>32847.565999999999</v>
      </c>
      <c r="M24" s="20">
        <v>23987734.537</v>
      </c>
    </row>
    <row r="25" spans="1:13" ht="15" customHeight="1" x14ac:dyDescent="0.2">
      <c r="A25" s="21" t="s">
        <v>131</v>
      </c>
      <c r="B25" s="21" t="s">
        <v>145</v>
      </c>
      <c r="C25" s="14">
        <v>0</v>
      </c>
      <c r="D25" s="19">
        <v>258946</v>
      </c>
      <c r="E25" s="19">
        <v>247104.36</v>
      </c>
      <c r="F25" s="16">
        <v>1.8284582000000001E-3</v>
      </c>
      <c r="G25" s="19">
        <v>246652.54</v>
      </c>
      <c r="H25" s="19">
        <v>451.82</v>
      </c>
      <c r="I25" s="13">
        <v>1.48</v>
      </c>
      <c r="J25" s="26">
        <v>69.25</v>
      </c>
      <c r="K25" s="20">
        <v>25279418.824999999</v>
      </c>
      <c r="L25" s="20">
        <v>46307.031799999997</v>
      </c>
      <c r="M25" s="20">
        <v>25325725.855999999</v>
      </c>
    </row>
    <row r="26" spans="1:13" ht="15" customHeight="1" x14ac:dyDescent="0.2">
      <c r="A26" s="21" t="s">
        <v>131</v>
      </c>
      <c r="B26" s="21" t="s">
        <v>146</v>
      </c>
      <c r="C26" s="14">
        <v>0</v>
      </c>
      <c r="D26" s="19">
        <v>573382</v>
      </c>
      <c r="E26" s="19">
        <v>553751.36</v>
      </c>
      <c r="F26" s="16">
        <v>8.5272929999999998E-4</v>
      </c>
      <c r="G26" s="19">
        <v>553279.16</v>
      </c>
      <c r="H26" s="19">
        <v>472.2</v>
      </c>
      <c r="I26" s="13">
        <v>1.55</v>
      </c>
      <c r="J26" s="26">
        <v>69.25</v>
      </c>
      <c r="K26" s="20">
        <v>59388985.034000002</v>
      </c>
      <c r="L26" s="20">
        <v>50685.947999999997</v>
      </c>
      <c r="M26" s="20">
        <v>59439670.982000001</v>
      </c>
    </row>
    <row r="27" spans="1:13" ht="15" customHeight="1" x14ac:dyDescent="0.2">
      <c r="A27" s="21" t="s">
        <v>131</v>
      </c>
      <c r="B27" s="21" t="s">
        <v>147</v>
      </c>
      <c r="C27" s="14">
        <v>0</v>
      </c>
      <c r="D27" s="19">
        <v>12110</v>
      </c>
      <c r="E27" s="19">
        <v>11754.98</v>
      </c>
      <c r="F27" s="16">
        <v>0</v>
      </c>
      <c r="G27" s="19">
        <v>11754.98</v>
      </c>
      <c r="H27" s="19">
        <v>0</v>
      </c>
      <c r="I27" s="13">
        <v>1.08</v>
      </c>
      <c r="J27" s="26">
        <v>69.25</v>
      </c>
      <c r="K27" s="20">
        <v>879154.95420000004</v>
      </c>
      <c r="L27" s="20">
        <v>0</v>
      </c>
      <c r="M27" s="20">
        <v>879154.95420000004</v>
      </c>
    </row>
    <row r="28" spans="1:13" ht="15" customHeight="1" x14ac:dyDescent="0.2">
      <c r="A28" s="21" t="s">
        <v>131</v>
      </c>
      <c r="B28" s="21" t="s">
        <v>132</v>
      </c>
      <c r="C28" s="14">
        <v>1</v>
      </c>
      <c r="D28" s="19">
        <v>170389</v>
      </c>
      <c r="E28" s="19">
        <v>164185.70000000001</v>
      </c>
      <c r="F28" s="16">
        <v>1.8365789E-3</v>
      </c>
      <c r="G28" s="19">
        <v>163884.16</v>
      </c>
      <c r="H28" s="19">
        <v>301.54000000000002</v>
      </c>
      <c r="I28" s="13">
        <v>1.53</v>
      </c>
      <c r="J28" s="26">
        <v>60.75</v>
      </c>
      <c r="K28" s="20">
        <v>15233032.672</v>
      </c>
      <c r="L28" s="20">
        <v>28028.143</v>
      </c>
      <c r="M28" s="20">
        <v>15261060.814999999</v>
      </c>
    </row>
    <row r="29" spans="1:13" ht="15" customHeight="1" x14ac:dyDescent="0.2">
      <c r="A29" s="21" t="s">
        <v>131</v>
      </c>
      <c r="B29" s="21" t="s">
        <v>133</v>
      </c>
      <c r="C29" s="14">
        <v>1</v>
      </c>
      <c r="D29" s="19">
        <v>429869</v>
      </c>
      <c r="E29" s="19">
        <v>415393.86</v>
      </c>
      <c r="F29" s="16">
        <v>2.3798617999999999E-3</v>
      </c>
      <c r="G29" s="19">
        <v>414405.28</v>
      </c>
      <c r="H29" s="19">
        <v>988.58</v>
      </c>
      <c r="I29" s="13">
        <v>1.7</v>
      </c>
      <c r="J29" s="26">
        <v>60.75</v>
      </c>
      <c r="K29" s="20">
        <v>42799777.318000004</v>
      </c>
      <c r="L29" s="20">
        <v>102100.54240000001</v>
      </c>
      <c r="M29" s="20">
        <v>42901877.861000001</v>
      </c>
    </row>
    <row r="30" spans="1:13" ht="15" customHeight="1" x14ac:dyDescent="0.2">
      <c r="A30" s="21" t="s">
        <v>131</v>
      </c>
      <c r="B30" s="21" t="s">
        <v>134</v>
      </c>
      <c r="C30" s="14">
        <v>1</v>
      </c>
      <c r="D30" s="19">
        <v>1329203</v>
      </c>
      <c r="E30" s="19">
        <v>1304820.76</v>
      </c>
      <c r="F30" s="16">
        <v>2.2626095999999998E-3</v>
      </c>
      <c r="G30" s="19">
        <v>1301868.46</v>
      </c>
      <c r="H30" s="19">
        <v>2952.3</v>
      </c>
      <c r="I30" s="13">
        <v>1.88</v>
      </c>
      <c r="J30" s="26">
        <v>60.75</v>
      </c>
      <c r="K30" s="20">
        <v>148686396.81999999</v>
      </c>
      <c r="L30" s="20">
        <v>337182.18300000002</v>
      </c>
      <c r="M30" s="20">
        <v>149023579</v>
      </c>
    </row>
    <row r="31" spans="1:13" ht="15" customHeight="1" x14ac:dyDescent="0.2">
      <c r="A31" s="21" t="s">
        <v>131</v>
      </c>
      <c r="B31" s="21" t="s">
        <v>135</v>
      </c>
      <c r="C31" s="14">
        <v>1</v>
      </c>
      <c r="D31" s="19">
        <v>3660</v>
      </c>
      <c r="E31" s="19">
        <v>3617.98</v>
      </c>
      <c r="F31" s="16">
        <v>1.0226701100000001E-2</v>
      </c>
      <c r="G31" s="19">
        <v>3580.98</v>
      </c>
      <c r="H31" s="19">
        <v>37</v>
      </c>
      <c r="I31" s="13">
        <v>1.92</v>
      </c>
      <c r="J31" s="26">
        <v>60.75</v>
      </c>
      <c r="K31" s="20">
        <v>417685.50719999999</v>
      </c>
      <c r="L31" s="20">
        <v>4315.68</v>
      </c>
      <c r="M31" s="20">
        <v>422001.18719999999</v>
      </c>
    </row>
    <row r="32" spans="1:13" ht="15" customHeight="1" x14ac:dyDescent="0.2">
      <c r="A32" s="21" t="s">
        <v>131</v>
      </c>
      <c r="B32" s="21" t="s">
        <v>136</v>
      </c>
      <c r="C32" s="14">
        <v>1</v>
      </c>
      <c r="D32" s="19">
        <v>841005</v>
      </c>
      <c r="E32" s="19">
        <v>808147.66</v>
      </c>
      <c r="F32" s="16">
        <v>2.7249723000000001E-3</v>
      </c>
      <c r="G32" s="19">
        <v>805945.48</v>
      </c>
      <c r="H32" s="19">
        <v>2202.1799999999998</v>
      </c>
      <c r="I32" s="13">
        <v>1.42</v>
      </c>
      <c r="J32" s="26">
        <v>60.75</v>
      </c>
      <c r="K32" s="20">
        <v>69528916.560000002</v>
      </c>
      <c r="L32" s="20">
        <v>189982.0686</v>
      </c>
      <c r="M32" s="20">
        <v>69718898.628000006</v>
      </c>
    </row>
    <row r="33" spans="1:13" ht="15" customHeight="1" x14ac:dyDescent="0.2">
      <c r="A33" s="21" t="s">
        <v>131</v>
      </c>
      <c r="B33" s="21" t="s">
        <v>137</v>
      </c>
      <c r="C33" s="14">
        <v>1</v>
      </c>
      <c r="D33" s="19">
        <v>2144763</v>
      </c>
      <c r="E33" s="19">
        <v>2061080.42</v>
      </c>
      <c r="F33" s="16">
        <v>2.5885647E-3</v>
      </c>
      <c r="G33" s="19">
        <v>2055745.18</v>
      </c>
      <c r="H33" s="19">
        <v>5335.24</v>
      </c>
      <c r="I33" s="13">
        <v>1.61</v>
      </c>
      <c r="J33" s="26">
        <v>60.75</v>
      </c>
      <c r="K33" s="20">
        <v>201072436.06</v>
      </c>
      <c r="L33" s="20">
        <v>521839.82439999998</v>
      </c>
      <c r="M33" s="20">
        <v>201594275.88</v>
      </c>
    </row>
    <row r="34" spans="1:13" ht="15" customHeight="1" x14ac:dyDescent="0.2">
      <c r="A34" s="21" t="s">
        <v>131</v>
      </c>
      <c r="B34" s="21" t="s">
        <v>138</v>
      </c>
      <c r="C34" s="14">
        <v>1</v>
      </c>
      <c r="D34" s="19">
        <v>4973177</v>
      </c>
      <c r="E34" s="19">
        <v>4837706.62</v>
      </c>
      <c r="F34" s="16">
        <v>4.0054186000000004E-3</v>
      </c>
      <c r="G34" s="19">
        <v>4818329.58</v>
      </c>
      <c r="H34" s="19">
        <v>19377.04</v>
      </c>
      <c r="I34" s="13">
        <v>1.67</v>
      </c>
      <c r="J34" s="26">
        <v>60.75</v>
      </c>
      <c r="K34" s="20">
        <v>488819535.88999999</v>
      </c>
      <c r="L34" s="20">
        <v>1965800.7080000001</v>
      </c>
      <c r="M34" s="20">
        <v>490785336.60000002</v>
      </c>
    </row>
    <row r="35" spans="1:13" ht="15" customHeight="1" x14ac:dyDescent="0.2">
      <c r="A35" s="21" t="s">
        <v>131</v>
      </c>
      <c r="B35" s="21" t="s">
        <v>139</v>
      </c>
      <c r="C35" s="14">
        <v>1</v>
      </c>
      <c r="D35" s="19">
        <v>16099</v>
      </c>
      <c r="E35" s="19">
        <v>15781.52</v>
      </c>
      <c r="F35" s="16">
        <v>1.55612387E-2</v>
      </c>
      <c r="G35" s="19">
        <v>15535.94</v>
      </c>
      <c r="H35" s="19">
        <v>245.58</v>
      </c>
      <c r="I35" s="13">
        <v>1.1599999999999999</v>
      </c>
      <c r="J35" s="26">
        <v>60.75</v>
      </c>
      <c r="K35" s="20">
        <v>1094817.6917999999</v>
      </c>
      <c r="L35" s="20">
        <v>17306.0226</v>
      </c>
      <c r="M35" s="20">
        <v>1112123.7143999999</v>
      </c>
    </row>
    <row r="36" spans="1:13" ht="15" customHeight="1" x14ac:dyDescent="0.2">
      <c r="A36" s="21" t="s">
        <v>131</v>
      </c>
      <c r="B36" s="21" t="s">
        <v>140</v>
      </c>
      <c r="C36" s="14">
        <v>1</v>
      </c>
      <c r="D36" s="19">
        <v>2248333</v>
      </c>
      <c r="E36" s="19">
        <v>2166324.7999999998</v>
      </c>
      <c r="F36" s="16">
        <v>3.7083082000000001E-3</v>
      </c>
      <c r="G36" s="19">
        <v>2158291.4</v>
      </c>
      <c r="H36" s="19">
        <v>8033.4</v>
      </c>
      <c r="I36" s="13">
        <v>1.1299999999999999</v>
      </c>
      <c r="J36" s="26">
        <v>60.75</v>
      </c>
      <c r="K36" s="20">
        <v>148166704.61000001</v>
      </c>
      <c r="L36" s="20">
        <v>551492.91</v>
      </c>
      <c r="M36" s="20">
        <v>148718197.52000001</v>
      </c>
    </row>
    <row r="37" spans="1:13" ht="15" customHeight="1" x14ac:dyDescent="0.2">
      <c r="A37" s="21" t="s">
        <v>131</v>
      </c>
      <c r="B37" s="21" t="s">
        <v>141</v>
      </c>
      <c r="C37" s="14">
        <v>1</v>
      </c>
      <c r="D37" s="19">
        <v>3290541</v>
      </c>
      <c r="E37" s="19">
        <v>3182095.74</v>
      </c>
      <c r="F37" s="16">
        <v>3.8526873000000001E-3</v>
      </c>
      <c r="G37" s="19">
        <v>3169836.12</v>
      </c>
      <c r="H37" s="19">
        <v>12259.62</v>
      </c>
      <c r="I37" s="13">
        <v>1.42</v>
      </c>
      <c r="J37" s="26">
        <v>60.75</v>
      </c>
      <c r="K37" s="20">
        <v>273461762.06999999</v>
      </c>
      <c r="L37" s="20">
        <v>1057637.4173999999</v>
      </c>
      <c r="M37" s="20">
        <v>274519399.49000001</v>
      </c>
    </row>
    <row r="38" spans="1:13" ht="15" customHeight="1" x14ac:dyDescent="0.2">
      <c r="A38" s="21" t="s">
        <v>131</v>
      </c>
      <c r="B38" s="21" t="s">
        <v>142</v>
      </c>
      <c r="C38" s="14">
        <v>1</v>
      </c>
      <c r="D38" s="19">
        <v>10769308</v>
      </c>
      <c r="E38" s="19">
        <v>10532123.4</v>
      </c>
      <c r="F38" s="16">
        <v>4.9307131999999998E-3</v>
      </c>
      <c r="G38" s="19">
        <v>10480192.52</v>
      </c>
      <c r="H38" s="19">
        <v>51930.879999999997</v>
      </c>
      <c r="I38" s="13">
        <v>1.52</v>
      </c>
      <c r="J38" s="26">
        <v>60.75</v>
      </c>
      <c r="K38" s="20">
        <v>967740977.29999995</v>
      </c>
      <c r="L38" s="20">
        <v>4795297.4592000004</v>
      </c>
      <c r="M38" s="20">
        <v>972536274.75999999</v>
      </c>
    </row>
    <row r="39" spans="1:13" ht="15" customHeight="1" x14ac:dyDescent="0.2">
      <c r="A39" s="21" t="s">
        <v>131</v>
      </c>
      <c r="B39" s="21" t="s">
        <v>143</v>
      </c>
      <c r="C39" s="14">
        <v>1</v>
      </c>
      <c r="D39" s="19">
        <v>87271</v>
      </c>
      <c r="E39" s="19">
        <v>85844.2</v>
      </c>
      <c r="F39" s="16">
        <v>1.44957959E-2</v>
      </c>
      <c r="G39" s="19">
        <v>84599.82</v>
      </c>
      <c r="H39" s="19">
        <v>1244.3800000000001</v>
      </c>
      <c r="I39" s="13">
        <v>1.0900000000000001</v>
      </c>
      <c r="J39" s="26">
        <v>60.75</v>
      </c>
      <c r="K39" s="20">
        <v>5602200.0804000003</v>
      </c>
      <c r="L39" s="20">
        <v>82402.843599999993</v>
      </c>
      <c r="M39" s="20">
        <v>5684602.9239999996</v>
      </c>
    </row>
    <row r="40" spans="1:13" ht="15" customHeight="1" x14ac:dyDescent="0.2">
      <c r="A40" s="21" t="s">
        <v>131</v>
      </c>
      <c r="B40" s="21" t="s">
        <v>144</v>
      </c>
      <c r="C40" s="14">
        <v>1</v>
      </c>
      <c r="D40" s="19">
        <v>1593663</v>
      </c>
      <c r="E40" s="19">
        <v>1523810.22</v>
      </c>
      <c r="F40" s="16">
        <v>5.0837564000000002E-3</v>
      </c>
      <c r="G40" s="19">
        <v>1516063.54</v>
      </c>
      <c r="H40" s="19">
        <v>7746.68</v>
      </c>
      <c r="I40" s="13">
        <v>1.27</v>
      </c>
      <c r="J40" s="26">
        <v>60.75</v>
      </c>
      <c r="K40" s="20">
        <v>116964302.11</v>
      </c>
      <c r="L40" s="20">
        <v>597656.36199999996</v>
      </c>
      <c r="M40" s="20">
        <v>117561958.47</v>
      </c>
    </row>
    <row r="41" spans="1:13" ht="15" customHeight="1" x14ac:dyDescent="0.2">
      <c r="A41" s="21" t="s">
        <v>131</v>
      </c>
      <c r="B41" s="21" t="s">
        <v>145</v>
      </c>
      <c r="C41" s="14">
        <v>1</v>
      </c>
      <c r="D41" s="19">
        <v>1439165</v>
      </c>
      <c r="E41" s="19">
        <v>1380259.42</v>
      </c>
      <c r="F41" s="16">
        <v>4.8122983000000001E-3</v>
      </c>
      <c r="G41" s="19">
        <v>1373617.2</v>
      </c>
      <c r="H41" s="19">
        <v>6642.22</v>
      </c>
      <c r="I41" s="13">
        <v>1.48</v>
      </c>
      <c r="J41" s="26">
        <v>60.75</v>
      </c>
      <c r="K41" s="20">
        <v>123501922.45</v>
      </c>
      <c r="L41" s="20">
        <v>597202.00020000001</v>
      </c>
      <c r="M41" s="20">
        <v>124099124.45</v>
      </c>
    </row>
    <row r="42" spans="1:13" ht="15" customHeight="1" x14ac:dyDescent="0.2">
      <c r="A42" s="21" t="s">
        <v>131</v>
      </c>
      <c r="B42" s="21" t="s">
        <v>146</v>
      </c>
      <c r="C42" s="14">
        <v>1</v>
      </c>
      <c r="D42" s="19">
        <v>3040652</v>
      </c>
      <c r="E42" s="19">
        <v>2951894.92</v>
      </c>
      <c r="F42" s="16">
        <v>5.1074921000000004E-3</v>
      </c>
      <c r="G42" s="19">
        <v>2936818.14</v>
      </c>
      <c r="H42" s="19">
        <v>15076.78</v>
      </c>
      <c r="I42" s="13">
        <v>1.55</v>
      </c>
      <c r="J42" s="26">
        <v>60.75</v>
      </c>
      <c r="K42" s="20">
        <v>276530796.06</v>
      </c>
      <c r="L42" s="20">
        <v>1419629.6048000001</v>
      </c>
      <c r="M42" s="20">
        <v>277950425.67000002</v>
      </c>
    </row>
    <row r="43" spans="1:13" ht="15" customHeight="1" x14ac:dyDescent="0.2">
      <c r="A43" s="21" t="s">
        <v>131</v>
      </c>
      <c r="B43" s="21" t="s">
        <v>147</v>
      </c>
      <c r="C43" s="14">
        <v>1</v>
      </c>
      <c r="D43" s="19">
        <v>38596</v>
      </c>
      <c r="E43" s="19">
        <v>37545.519999999997</v>
      </c>
      <c r="F43" s="16">
        <v>2.4098747E-3</v>
      </c>
      <c r="G43" s="19">
        <v>37455.040000000001</v>
      </c>
      <c r="H43" s="19">
        <v>90.48</v>
      </c>
      <c r="I43" s="13">
        <v>1.08</v>
      </c>
      <c r="J43" s="26">
        <v>60.75</v>
      </c>
      <c r="K43" s="20">
        <v>2457425.1743999999</v>
      </c>
      <c r="L43" s="20">
        <v>5936.3927999999996</v>
      </c>
      <c r="M43" s="20">
        <v>2463361.5671999999</v>
      </c>
    </row>
    <row r="44" spans="1:13" ht="15" customHeight="1" x14ac:dyDescent="0.2">
      <c r="A44" s="21" t="s">
        <v>148</v>
      </c>
      <c r="B44" s="21" t="s">
        <v>132</v>
      </c>
      <c r="C44" s="14">
        <v>0</v>
      </c>
      <c r="D44" s="19">
        <v>37622</v>
      </c>
      <c r="E44" s="19">
        <v>35958.74</v>
      </c>
      <c r="F44" s="16">
        <v>1.7959472000000001E-3</v>
      </c>
      <c r="G44" s="19">
        <v>35894.160000000003</v>
      </c>
      <c r="H44" s="19">
        <v>64.58</v>
      </c>
      <c r="I44" s="13">
        <v>1.49</v>
      </c>
      <c r="J44" s="26">
        <v>63.6</v>
      </c>
      <c r="K44" s="20">
        <v>3401330.6016000002</v>
      </c>
      <c r="L44" s="20">
        <v>6119.6008000000002</v>
      </c>
      <c r="M44" s="20">
        <v>3407450.2023999998</v>
      </c>
    </row>
    <row r="45" spans="1:13" ht="15" customHeight="1" x14ac:dyDescent="0.2">
      <c r="A45" s="21" t="s">
        <v>148</v>
      </c>
      <c r="B45" s="21" t="s">
        <v>133</v>
      </c>
      <c r="C45" s="14">
        <v>0</v>
      </c>
      <c r="D45" s="19">
        <v>83788</v>
      </c>
      <c r="E45" s="19">
        <v>80296.899999999994</v>
      </c>
      <c r="F45" s="16">
        <v>0</v>
      </c>
      <c r="G45" s="19">
        <v>80296.899999999994</v>
      </c>
      <c r="H45" s="19">
        <v>0</v>
      </c>
      <c r="I45" s="13">
        <v>1.63</v>
      </c>
      <c r="J45" s="26">
        <v>63.6</v>
      </c>
      <c r="K45" s="20">
        <v>8324379.6229999997</v>
      </c>
      <c r="L45" s="20">
        <v>0</v>
      </c>
      <c r="M45" s="20">
        <v>8324379.6229999997</v>
      </c>
    </row>
    <row r="46" spans="1:13" ht="15" customHeight="1" x14ac:dyDescent="0.2">
      <c r="A46" s="21" t="s">
        <v>148</v>
      </c>
      <c r="B46" s="21" t="s">
        <v>134</v>
      </c>
      <c r="C46" s="14">
        <v>0</v>
      </c>
      <c r="D46" s="19">
        <v>266723</v>
      </c>
      <c r="E46" s="19">
        <v>260254.76</v>
      </c>
      <c r="F46" s="16">
        <v>8.3548900000000002E-4</v>
      </c>
      <c r="G46" s="19">
        <v>260037.32</v>
      </c>
      <c r="H46" s="19">
        <v>217.44</v>
      </c>
      <c r="I46" s="13">
        <v>1.69</v>
      </c>
      <c r="J46" s="26">
        <v>63.6</v>
      </c>
      <c r="K46" s="20">
        <v>27948811.153999999</v>
      </c>
      <c r="L46" s="20">
        <v>23370.4512</v>
      </c>
      <c r="M46" s="20">
        <v>27972181.605</v>
      </c>
    </row>
    <row r="47" spans="1:13" ht="15" customHeight="1" x14ac:dyDescent="0.2">
      <c r="A47" s="21" t="s">
        <v>148</v>
      </c>
      <c r="B47" s="21" t="s">
        <v>135</v>
      </c>
      <c r="C47" s="14">
        <v>0</v>
      </c>
      <c r="D47" s="19">
        <v>1009</v>
      </c>
      <c r="E47" s="19">
        <v>993.02</v>
      </c>
      <c r="F47" s="16">
        <v>0</v>
      </c>
      <c r="G47" s="19">
        <v>993.02</v>
      </c>
      <c r="H47" s="19">
        <v>0</v>
      </c>
      <c r="I47" s="13">
        <v>1.53</v>
      </c>
      <c r="J47" s="26">
        <v>63.6</v>
      </c>
      <c r="K47" s="20">
        <v>96630.776199999993</v>
      </c>
      <c r="L47" s="20">
        <v>0</v>
      </c>
      <c r="M47" s="20">
        <v>96630.776199999993</v>
      </c>
    </row>
    <row r="48" spans="1:13" ht="15" customHeight="1" x14ac:dyDescent="0.2">
      <c r="A48" s="21" t="s">
        <v>148</v>
      </c>
      <c r="B48" s="21" t="s">
        <v>136</v>
      </c>
      <c r="C48" s="14">
        <v>0</v>
      </c>
      <c r="D48" s="19">
        <v>186128</v>
      </c>
      <c r="E48" s="19">
        <v>177975.58</v>
      </c>
      <c r="F48" s="16">
        <v>6.6784440000000004E-4</v>
      </c>
      <c r="G48" s="19">
        <v>177856.72</v>
      </c>
      <c r="H48" s="19">
        <v>118.86</v>
      </c>
      <c r="I48" s="13">
        <v>1.41</v>
      </c>
      <c r="J48" s="26">
        <v>63.6</v>
      </c>
      <c r="K48" s="20">
        <v>15950190.65</v>
      </c>
      <c r="L48" s="20">
        <v>10659.364799999999</v>
      </c>
      <c r="M48" s="20">
        <v>15960850.014</v>
      </c>
    </row>
    <row r="49" spans="1:13" ht="15" customHeight="1" x14ac:dyDescent="0.2">
      <c r="A49" s="21" t="s">
        <v>148</v>
      </c>
      <c r="B49" s="21" t="s">
        <v>137</v>
      </c>
      <c r="C49" s="14">
        <v>0</v>
      </c>
      <c r="D49" s="19">
        <v>456455</v>
      </c>
      <c r="E49" s="19">
        <v>435917.68</v>
      </c>
      <c r="F49" s="16">
        <v>2.2651069999999999E-4</v>
      </c>
      <c r="G49" s="19">
        <v>435818.94</v>
      </c>
      <c r="H49" s="19">
        <v>98.74</v>
      </c>
      <c r="I49" s="13">
        <v>1.6</v>
      </c>
      <c r="J49" s="26">
        <v>63.6</v>
      </c>
      <c r="K49" s="20">
        <v>44348935.333999999</v>
      </c>
      <c r="L49" s="20">
        <v>10047.7824</v>
      </c>
      <c r="M49" s="20">
        <v>44358983.116999999</v>
      </c>
    </row>
    <row r="50" spans="1:13" ht="15" customHeight="1" x14ac:dyDescent="0.2">
      <c r="A50" s="21" t="s">
        <v>148</v>
      </c>
      <c r="B50" s="21" t="s">
        <v>138</v>
      </c>
      <c r="C50" s="14">
        <v>0</v>
      </c>
      <c r="D50" s="19">
        <v>1035598</v>
      </c>
      <c r="E50" s="19">
        <v>1000458.18</v>
      </c>
      <c r="F50" s="16">
        <v>5.9314820000000001E-4</v>
      </c>
      <c r="G50" s="19">
        <v>999864.76</v>
      </c>
      <c r="H50" s="19">
        <v>593.41999999999996</v>
      </c>
      <c r="I50" s="13">
        <v>1.64</v>
      </c>
      <c r="J50" s="26">
        <v>63.6</v>
      </c>
      <c r="K50" s="20">
        <v>104285894.47</v>
      </c>
      <c r="L50" s="20">
        <v>61893.705999999998</v>
      </c>
      <c r="M50" s="20">
        <v>104347788.17</v>
      </c>
    </row>
    <row r="51" spans="1:13" ht="15" customHeight="1" x14ac:dyDescent="0.2">
      <c r="A51" s="21" t="s">
        <v>148</v>
      </c>
      <c r="B51" s="21" t="s">
        <v>139</v>
      </c>
      <c r="C51" s="14">
        <v>0</v>
      </c>
      <c r="D51" s="19">
        <v>4400</v>
      </c>
      <c r="E51" s="19">
        <v>4325.08</v>
      </c>
      <c r="F51" s="16" t="s">
        <v>20</v>
      </c>
      <c r="G51" s="16" t="s">
        <v>20</v>
      </c>
      <c r="H51" s="16" t="s">
        <v>20</v>
      </c>
      <c r="I51" s="13">
        <v>1.1499999999999999</v>
      </c>
      <c r="J51" s="26">
        <v>63.6</v>
      </c>
      <c r="K51" s="20" t="s">
        <v>20</v>
      </c>
      <c r="L51" s="20" t="s">
        <v>20</v>
      </c>
      <c r="M51" s="20">
        <v>316336.35119999998</v>
      </c>
    </row>
    <row r="52" spans="1:13" ht="15" customHeight="1" x14ac:dyDescent="0.2">
      <c r="A52" s="21" t="s">
        <v>148</v>
      </c>
      <c r="B52" s="21" t="s">
        <v>140</v>
      </c>
      <c r="C52" s="14">
        <v>0</v>
      </c>
      <c r="D52" s="19">
        <v>525204</v>
      </c>
      <c r="E52" s="19">
        <v>505400.8</v>
      </c>
      <c r="F52" s="16">
        <v>1.051878E-3</v>
      </c>
      <c r="G52" s="19">
        <v>504869.18</v>
      </c>
      <c r="H52" s="19">
        <v>531.62</v>
      </c>
      <c r="I52" s="13">
        <v>1.18</v>
      </c>
      <c r="J52" s="26">
        <v>63.6</v>
      </c>
      <c r="K52" s="20">
        <v>37890431.958999999</v>
      </c>
      <c r="L52" s="20">
        <v>39898.080999999998</v>
      </c>
      <c r="M52" s="20">
        <v>37930330.039999999</v>
      </c>
    </row>
    <row r="53" spans="1:13" ht="15" customHeight="1" x14ac:dyDescent="0.2">
      <c r="A53" s="21" t="s">
        <v>148</v>
      </c>
      <c r="B53" s="21" t="s">
        <v>141</v>
      </c>
      <c r="C53" s="14">
        <v>0</v>
      </c>
      <c r="D53" s="19">
        <v>754173</v>
      </c>
      <c r="E53" s="19">
        <v>726130.44</v>
      </c>
      <c r="F53" s="16">
        <v>1.3352145999999999E-3</v>
      </c>
      <c r="G53" s="19">
        <v>725160.9</v>
      </c>
      <c r="H53" s="19">
        <v>969.54</v>
      </c>
      <c r="I53" s="13">
        <v>1.45</v>
      </c>
      <c r="J53" s="26">
        <v>63.6</v>
      </c>
      <c r="K53" s="20">
        <v>66874338.197999999</v>
      </c>
      <c r="L53" s="20">
        <v>89410.978799999997</v>
      </c>
      <c r="M53" s="20">
        <v>66963749.177000001</v>
      </c>
    </row>
    <row r="54" spans="1:13" ht="15" customHeight="1" x14ac:dyDescent="0.2">
      <c r="A54" s="21" t="s">
        <v>148</v>
      </c>
      <c r="B54" s="21" t="s">
        <v>142</v>
      </c>
      <c r="C54" s="14">
        <v>0</v>
      </c>
      <c r="D54" s="19">
        <v>2538318</v>
      </c>
      <c r="E54" s="19">
        <v>2468455.98</v>
      </c>
      <c r="F54" s="16">
        <v>1.1535308000000001E-3</v>
      </c>
      <c r="G54" s="19">
        <v>2465608.54</v>
      </c>
      <c r="H54" s="19">
        <v>2847.44</v>
      </c>
      <c r="I54" s="13">
        <v>1.54</v>
      </c>
      <c r="J54" s="26">
        <v>63.6</v>
      </c>
      <c r="K54" s="20">
        <v>241481700.41</v>
      </c>
      <c r="L54" s="20">
        <v>278878.27360000001</v>
      </c>
      <c r="M54" s="20">
        <v>241760578.68000001</v>
      </c>
    </row>
    <row r="55" spans="1:13" ht="15" customHeight="1" x14ac:dyDescent="0.2">
      <c r="A55" s="21" t="s">
        <v>148</v>
      </c>
      <c r="B55" s="21" t="s">
        <v>143</v>
      </c>
      <c r="C55" s="14">
        <v>0</v>
      </c>
      <c r="D55" s="19">
        <v>30888</v>
      </c>
      <c r="E55" s="19">
        <v>30224.86</v>
      </c>
      <c r="F55" s="16">
        <v>6.2617328999999998E-3</v>
      </c>
      <c r="G55" s="19">
        <v>30035.599999999999</v>
      </c>
      <c r="H55" s="19">
        <v>189.26</v>
      </c>
      <c r="I55" s="13">
        <v>1.1100000000000001</v>
      </c>
      <c r="J55" s="26">
        <v>63.6</v>
      </c>
      <c r="K55" s="20">
        <v>2120513.36</v>
      </c>
      <c r="L55" s="20">
        <v>13361.755999999999</v>
      </c>
      <c r="M55" s="20">
        <v>2133875.1159999999</v>
      </c>
    </row>
    <row r="56" spans="1:13" ht="15" customHeight="1" x14ac:dyDescent="0.2">
      <c r="A56" s="21" t="s">
        <v>148</v>
      </c>
      <c r="B56" s="21" t="s">
        <v>144</v>
      </c>
      <c r="C56" s="14">
        <v>0</v>
      </c>
      <c r="D56" s="19">
        <v>286856</v>
      </c>
      <c r="E56" s="19">
        <v>272742.86</v>
      </c>
      <c r="F56" s="16">
        <v>1.3693484E-3</v>
      </c>
      <c r="G56" s="19">
        <v>272369.38</v>
      </c>
      <c r="H56" s="19">
        <v>373.48</v>
      </c>
      <c r="I56" s="13">
        <v>1.3</v>
      </c>
      <c r="J56" s="26">
        <v>63.6</v>
      </c>
      <c r="K56" s="20">
        <v>22519500.338</v>
      </c>
      <c r="L56" s="20">
        <v>30879.326400000002</v>
      </c>
      <c r="M56" s="20">
        <v>22550379.664999999</v>
      </c>
    </row>
    <row r="57" spans="1:13" ht="15" customHeight="1" x14ac:dyDescent="0.2">
      <c r="A57" s="21" t="s">
        <v>148</v>
      </c>
      <c r="B57" s="21" t="s">
        <v>145</v>
      </c>
      <c r="C57" s="14">
        <v>0</v>
      </c>
      <c r="D57" s="19">
        <v>258946</v>
      </c>
      <c r="E57" s="19">
        <v>247104.36</v>
      </c>
      <c r="F57" s="16">
        <v>1.8284582000000001E-3</v>
      </c>
      <c r="G57" s="19">
        <v>246652.54</v>
      </c>
      <c r="H57" s="19">
        <v>451.82</v>
      </c>
      <c r="I57" s="13">
        <v>1.5</v>
      </c>
      <c r="J57" s="26">
        <v>63.6</v>
      </c>
      <c r="K57" s="20">
        <v>23530652.316</v>
      </c>
      <c r="L57" s="20">
        <v>43103.627999999997</v>
      </c>
      <c r="M57" s="20">
        <v>23573755.943999998</v>
      </c>
    </row>
    <row r="58" spans="1:13" ht="15" customHeight="1" x14ac:dyDescent="0.2">
      <c r="A58" s="21" t="s">
        <v>148</v>
      </c>
      <c r="B58" s="21" t="s">
        <v>146</v>
      </c>
      <c r="C58" s="14">
        <v>0</v>
      </c>
      <c r="D58" s="19">
        <v>573382</v>
      </c>
      <c r="E58" s="19">
        <v>553751.36</v>
      </c>
      <c r="F58" s="16">
        <v>8.5272929999999998E-4</v>
      </c>
      <c r="G58" s="19">
        <v>553279.16</v>
      </c>
      <c r="H58" s="19">
        <v>472.2</v>
      </c>
      <c r="I58" s="13">
        <v>1.55</v>
      </c>
      <c r="J58" s="26">
        <v>63.6</v>
      </c>
      <c r="K58" s="20">
        <v>54542259.593000002</v>
      </c>
      <c r="L58" s="20">
        <v>46549.476000000002</v>
      </c>
      <c r="M58" s="20">
        <v>54588809.068999998</v>
      </c>
    </row>
    <row r="59" spans="1:13" ht="15" customHeight="1" x14ac:dyDescent="0.2">
      <c r="A59" s="21" t="s">
        <v>148</v>
      </c>
      <c r="B59" s="21" t="s">
        <v>147</v>
      </c>
      <c r="C59" s="14">
        <v>0</v>
      </c>
      <c r="D59" s="19">
        <v>12110</v>
      </c>
      <c r="E59" s="19">
        <v>11754.98</v>
      </c>
      <c r="F59" s="16">
        <v>0</v>
      </c>
      <c r="G59" s="19">
        <v>11754.98</v>
      </c>
      <c r="H59" s="19">
        <v>0</v>
      </c>
      <c r="I59" s="13">
        <v>1.0900000000000001</v>
      </c>
      <c r="J59" s="26">
        <v>63.6</v>
      </c>
      <c r="K59" s="20">
        <v>814855.21360000002</v>
      </c>
      <c r="L59" s="20">
        <v>0</v>
      </c>
      <c r="M59" s="20">
        <v>814855.21360000002</v>
      </c>
    </row>
    <row r="60" spans="1:13" ht="15" customHeight="1" x14ac:dyDescent="0.2">
      <c r="A60" s="21" t="s">
        <v>148</v>
      </c>
      <c r="B60" s="21" t="s">
        <v>132</v>
      </c>
      <c r="C60" s="14">
        <v>1</v>
      </c>
      <c r="D60" s="19">
        <v>170389</v>
      </c>
      <c r="E60" s="19">
        <v>164185.70000000001</v>
      </c>
      <c r="F60" s="16">
        <v>1.8365789E-3</v>
      </c>
      <c r="G60" s="19">
        <v>163884.16</v>
      </c>
      <c r="H60" s="19">
        <v>301.54000000000002</v>
      </c>
      <c r="I60" s="13">
        <v>1.49</v>
      </c>
      <c r="J60" s="26">
        <v>56.55</v>
      </c>
      <c r="K60" s="20">
        <v>13808879.322000001</v>
      </c>
      <c r="L60" s="20">
        <v>25407.760399999999</v>
      </c>
      <c r="M60" s="20">
        <v>13834287.082</v>
      </c>
    </row>
    <row r="61" spans="1:13" ht="15" customHeight="1" x14ac:dyDescent="0.2">
      <c r="A61" s="21" t="s">
        <v>148</v>
      </c>
      <c r="B61" s="21" t="s">
        <v>133</v>
      </c>
      <c r="C61" s="14">
        <v>1</v>
      </c>
      <c r="D61" s="19">
        <v>429869</v>
      </c>
      <c r="E61" s="19">
        <v>415393.86</v>
      </c>
      <c r="F61" s="16">
        <v>2.3798617999999999E-3</v>
      </c>
      <c r="G61" s="19">
        <v>414405.28</v>
      </c>
      <c r="H61" s="19">
        <v>988.58</v>
      </c>
      <c r="I61" s="13">
        <v>1.63</v>
      </c>
      <c r="J61" s="26">
        <v>56.55</v>
      </c>
      <c r="K61" s="20">
        <v>38199878.710000001</v>
      </c>
      <c r="L61" s="20">
        <v>91127.304399999994</v>
      </c>
      <c r="M61" s="20">
        <v>38291006.015000001</v>
      </c>
    </row>
    <row r="62" spans="1:13" ht="15" customHeight="1" x14ac:dyDescent="0.2">
      <c r="A62" s="21" t="s">
        <v>148</v>
      </c>
      <c r="B62" s="21" t="s">
        <v>134</v>
      </c>
      <c r="C62" s="14">
        <v>1</v>
      </c>
      <c r="D62" s="19">
        <v>1329203</v>
      </c>
      <c r="E62" s="19">
        <v>1304820.76</v>
      </c>
      <c r="F62" s="16">
        <v>2.2626095999999998E-3</v>
      </c>
      <c r="G62" s="19">
        <v>1301868.46</v>
      </c>
      <c r="H62" s="19">
        <v>2952.3</v>
      </c>
      <c r="I62" s="13">
        <v>1.69</v>
      </c>
      <c r="J62" s="26">
        <v>56.55</v>
      </c>
      <c r="K62" s="20">
        <v>124419568.72</v>
      </c>
      <c r="L62" s="20">
        <v>282151.31099999999</v>
      </c>
      <c r="M62" s="20">
        <v>124701720.03</v>
      </c>
    </row>
    <row r="63" spans="1:13" ht="15" customHeight="1" x14ac:dyDescent="0.2">
      <c r="A63" s="21" t="s">
        <v>148</v>
      </c>
      <c r="B63" s="21" t="s">
        <v>135</v>
      </c>
      <c r="C63" s="14">
        <v>1</v>
      </c>
      <c r="D63" s="19">
        <v>3660</v>
      </c>
      <c r="E63" s="19">
        <v>3617.98</v>
      </c>
      <c r="F63" s="16">
        <v>1.0226701100000001E-2</v>
      </c>
      <c r="G63" s="19">
        <v>3580.98</v>
      </c>
      <c r="H63" s="19">
        <v>37</v>
      </c>
      <c r="I63" s="13">
        <v>1.53</v>
      </c>
      <c r="J63" s="26">
        <v>56.55</v>
      </c>
      <c r="K63" s="20">
        <v>309826.38959999999</v>
      </c>
      <c r="L63" s="20">
        <v>3201.24</v>
      </c>
      <c r="M63" s="20">
        <v>313027.62959999999</v>
      </c>
    </row>
    <row r="64" spans="1:13" ht="15" customHeight="1" x14ac:dyDescent="0.2">
      <c r="A64" s="21" t="s">
        <v>148</v>
      </c>
      <c r="B64" s="21" t="s">
        <v>136</v>
      </c>
      <c r="C64" s="14">
        <v>1</v>
      </c>
      <c r="D64" s="19">
        <v>841005</v>
      </c>
      <c r="E64" s="19">
        <v>808147.66</v>
      </c>
      <c r="F64" s="16">
        <v>2.7249723000000001E-3</v>
      </c>
      <c r="G64" s="19">
        <v>805945.48</v>
      </c>
      <c r="H64" s="19">
        <v>2202.1799999999998</v>
      </c>
      <c r="I64" s="13">
        <v>1.41</v>
      </c>
      <c r="J64" s="26">
        <v>56.55</v>
      </c>
      <c r="K64" s="20">
        <v>64266092.575000003</v>
      </c>
      <c r="L64" s="20">
        <v>175601.83319999999</v>
      </c>
      <c r="M64" s="20">
        <v>64441694.408</v>
      </c>
    </row>
    <row r="65" spans="1:13" ht="15" customHeight="1" x14ac:dyDescent="0.2">
      <c r="A65" s="21" t="s">
        <v>148</v>
      </c>
      <c r="B65" s="21" t="s">
        <v>137</v>
      </c>
      <c r="C65" s="14">
        <v>1</v>
      </c>
      <c r="D65" s="19">
        <v>2144763</v>
      </c>
      <c r="E65" s="19">
        <v>2061080.42</v>
      </c>
      <c r="F65" s="16">
        <v>2.5885647E-3</v>
      </c>
      <c r="G65" s="19">
        <v>2055745.18</v>
      </c>
      <c r="H65" s="19">
        <v>5335.24</v>
      </c>
      <c r="I65" s="13">
        <v>1.6</v>
      </c>
      <c r="J65" s="26">
        <v>56.55</v>
      </c>
      <c r="K65" s="20">
        <v>186003823.88999999</v>
      </c>
      <c r="L65" s="20">
        <v>482732.51520000002</v>
      </c>
      <c r="M65" s="20">
        <v>186486556.40000001</v>
      </c>
    </row>
    <row r="66" spans="1:13" ht="15" customHeight="1" x14ac:dyDescent="0.2">
      <c r="A66" s="21" t="s">
        <v>148</v>
      </c>
      <c r="B66" s="21" t="s">
        <v>138</v>
      </c>
      <c r="C66" s="14">
        <v>1</v>
      </c>
      <c r="D66" s="19">
        <v>4973177</v>
      </c>
      <c r="E66" s="19">
        <v>4837706.62</v>
      </c>
      <c r="F66" s="16">
        <v>4.0054186000000004E-3</v>
      </c>
      <c r="G66" s="19">
        <v>4818329.58</v>
      </c>
      <c r="H66" s="19">
        <v>19377.04</v>
      </c>
      <c r="I66" s="13">
        <v>1.64</v>
      </c>
      <c r="J66" s="26">
        <v>56.55</v>
      </c>
      <c r="K66" s="20">
        <v>446851885.25</v>
      </c>
      <c r="L66" s="20">
        <v>1797026.6895999999</v>
      </c>
      <c r="M66" s="20">
        <v>448648911.94</v>
      </c>
    </row>
    <row r="67" spans="1:13" ht="15" customHeight="1" x14ac:dyDescent="0.2">
      <c r="A67" s="21" t="s">
        <v>148</v>
      </c>
      <c r="B67" s="21" t="s">
        <v>139</v>
      </c>
      <c r="C67" s="14">
        <v>1</v>
      </c>
      <c r="D67" s="19">
        <v>16099</v>
      </c>
      <c r="E67" s="19">
        <v>15781.52</v>
      </c>
      <c r="F67" s="16">
        <v>1.55612387E-2</v>
      </c>
      <c r="G67" s="19">
        <v>15535.94</v>
      </c>
      <c r="H67" s="19">
        <v>245.58</v>
      </c>
      <c r="I67" s="13">
        <v>1.1499999999999999</v>
      </c>
      <c r="J67" s="26">
        <v>56.55</v>
      </c>
      <c r="K67" s="20">
        <v>1010302.1782</v>
      </c>
      <c r="L67" s="20">
        <v>15970.0674</v>
      </c>
      <c r="M67" s="20">
        <v>1026272.2456</v>
      </c>
    </row>
    <row r="68" spans="1:13" ht="15" customHeight="1" x14ac:dyDescent="0.2">
      <c r="A68" s="21" t="s">
        <v>148</v>
      </c>
      <c r="B68" s="21" t="s">
        <v>140</v>
      </c>
      <c r="C68" s="14">
        <v>1</v>
      </c>
      <c r="D68" s="19">
        <v>2248333</v>
      </c>
      <c r="E68" s="19">
        <v>2166324.7999999998</v>
      </c>
      <c r="F68" s="16">
        <v>3.7083082000000001E-3</v>
      </c>
      <c r="G68" s="19">
        <v>2158291.4</v>
      </c>
      <c r="H68" s="19">
        <v>8033.4</v>
      </c>
      <c r="I68" s="13">
        <v>1.18</v>
      </c>
      <c r="J68" s="26">
        <v>56.55</v>
      </c>
      <c r="K68" s="20">
        <v>144022785.12</v>
      </c>
      <c r="L68" s="20">
        <v>536068.78200000001</v>
      </c>
      <c r="M68" s="20">
        <v>144558853.90000001</v>
      </c>
    </row>
    <row r="69" spans="1:13" ht="15" customHeight="1" x14ac:dyDescent="0.2">
      <c r="A69" s="21" t="s">
        <v>148</v>
      </c>
      <c r="B69" s="21" t="s">
        <v>141</v>
      </c>
      <c r="C69" s="14">
        <v>1</v>
      </c>
      <c r="D69" s="19">
        <v>3290541</v>
      </c>
      <c r="E69" s="19">
        <v>3182095.74</v>
      </c>
      <c r="F69" s="16">
        <v>3.8526873000000001E-3</v>
      </c>
      <c r="G69" s="19">
        <v>3169836.12</v>
      </c>
      <c r="H69" s="19">
        <v>12259.62</v>
      </c>
      <c r="I69" s="13">
        <v>1.45</v>
      </c>
      <c r="J69" s="26">
        <v>56.55</v>
      </c>
      <c r="K69" s="20">
        <v>259926561.84</v>
      </c>
      <c r="L69" s="20">
        <v>1005288.84</v>
      </c>
      <c r="M69" s="20">
        <v>260931850.68000001</v>
      </c>
    </row>
    <row r="70" spans="1:13" ht="15" customHeight="1" x14ac:dyDescent="0.2">
      <c r="A70" s="21" t="s">
        <v>148</v>
      </c>
      <c r="B70" s="21" t="s">
        <v>142</v>
      </c>
      <c r="C70" s="14">
        <v>1</v>
      </c>
      <c r="D70" s="19">
        <v>10769308</v>
      </c>
      <c r="E70" s="19">
        <v>10532123.4</v>
      </c>
      <c r="F70" s="16">
        <v>4.9307131999999998E-3</v>
      </c>
      <c r="G70" s="19">
        <v>10480192.52</v>
      </c>
      <c r="H70" s="19">
        <v>51930.879999999997</v>
      </c>
      <c r="I70" s="13">
        <v>1.54</v>
      </c>
      <c r="J70" s="26">
        <v>56.55</v>
      </c>
      <c r="K70" s="20">
        <v>912719966.57000005</v>
      </c>
      <c r="L70" s="20">
        <v>4522660.3392000003</v>
      </c>
      <c r="M70" s="20">
        <v>917242626.90999997</v>
      </c>
    </row>
    <row r="71" spans="1:13" ht="15" customHeight="1" x14ac:dyDescent="0.2">
      <c r="A71" s="21" t="s">
        <v>148</v>
      </c>
      <c r="B71" s="21" t="s">
        <v>143</v>
      </c>
      <c r="C71" s="14">
        <v>1</v>
      </c>
      <c r="D71" s="19">
        <v>87271</v>
      </c>
      <c r="E71" s="19">
        <v>85844.2</v>
      </c>
      <c r="F71" s="16">
        <v>1.44957959E-2</v>
      </c>
      <c r="G71" s="19">
        <v>84599.82</v>
      </c>
      <c r="H71" s="19">
        <v>1244.3800000000001</v>
      </c>
      <c r="I71" s="13">
        <v>1.1100000000000001</v>
      </c>
      <c r="J71" s="26">
        <v>56.55</v>
      </c>
      <c r="K71" s="20">
        <v>5310330.7013999997</v>
      </c>
      <c r="L71" s="20">
        <v>78109.732600000003</v>
      </c>
      <c r="M71" s="20">
        <v>5388440.4340000004</v>
      </c>
    </row>
    <row r="72" spans="1:13" ht="15" customHeight="1" x14ac:dyDescent="0.2">
      <c r="A72" s="21" t="s">
        <v>148</v>
      </c>
      <c r="B72" s="21" t="s">
        <v>144</v>
      </c>
      <c r="C72" s="14">
        <v>1</v>
      </c>
      <c r="D72" s="19">
        <v>1593663</v>
      </c>
      <c r="E72" s="19">
        <v>1523810.22</v>
      </c>
      <c r="F72" s="16">
        <v>5.0837564000000002E-3</v>
      </c>
      <c r="G72" s="19">
        <v>1516063.54</v>
      </c>
      <c r="H72" s="19">
        <v>7746.68</v>
      </c>
      <c r="I72" s="13">
        <v>1.3</v>
      </c>
      <c r="J72" s="26">
        <v>56.55</v>
      </c>
      <c r="K72" s="20">
        <v>111460991.45999999</v>
      </c>
      <c r="L72" s="20">
        <v>569535.91359999997</v>
      </c>
      <c r="M72" s="20">
        <v>112030527.37</v>
      </c>
    </row>
    <row r="73" spans="1:13" ht="15" customHeight="1" x14ac:dyDescent="0.2">
      <c r="A73" s="21" t="s">
        <v>148</v>
      </c>
      <c r="B73" s="21" t="s">
        <v>145</v>
      </c>
      <c r="C73" s="14">
        <v>1</v>
      </c>
      <c r="D73" s="19">
        <v>1439165</v>
      </c>
      <c r="E73" s="19">
        <v>1380259.42</v>
      </c>
      <c r="F73" s="16">
        <v>4.8122983000000001E-3</v>
      </c>
      <c r="G73" s="19">
        <v>1373617.2</v>
      </c>
      <c r="H73" s="19">
        <v>6642.22</v>
      </c>
      <c r="I73" s="13">
        <v>1.5</v>
      </c>
      <c r="J73" s="26">
        <v>56.55</v>
      </c>
      <c r="K73" s="20">
        <v>116523947.08</v>
      </c>
      <c r="L73" s="20">
        <v>563459.52260000003</v>
      </c>
      <c r="M73" s="20">
        <v>117087406.59999999</v>
      </c>
    </row>
    <row r="74" spans="1:13" ht="15" customHeight="1" x14ac:dyDescent="0.2">
      <c r="A74" s="21" t="s">
        <v>148</v>
      </c>
      <c r="B74" s="21" t="s">
        <v>146</v>
      </c>
      <c r="C74" s="14">
        <v>1</v>
      </c>
      <c r="D74" s="19">
        <v>3040652</v>
      </c>
      <c r="E74" s="19">
        <v>2951894.92</v>
      </c>
      <c r="F74" s="16">
        <v>5.1074921000000004E-3</v>
      </c>
      <c r="G74" s="19">
        <v>2936818.14</v>
      </c>
      <c r="H74" s="19">
        <v>15076.78</v>
      </c>
      <c r="I74" s="13">
        <v>1.55</v>
      </c>
      <c r="J74" s="26">
        <v>56.55</v>
      </c>
      <c r="K74" s="20">
        <v>257412109.97</v>
      </c>
      <c r="L74" s="20">
        <v>1321479.767</v>
      </c>
      <c r="M74" s="20">
        <v>258733589.74000001</v>
      </c>
    </row>
    <row r="75" spans="1:13" ht="15" customHeight="1" x14ac:dyDescent="0.2">
      <c r="A75" s="21" t="s">
        <v>148</v>
      </c>
      <c r="B75" s="21" t="s">
        <v>147</v>
      </c>
      <c r="C75" s="14">
        <v>1</v>
      </c>
      <c r="D75" s="19">
        <v>38596</v>
      </c>
      <c r="E75" s="19">
        <v>37545.519999999997</v>
      </c>
      <c r="F75" s="16">
        <v>2.4098747E-3</v>
      </c>
      <c r="G75" s="19">
        <v>37455.040000000001</v>
      </c>
      <c r="H75" s="19">
        <v>90.48</v>
      </c>
      <c r="I75" s="13">
        <v>1.0900000000000001</v>
      </c>
      <c r="J75" s="26">
        <v>56.55</v>
      </c>
      <c r="K75" s="20">
        <v>2308728.6655999999</v>
      </c>
      <c r="L75" s="20">
        <v>5577.1872000000003</v>
      </c>
      <c r="M75" s="20">
        <v>2314305.8528</v>
      </c>
    </row>
    <row r="76" spans="1:13" ht="15" customHeight="1" x14ac:dyDescent="0.2">
      <c r="A76" s="21" t="s">
        <v>149</v>
      </c>
      <c r="B76" s="21" t="s">
        <v>132</v>
      </c>
      <c r="C76" s="14">
        <v>0</v>
      </c>
      <c r="D76" s="19">
        <v>2190748</v>
      </c>
      <c r="E76" s="19">
        <v>2190748</v>
      </c>
      <c r="F76" s="16">
        <v>1.0329804999999999E-3</v>
      </c>
      <c r="G76" s="19">
        <v>2188485</v>
      </c>
      <c r="H76" s="19">
        <v>2263</v>
      </c>
      <c r="I76" s="13">
        <v>0.68</v>
      </c>
      <c r="J76" s="26">
        <v>28.57</v>
      </c>
      <c r="K76" s="20">
        <v>42522263.549999997</v>
      </c>
      <c r="L76" s="20">
        <v>43970.09</v>
      </c>
      <c r="M76" s="20">
        <v>42566233.640000001</v>
      </c>
    </row>
    <row r="77" spans="1:13" ht="15" customHeight="1" x14ac:dyDescent="0.2">
      <c r="A77" s="21" t="s">
        <v>149</v>
      </c>
      <c r="B77" s="21" t="s">
        <v>133</v>
      </c>
      <c r="C77" s="14">
        <v>0</v>
      </c>
      <c r="D77" s="19">
        <v>357691</v>
      </c>
      <c r="E77" s="19">
        <v>357691</v>
      </c>
      <c r="F77" s="16">
        <v>2.5189339E-3</v>
      </c>
      <c r="G77" s="19">
        <v>356790</v>
      </c>
      <c r="H77" s="19">
        <v>901</v>
      </c>
      <c r="I77" s="13">
        <v>1.82</v>
      </c>
      <c r="J77" s="26">
        <v>28.57</v>
      </c>
      <c r="K77" s="20">
        <v>18553080</v>
      </c>
      <c r="L77" s="20">
        <v>46852</v>
      </c>
      <c r="M77" s="20">
        <v>18599932</v>
      </c>
    </row>
    <row r="78" spans="1:13" ht="15" customHeight="1" x14ac:dyDescent="0.2">
      <c r="A78" s="21" t="s">
        <v>149</v>
      </c>
      <c r="B78" s="21" t="s">
        <v>134</v>
      </c>
      <c r="C78" s="14">
        <v>0</v>
      </c>
      <c r="D78" s="19">
        <v>132140</v>
      </c>
      <c r="E78" s="19">
        <v>132140</v>
      </c>
      <c r="F78" s="16">
        <v>2.2173452E-3</v>
      </c>
      <c r="G78" s="19">
        <v>131847</v>
      </c>
      <c r="H78" s="19">
        <v>293</v>
      </c>
      <c r="I78" s="13">
        <v>2.67</v>
      </c>
      <c r="J78" s="26">
        <v>28.57</v>
      </c>
      <c r="K78" s="20">
        <v>10057289.16</v>
      </c>
      <c r="L78" s="20">
        <v>22350.04</v>
      </c>
      <c r="M78" s="20">
        <v>10079639.199999999</v>
      </c>
    </row>
    <row r="79" spans="1:13" ht="15" customHeight="1" x14ac:dyDescent="0.2">
      <c r="A79" s="21" t="s">
        <v>149</v>
      </c>
      <c r="B79" s="21" t="s">
        <v>135</v>
      </c>
      <c r="C79" s="14">
        <v>0</v>
      </c>
      <c r="D79" s="19">
        <v>1815580</v>
      </c>
      <c r="E79" s="19">
        <v>1815580</v>
      </c>
      <c r="F79" s="16">
        <v>6.5819190000000001E-4</v>
      </c>
      <c r="G79" s="19">
        <v>1814385</v>
      </c>
      <c r="H79" s="19">
        <v>1195</v>
      </c>
      <c r="I79" s="13">
        <v>1.46</v>
      </c>
      <c r="J79" s="26">
        <v>28.57</v>
      </c>
      <c r="K79" s="20">
        <v>75677998.349999994</v>
      </c>
      <c r="L79" s="20">
        <v>49843.45</v>
      </c>
      <c r="M79" s="20">
        <v>75727841.799999997</v>
      </c>
    </row>
    <row r="80" spans="1:13" ht="15" customHeight="1" x14ac:dyDescent="0.2">
      <c r="A80" s="21" t="s">
        <v>149</v>
      </c>
      <c r="B80" s="21" t="s">
        <v>136</v>
      </c>
      <c r="C80" s="14">
        <v>0</v>
      </c>
      <c r="D80" s="19">
        <v>674642</v>
      </c>
      <c r="E80" s="19">
        <v>674642</v>
      </c>
      <c r="F80" s="16">
        <v>7.7522599999999995E-4</v>
      </c>
      <c r="G80" s="19">
        <v>674119</v>
      </c>
      <c r="H80" s="19">
        <v>523</v>
      </c>
      <c r="I80" s="13">
        <v>2.34</v>
      </c>
      <c r="J80" s="26">
        <v>28.57</v>
      </c>
      <c r="K80" s="20">
        <v>45064855.149999999</v>
      </c>
      <c r="L80" s="20">
        <v>34962.550000000003</v>
      </c>
      <c r="M80" s="20">
        <v>45099817.700000003</v>
      </c>
    </row>
    <row r="81" spans="1:13" ht="15" customHeight="1" x14ac:dyDescent="0.2">
      <c r="A81" s="21" t="s">
        <v>149</v>
      </c>
      <c r="B81" s="21" t="s">
        <v>137</v>
      </c>
      <c r="C81" s="14">
        <v>0</v>
      </c>
      <c r="D81" s="19">
        <v>375523</v>
      </c>
      <c r="E81" s="19">
        <v>375523</v>
      </c>
      <c r="F81" s="16">
        <v>8.5480780000000002E-4</v>
      </c>
      <c r="G81" s="19">
        <v>375202</v>
      </c>
      <c r="H81" s="19">
        <v>321</v>
      </c>
      <c r="I81" s="13">
        <v>2.98</v>
      </c>
      <c r="J81" s="26">
        <v>28.57</v>
      </c>
      <c r="K81" s="20">
        <v>31944698.280000001</v>
      </c>
      <c r="L81" s="20">
        <v>27329.94</v>
      </c>
      <c r="M81" s="20">
        <v>31972028.219999999</v>
      </c>
    </row>
    <row r="82" spans="1:13" ht="15" customHeight="1" x14ac:dyDescent="0.2">
      <c r="A82" s="21" t="s">
        <v>149</v>
      </c>
      <c r="B82" s="21" t="s">
        <v>138</v>
      </c>
      <c r="C82" s="14">
        <v>0</v>
      </c>
      <c r="D82" s="19">
        <v>521180</v>
      </c>
      <c r="E82" s="19">
        <v>521180</v>
      </c>
      <c r="F82" s="16">
        <v>1.1013469000000001E-3</v>
      </c>
      <c r="G82" s="19">
        <v>520606</v>
      </c>
      <c r="H82" s="19">
        <v>574</v>
      </c>
      <c r="I82" s="13">
        <v>2.04</v>
      </c>
      <c r="J82" s="26">
        <v>28.57</v>
      </c>
      <c r="K82" s="20">
        <v>30340917.68</v>
      </c>
      <c r="L82" s="20">
        <v>33452.720000000001</v>
      </c>
      <c r="M82" s="20">
        <v>30374370.399999999</v>
      </c>
    </row>
    <row r="83" spans="1:13" ht="15" customHeight="1" x14ac:dyDescent="0.2">
      <c r="A83" s="21" t="s">
        <v>149</v>
      </c>
      <c r="B83" s="21" t="s">
        <v>139</v>
      </c>
      <c r="C83" s="14">
        <v>0</v>
      </c>
      <c r="D83" s="19">
        <v>287620</v>
      </c>
      <c r="E83" s="19">
        <v>287620</v>
      </c>
      <c r="F83" s="16">
        <v>6.3625620000000004E-4</v>
      </c>
      <c r="G83" s="19">
        <v>287437</v>
      </c>
      <c r="H83" s="19">
        <v>183</v>
      </c>
      <c r="I83" s="13">
        <v>2.86</v>
      </c>
      <c r="J83" s="26">
        <v>28.57</v>
      </c>
      <c r="K83" s="20">
        <v>23486477.27</v>
      </c>
      <c r="L83" s="20">
        <v>14952.93</v>
      </c>
      <c r="M83" s="20">
        <v>23501430.199999999</v>
      </c>
    </row>
    <row r="84" spans="1:13" ht="15" customHeight="1" x14ac:dyDescent="0.2">
      <c r="A84" s="21" t="s">
        <v>149</v>
      </c>
      <c r="B84" s="21" t="s">
        <v>140</v>
      </c>
      <c r="C84" s="14">
        <v>0</v>
      </c>
      <c r="D84" s="19">
        <v>234065</v>
      </c>
      <c r="E84" s="19">
        <v>234065</v>
      </c>
      <c r="F84" s="16">
        <v>1.1620704E-3</v>
      </c>
      <c r="G84" s="19">
        <v>233793</v>
      </c>
      <c r="H84" s="19">
        <v>272</v>
      </c>
      <c r="I84" s="13">
        <v>3.53</v>
      </c>
      <c r="J84" s="26">
        <v>28.57</v>
      </c>
      <c r="K84" s="20">
        <v>23578024.050000001</v>
      </c>
      <c r="L84" s="20">
        <v>27431.200000000001</v>
      </c>
      <c r="M84" s="20">
        <v>23605455.25</v>
      </c>
    </row>
    <row r="85" spans="1:13" ht="15" customHeight="1" x14ac:dyDescent="0.2">
      <c r="A85" s="21" t="s">
        <v>149</v>
      </c>
      <c r="B85" s="21" t="s">
        <v>141</v>
      </c>
      <c r="C85" s="14">
        <v>0</v>
      </c>
      <c r="D85" s="19">
        <v>173062</v>
      </c>
      <c r="E85" s="19">
        <v>173062</v>
      </c>
      <c r="F85" s="16">
        <v>1.5023517999999999E-3</v>
      </c>
      <c r="G85" s="19">
        <v>172802</v>
      </c>
      <c r="H85" s="19">
        <v>260</v>
      </c>
      <c r="I85" s="13">
        <v>2.99</v>
      </c>
      <c r="J85" s="26">
        <v>28.57</v>
      </c>
      <c r="K85" s="20">
        <v>14760746.84</v>
      </c>
      <c r="L85" s="20">
        <v>22209.200000000001</v>
      </c>
      <c r="M85" s="20">
        <v>14782956.039999999</v>
      </c>
    </row>
    <row r="86" spans="1:13" ht="15" customHeight="1" x14ac:dyDescent="0.2">
      <c r="A86" s="21" t="s">
        <v>149</v>
      </c>
      <c r="B86" s="21" t="s">
        <v>142</v>
      </c>
      <c r="C86" s="14">
        <v>0</v>
      </c>
      <c r="D86" s="19">
        <v>136418</v>
      </c>
      <c r="E86" s="19">
        <v>136418</v>
      </c>
      <c r="F86" s="16">
        <v>1.8252723000000001E-3</v>
      </c>
      <c r="G86" s="19">
        <v>136169</v>
      </c>
      <c r="H86" s="19">
        <v>249</v>
      </c>
      <c r="I86" s="13">
        <v>3.7</v>
      </c>
      <c r="J86" s="26">
        <v>28.57</v>
      </c>
      <c r="K86" s="20">
        <v>14394424.99</v>
      </c>
      <c r="L86" s="20">
        <v>26321.79</v>
      </c>
      <c r="M86" s="20">
        <v>14420746.779999999</v>
      </c>
    </row>
    <row r="87" spans="1:13" ht="15" customHeight="1" x14ac:dyDescent="0.2">
      <c r="A87" s="21" t="s">
        <v>149</v>
      </c>
      <c r="B87" s="21" t="s">
        <v>143</v>
      </c>
      <c r="C87" s="14">
        <v>0</v>
      </c>
      <c r="D87" s="19">
        <v>152931</v>
      </c>
      <c r="E87" s="19">
        <v>152931</v>
      </c>
      <c r="F87" s="16">
        <v>9.089066E-4</v>
      </c>
      <c r="G87" s="19">
        <v>152792</v>
      </c>
      <c r="H87" s="19">
        <v>139</v>
      </c>
      <c r="I87" s="13">
        <v>4.21</v>
      </c>
      <c r="J87" s="26">
        <v>28.57</v>
      </c>
      <c r="K87" s="20">
        <v>18377821.760000002</v>
      </c>
      <c r="L87" s="20">
        <v>16718.919999999998</v>
      </c>
      <c r="M87" s="20">
        <v>18394540.68</v>
      </c>
    </row>
    <row r="88" spans="1:13" ht="15" customHeight="1" x14ac:dyDescent="0.2">
      <c r="A88" s="21" t="s">
        <v>149</v>
      </c>
      <c r="B88" s="21" t="s">
        <v>132</v>
      </c>
      <c r="C88" s="14">
        <v>1</v>
      </c>
      <c r="D88" s="19">
        <v>10293046</v>
      </c>
      <c r="E88" s="19">
        <v>10293046</v>
      </c>
      <c r="F88" s="16">
        <v>4.8123753000000003E-3</v>
      </c>
      <c r="G88" s="19">
        <v>10243512</v>
      </c>
      <c r="H88" s="19">
        <v>49534</v>
      </c>
      <c r="I88" s="13">
        <v>0.68</v>
      </c>
      <c r="J88" s="26">
        <v>22.68</v>
      </c>
      <c r="K88" s="20">
        <v>157954955.03999999</v>
      </c>
      <c r="L88" s="20">
        <v>763814.28</v>
      </c>
      <c r="M88" s="20">
        <v>158718769.31999999</v>
      </c>
    </row>
    <row r="89" spans="1:13" ht="15" customHeight="1" x14ac:dyDescent="0.2">
      <c r="A89" s="21" t="s">
        <v>149</v>
      </c>
      <c r="B89" s="21" t="s">
        <v>133</v>
      </c>
      <c r="C89" s="14">
        <v>1</v>
      </c>
      <c r="D89" s="19">
        <v>1600870</v>
      </c>
      <c r="E89" s="19">
        <v>1600870</v>
      </c>
      <c r="F89" s="16">
        <v>4.0933992000000002E-3</v>
      </c>
      <c r="G89" s="19">
        <v>1594317</v>
      </c>
      <c r="H89" s="19">
        <v>6553</v>
      </c>
      <c r="I89" s="13">
        <v>1.82</v>
      </c>
      <c r="J89" s="26">
        <v>22.68</v>
      </c>
      <c r="K89" s="20">
        <v>65813405.759999998</v>
      </c>
      <c r="L89" s="20">
        <v>270507.84000000003</v>
      </c>
      <c r="M89" s="20">
        <v>66083913.600000001</v>
      </c>
    </row>
    <row r="90" spans="1:13" ht="15" customHeight="1" x14ac:dyDescent="0.2">
      <c r="A90" s="21" t="s">
        <v>149</v>
      </c>
      <c r="B90" s="21" t="s">
        <v>134</v>
      </c>
      <c r="C90" s="14">
        <v>1</v>
      </c>
      <c r="D90" s="19">
        <v>794671</v>
      </c>
      <c r="E90" s="19">
        <v>794671</v>
      </c>
      <c r="F90" s="16">
        <v>4.5427604999999996E-3</v>
      </c>
      <c r="G90" s="19">
        <v>791061</v>
      </c>
      <c r="H90" s="19">
        <v>3610</v>
      </c>
      <c r="I90" s="13">
        <v>2.67</v>
      </c>
      <c r="J90" s="26">
        <v>22.68</v>
      </c>
      <c r="K90" s="20">
        <v>47906654.159999996</v>
      </c>
      <c r="L90" s="20">
        <v>218621.6</v>
      </c>
      <c r="M90" s="20">
        <v>48125275.759999998</v>
      </c>
    </row>
    <row r="91" spans="1:13" ht="15" customHeight="1" x14ac:dyDescent="0.2">
      <c r="A91" s="21" t="s">
        <v>149</v>
      </c>
      <c r="B91" s="21" t="s">
        <v>135</v>
      </c>
      <c r="C91" s="14">
        <v>1</v>
      </c>
      <c r="D91" s="19">
        <v>7582746</v>
      </c>
      <c r="E91" s="19">
        <v>7582746</v>
      </c>
      <c r="F91" s="16">
        <v>3.8024483E-3</v>
      </c>
      <c r="G91" s="19">
        <v>7553913</v>
      </c>
      <c r="H91" s="19">
        <v>28833</v>
      </c>
      <c r="I91" s="13">
        <v>1.46</v>
      </c>
      <c r="J91" s="26">
        <v>22.68</v>
      </c>
      <c r="K91" s="20">
        <v>250110059.43000001</v>
      </c>
      <c r="L91" s="20">
        <v>954660.63</v>
      </c>
      <c r="M91" s="20">
        <v>251064720.06</v>
      </c>
    </row>
    <row r="92" spans="1:13" ht="15" customHeight="1" x14ac:dyDescent="0.2">
      <c r="A92" s="21" t="s">
        <v>149</v>
      </c>
      <c r="B92" s="21" t="s">
        <v>136</v>
      </c>
      <c r="C92" s="14">
        <v>1</v>
      </c>
      <c r="D92" s="19">
        <v>2704022</v>
      </c>
      <c r="E92" s="19">
        <v>2704022</v>
      </c>
      <c r="F92" s="16">
        <v>3.3505645000000001E-3</v>
      </c>
      <c r="G92" s="19">
        <v>2694962</v>
      </c>
      <c r="H92" s="19">
        <v>9060</v>
      </c>
      <c r="I92" s="13">
        <v>2.34</v>
      </c>
      <c r="J92" s="26">
        <v>22.68</v>
      </c>
      <c r="K92" s="20">
        <v>143021633.34</v>
      </c>
      <c r="L92" s="20">
        <v>480814.2</v>
      </c>
      <c r="M92" s="20">
        <v>143502447.53999999</v>
      </c>
    </row>
    <row r="93" spans="1:13" ht="15" customHeight="1" x14ac:dyDescent="0.2">
      <c r="A93" s="21" t="s">
        <v>149</v>
      </c>
      <c r="B93" s="21" t="s">
        <v>137</v>
      </c>
      <c r="C93" s="14">
        <v>1</v>
      </c>
      <c r="D93" s="19">
        <v>2053897</v>
      </c>
      <c r="E93" s="19">
        <v>2053897</v>
      </c>
      <c r="F93" s="16">
        <v>3.0775643000000002E-3</v>
      </c>
      <c r="G93" s="19">
        <v>2047576</v>
      </c>
      <c r="H93" s="19">
        <v>6321</v>
      </c>
      <c r="I93" s="13">
        <v>2.98</v>
      </c>
      <c r="J93" s="26">
        <v>22.68</v>
      </c>
      <c r="K93" s="20">
        <v>138395661.84</v>
      </c>
      <c r="L93" s="20">
        <v>427236.39</v>
      </c>
      <c r="M93" s="20">
        <v>138822898.22999999</v>
      </c>
    </row>
    <row r="94" spans="1:13" ht="15" customHeight="1" x14ac:dyDescent="0.2">
      <c r="A94" s="21" t="s">
        <v>149</v>
      </c>
      <c r="B94" s="21" t="s">
        <v>138</v>
      </c>
      <c r="C94" s="14">
        <v>1</v>
      </c>
      <c r="D94" s="19">
        <v>2469339</v>
      </c>
      <c r="E94" s="19">
        <v>2469339</v>
      </c>
      <c r="F94" s="16">
        <v>5.0033632000000003E-3</v>
      </c>
      <c r="G94" s="19">
        <v>2456984</v>
      </c>
      <c r="H94" s="19">
        <v>12355</v>
      </c>
      <c r="I94" s="13">
        <v>2.04</v>
      </c>
      <c r="J94" s="26">
        <v>22.68</v>
      </c>
      <c r="K94" s="20">
        <v>113684649.68000001</v>
      </c>
      <c r="L94" s="20">
        <v>571665.85</v>
      </c>
      <c r="M94" s="20">
        <v>114256315.53</v>
      </c>
    </row>
    <row r="95" spans="1:13" ht="15" customHeight="1" x14ac:dyDescent="0.2">
      <c r="A95" s="21" t="s">
        <v>149</v>
      </c>
      <c r="B95" s="21" t="s">
        <v>139</v>
      </c>
      <c r="C95" s="14">
        <v>1</v>
      </c>
      <c r="D95" s="19">
        <v>1267574</v>
      </c>
      <c r="E95" s="19">
        <v>1267574</v>
      </c>
      <c r="F95" s="16">
        <v>4.5922367999999998E-3</v>
      </c>
      <c r="G95" s="19">
        <v>1261753</v>
      </c>
      <c r="H95" s="19">
        <v>5821</v>
      </c>
      <c r="I95" s="13">
        <v>2.86</v>
      </c>
      <c r="J95" s="26">
        <v>22.68</v>
      </c>
      <c r="K95" s="20">
        <v>81837299.579999998</v>
      </c>
      <c r="L95" s="20">
        <v>377550.06</v>
      </c>
      <c r="M95" s="20">
        <v>82214849.640000001</v>
      </c>
    </row>
    <row r="96" spans="1:13" ht="15" customHeight="1" x14ac:dyDescent="0.2">
      <c r="A96" s="21" t="s">
        <v>149</v>
      </c>
      <c r="B96" s="21" t="s">
        <v>140</v>
      </c>
      <c r="C96" s="14">
        <v>1</v>
      </c>
      <c r="D96" s="19">
        <v>1269176</v>
      </c>
      <c r="E96" s="19">
        <v>1269176</v>
      </c>
      <c r="F96" s="16">
        <v>3.9159266000000003E-3</v>
      </c>
      <c r="G96" s="19">
        <v>1264206</v>
      </c>
      <c r="H96" s="19">
        <v>4970</v>
      </c>
      <c r="I96" s="13">
        <v>3.53</v>
      </c>
      <c r="J96" s="26">
        <v>22.68</v>
      </c>
      <c r="K96" s="20">
        <v>101212332.36</v>
      </c>
      <c r="L96" s="20">
        <v>397898.2</v>
      </c>
      <c r="M96" s="20">
        <v>101610230.56</v>
      </c>
    </row>
    <row r="97" spans="1:13" ht="15" customHeight="1" x14ac:dyDescent="0.2">
      <c r="A97" s="21" t="s">
        <v>149</v>
      </c>
      <c r="B97" s="21" t="s">
        <v>141</v>
      </c>
      <c r="C97" s="14">
        <v>1</v>
      </c>
      <c r="D97" s="19">
        <v>841949</v>
      </c>
      <c r="E97" s="19">
        <v>841949</v>
      </c>
      <c r="F97" s="16">
        <v>5.1107608999999997E-3</v>
      </c>
      <c r="G97" s="19">
        <v>837646</v>
      </c>
      <c r="H97" s="19">
        <v>4303</v>
      </c>
      <c r="I97" s="13">
        <v>2.99</v>
      </c>
      <c r="J97" s="26">
        <v>22.68</v>
      </c>
      <c r="K97" s="20">
        <v>56800775.259999998</v>
      </c>
      <c r="L97" s="20">
        <v>291786.43</v>
      </c>
      <c r="M97" s="20">
        <v>57092561.689999998</v>
      </c>
    </row>
    <row r="98" spans="1:13" ht="15" customHeight="1" x14ac:dyDescent="0.2">
      <c r="A98" s="21" t="s">
        <v>149</v>
      </c>
      <c r="B98" s="21" t="s">
        <v>142</v>
      </c>
      <c r="C98" s="14">
        <v>1</v>
      </c>
      <c r="D98" s="19">
        <v>660749</v>
      </c>
      <c r="E98" s="19">
        <v>660749</v>
      </c>
      <c r="F98" s="16">
        <v>5.9947120999999997E-3</v>
      </c>
      <c r="G98" s="19">
        <v>656788</v>
      </c>
      <c r="H98" s="19">
        <v>3961</v>
      </c>
      <c r="I98" s="13">
        <v>3.7</v>
      </c>
      <c r="J98" s="26">
        <v>22.68</v>
      </c>
      <c r="K98" s="20">
        <v>55117648.960000001</v>
      </c>
      <c r="L98" s="20">
        <v>332407.12</v>
      </c>
      <c r="M98" s="20">
        <v>55450056.079999998</v>
      </c>
    </row>
    <row r="99" spans="1:13" ht="15" customHeight="1" x14ac:dyDescent="0.2">
      <c r="A99" s="21" t="s">
        <v>149</v>
      </c>
      <c r="B99" s="21" t="s">
        <v>143</v>
      </c>
      <c r="C99" s="14">
        <v>1</v>
      </c>
      <c r="D99" s="19">
        <v>877655</v>
      </c>
      <c r="E99" s="19">
        <v>877655</v>
      </c>
      <c r="F99" s="16">
        <v>4.5496236999999998E-3</v>
      </c>
      <c r="G99" s="19">
        <v>873662</v>
      </c>
      <c r="H99" s="19">
        <v>3993</v>
      </c>
      <c r="I99" s="13">
        <v>4.21</v>
      </c>
      <c r="J99" s="26">
        <v>22.68</v>
      </c>
      <c r="K99" s="20">
        <v>83417247.760000005</v>
      </c>
      <c r="L99" s="20">
        <v>381251.64</v>
      </c>
      <c r="M99" s="20">
        <v>83798499.400000006</v>
      </c>
    </row>
    <row r="100" spans="1:13" ht="15" customHeight="1" x14ac:dyDescent="0.2">
      <c r="A100" s="21" t="s">
        <v>12</v>
      </c>
      <c r="B100" s="21" t="s">
        <v>132</v>
      </c>
      <c r="C100" s="14">
        <v>0</v>
      </c>
      <c r="D100" s="19">
        <v>16950</v>
      </c>
      <c r="E100" s="19">
        <v>16950</v>
      </c>
      <c r="F100" s="16">
        <v>0</v>
      </c>
      <c r="G100" s="19">
        <v>16950</v>
      </c>
      <c r="H100" s="19">
        <v>0</v>
      </c>
      <c r="I100" s="13">
        <v>4.0599999999999996</v>
      </c>
      <c r="J100" s="26">
        <v>101.2</v>
      </c>
      <c r="K100" s="20">
        <v>6964246.5</v>
      </c>
      <c r="L100" s="20">
        <v>0</v>
      </c>
      <c r="M100" s="20">
        <v>6964246.5</v>
      </c>
    </row>
    <row r="101" spans="1:13" ht="15" customHeight="1" x14ac:dyDescent="0.2">
      <c r="A101" s="21" t="s">
        <v>12</v>
      </c>
      <c r="B101" s="21" t="s">
        <v>133</v>
      </c>
      <c r="C101" s="14">
        <v>0</v>
      </c>
      <c r="D101" s="19">
        <v>31590</v>
      </c>
      <c r="E101" s="19">
        <v>31590</v>
      </c>
      <c r="F101" s="16">
        <v>5.1915162999999999E-3</v>
      </c>
      <c r="G101" s="19">
        <v>31426</v>
      </c>
      <c r="H101" s="19">
        <v>164</v>
      </c>
      <c r="I101" s="13">
        <v>3.07</v>
      </c>
      <c r="J101" s="26">
        <v>101.2</v>
      </c>
      <c r="K101" s="20">
        <v>9763429.6799999997</v>
      </c>
      <c r="L101" s="20">
        <v>60124.04</v>
      </c>
      <c r="M101" s="20">
        <v>9823553.7200000007</v>
      </c>
    </row>
    <row r="102" spans="1:13" ht="15" customHeight="1" x14ac:dyDescent="0.2">
      <c r="A102" s="21" t="s">
        <v>12</v>
      </c>
      <c r="B102" s="21" t="s">
        <v>134</v>
      </c>
      <c r="C102" s="14">
        <v>0</v>
      </c>
      <c r="D102" s="19">
        <v>227633</v>
      </c>
      <c r="E102" s="19">
        <v>227633</v>
      </c>
      <c r="F102" s="16">
        <v>6.6774149999999997E-4</v>
      </c>
      <c r="G102" s="19">
        <v>227481</v>
      </c>
      <c r="H102" s="19">
        <v>152</v>
      </c>
      <c r="I102" s="13">
        <v>2.93</v>
      </c>
      <c r="J102" s="26">
        <v>101.2</v>
      </c>
      <c r="K102" s="20">
        <v>67452666.120000005</v>
      </c>
      <c r="L102" s="20">
        <v>53183.28</v>
      </c>
      <c r="M102" s="20">
        <v>67505849.400000006</v>
      </c>
    </row>
    <row r="103" spans="1:13" ht="15" customHeight="1" x14ac:dyDescent="0.2">
      <c r="A103" s="21" t="s">
        <v>12</v>
      </c>
      <c r="B103" s="21" t="s">
        <v>135</v>
      </c>
      <c r="C103" s="14">
        <v>0</v>
      </c>
      <c r="D103" s="19">
        <v>100684</v>
      </c>
      <c r="E103" s="19">
        <v>100684</v>
      </c>
      <c r="F103" s="16">
        <v>5.4626360000000005E-4</v>
      </c>
      <c r="G103" s="19">
        <v>100629</v>
      </c>
      <c r="H103" s="19">
        <v>55</v>
      </c>
      <c r="I103" s="13">
        <v>2.4</v>
      </c>
      <c r="J103" s="26">
        <v>101.2</v>
      </c>
      <c r="K103" s="20">
        <v>24440771.52</v>
      </c>
      <c r="L103" s="20">
        <v>15763</v>
      </c>
      <c r="M103" s="20">
        <v>24456534.52</v>
      </c>
    </row>
    <row r="104" spans="1:13" ht="15" customHeight="1" x14ac:dyDescent="0.2">
      <c r="A104" s="21" t="s">
        <v>12</v>
      </c>
      <c r="B104" s="21" t="s">
        <v>136</v>
      </c>
      <c r="C104" s="14">
        <v>0</v>
      </c>
      <c r="D104" s="19">
        <v>537061</v>
      </c>
      <c r="E104" s="19">
        <v>537061</v>
      </c>
      <c r="F104" s="16">
        <v>1.2084287999999999E-3</v>
      </c>
      <c r="G104" s="19">
        <v>536412</v>
      </c>
      <c r="H104" s="19">
        <v>649</v>
      </c>
      <c r="I104" s="13">
        <v>1.99</v>
      </c>
      <c r="J104" s="26">
        <v>101.2</v>
      </c>
      <c r="K104" s="20">
        <v>108028012.68000001</v>
      </c>
      <c r="L104" s="20">
        <v>154228.35999999999</v>
      </c>
      <c r="M104" s="20">
        <v>108182241.04000001</v>
      </c>
    </row>
    <row r="105" spans="1:13" ht="15" customHeight="1" x14ac:dyDescent="0.2">
      <c r="A105" s="21" t="s">
        <v>12</v>
      </c>
      <c r="B105" s="21" t="s">
        <v>137</v>
      </c>
      <c r="C105" s="14">
        <v>0</v>
      </c>
      <c r="D105" s="19">
        <v>196129</v>
      </c>
      <c r="E105" s="19">
        <v>196129</v>
      </c>
      <c r="F105" s="16">
        <v>1.4021384E-3</v>
      </c>
      <c r="G105" s="19">
        <v>195854</v>
      </c>
      <c r="H105" s="19">
        <v>275</v>
      </c>
      <c r="I105" s="13">
        <v>2.2400000000000002</v>
      </c>
      <c r="J105" s="26">
        <v>101.2</v>
      </c>
      <c r="K105" s="20">
        <v>44398143.259999998</v>
      </c>
      <c r="L105" s="20">
        <v>73559.75</v>
      </c>
      <c r="M105" s="20">
        <v>44471703.009999998</v>
      </c>
    </row>
    <row r="106" spans="1:13" ht="15" customHeight="1" x14ac:dyDescent="0.2">
      <c r="A106" s="21" t="s">
        <v>12</v>
      </c>
      <c r="B106" s="21" t="s">
        <v>138</v>
      </c>
      <c r="C106" s="14">
        <v>0</v>
      </c>
      <c r="D106" s="19">
        <v>1215024</v>
      </c>
      <c r="E106" s="19">
        <v>1215024</v>
      </c>
      <c r="F106" s="16">
        <v>7.7776240000000001E-4</v>
      </c>
      <c r="G106" s="19">
        <v>1214079</v>
      </c>
      <c r="H106" s="19">
        <v>945</v>
      </c>
      <c r="I106" s="13">
        <v>1.86</v>
      </c>
      <c r="J106" s="26">
        <v>101.2</v>
      </c>
      <c r="K106" s="20">
        <v>228526090.16999999</v>
      </c>
      <c r="L106" s="20">
        <v>209893.95</v>
      </c>
      <c r="M106" s="20">
        <v>228735984.12</v>
      </c>
    </row>
    <row r="107" spans="1:13" ht="15" customHeight="1" x14ac:dyDescent="0.2">
      <c r="A107" s="21" t="s">
        <v>12</v>
      </c>
      <c r="B107" s="21" t="s">
        <v>139</v>
      </c>
      <c r="C107" s="14">
        <v>0</v>
      </c>
      <c r="D107" s="19">
        <v>44495</v>
      </c>
      <c r="E107" s="19">
        <v>44495</v>
      </c>
      <c r="F107" s="16">
        <v>5.3938640000000002E-4</v>
      </c>
      <c r="G107" s="19">
        <v>44471</v>
      </c>
      <c r="H107" s="19">
        <v>24</v>
      </c>
      <c r="I107" s="13">
        <v>2.08</v>
      </c>
      <c r="J107" s="26">
        <v>101.2</v>
      </c>
      <c r="K107" s="20">
        <v>9361145.5</v>
      </c>
      <c r="L107" s="20">
        <v>5961.36</v>
      </c>
      <c r="M107" s="20">
        <v>9367106.8599999994</v>
      </c>
    </row>
    <row r="108" spans="1:13" ht="15" customHeight="1" x14ac:dyDescent="0.2">
      <c r="A108" s="21" t="s">
        <v>12</v>
      </c>
      <c r="B108" s="21" t="s">
        <v>140</v>
      </c>
      <c r="C108" s="14">
        <v>0</v>
      </c>
      <c r="D108" s="19">
        <v>386995</v>
      </c>
      <c r="E108" s="19">
        <v>386995</v>
      </c>
      <c r="F108" s="16">
        <v>1.7132003999999999E-3</v>
      </c>
      <c r="G108" s="19">
        <v>386332</v>
      </c>
      <c r="H108" s="19">
        <v>663</v>
      </c>
      <c r="I108" s="13">
        <v>1.73</v>
      </c>
      <c r="J108" s="26">
        <v>101.2</v>
      </c>
      <c r="K108" s="20">
        <v>67639006.560000002</v>
      </c>
      <c r="L108" s="20">
        <v>136969.17000000001</v>
      </c>
      <c r="M108" s="20">
        <v>67775975.730000004</v>
      </c>
    </row>
    <row r="109" spans="1:13" ht="15" customHeight="1" x14ac:dyDescent="0.2">
      <c r="A109" s="21" t="s">
        <v>12</v>
      </c>
      <c r="B109" s="21" t="s">
        <v>141</v>
      </c>
      <c r="C109" s="14">
        <v>0</v>
      </c>
      <c r="D109" s="19">
        <v>62658</v>
      </c>
      <c r="E109" s="19">
        <v>62658</v>
      </c>
      <c r="F109" s="16">
        <v>4.6761785999999998E-3</v>
      </c>
      <c r="G109" s="19">
        <v>62365</v>
      </c>
      <c r="H109" s="19">
        <v>293</v>
      </c>
      <c r="I109" s="13">
        <v>1.72</v>
      </c>
      <c r="J109" s="26">
        <v>101.2</v>
      </c>
      <c r="K109" s="20">
        <v>10855251.9</v>
      </c>
      <c r="L109" s="20">
        <v>60182.2</v>
      </c>
      <c r="M109" s="20">
        <v>10915434.1</v>
      </c>
    </row>
    <row r="110" spans="1:13" ht="15" customHeight="1" x14ac:dyDescent="0.2">
      <c r="A110" s="21" t="s">
        <v>12</v>
      </c>
      <c r="B110" s="21" t="s">
        <v>142</v>
      </c>
      <c r="C110" s="14">
        <v>0</v>
      </c>
      <c r="D110" s="19">
        <v>589399</v>
      </c>
      <c r="E110" s="19">
        <v>589399</v>
      </c>
      <c r="F110" s="16">
        <v>1.6898569999999999E-3</v>
      </c>
      <c r="G110" s="19">
        <v>588403</v>
      </c>
      <c r="H110" s="19">
        <v>996</v>
      </c>
      <c r="I110" s="13">
        <v>1.43</v>
      </c>
      <c r="J110" s="26">
        <v>101.2</v>
      </c>
      <c r="K110" s="20">
        <v>85153682.159999996</v>
      </c>
      <c r="L110" s="20">
        <v>170076.96</v>
      </c>
      <c r="M110" s="20">
        <v>85323759.120000005</v>
      </c>
    </row>
    <row r="111" spans="1:13" ht="15" customHeight="1" x14ac:dyDescent="0.2">
      <c r="A111" s="21" t="s">
        <v>12</v>
      </c>
      <c r="B111" s="21" t="s">
        <v>143</v>
      </c>
      <c r="C111" s="14">
        <v>0</v>
      </c>
      <c r="D111" s="19">
        <v>50486</v>
      </c>
      <c r="E111" s="19">
        <v>50486</v>
      </c>
      <c r="F111" s="16">
        <v>0</v>
      </c>
      <c r="G111" s="19">
        <v>50486</v>
      </c>
      <c r="H111" s="19">
        <v>0</v>
      </c>
      <c r="I111" s="13">
        <v>1.87</v>
      </c>
      <c r="J111" s="26">
        <v>101.2</v>
      </c>
      <c r="K111" s="20">
        <v>9553970.6400000006</v>
      </c>
      <c r="L111" s="20">
        <v>0</v>
      </c>
      <c r="M111" s="20">
        <v>9553970.6400000006</v>
      </c>
    </row>
    <row r="112" spans="1:13" ht="15" customHeight="1" x14ac:dyDescent="0.2">
      <c r="A112" s="21" t="s">
        <v>12</v>
      </c>
      <c r="B112" s="21" t="s">
        <v>144</v>
      </c>
      <c r="C112" s="14">
        <v>0</v>
      </c>
      <c r="D112" s="19">
        <v>439213</v>
      </c>
      <c r="E112" s="19">
        <v>439213</v>
      </c>
      <c r="F112" s="16">
        <v>1.0017918E-3</v>
      </c>
      <c r="G112" s="19">
        <v>438773</v>
      </c>
      <c r="H112" s="19">
        <v>440</v>
      </c>
      <c r="I112" s="13">
        <v>1.62</v>
      </c>
      <c r="J112" s="26">
        <v>101.2</v>
      </c>
      <c r="K112" s="20">
        <v>71932445.620000005</v>
      </c>
      <c r="L112" s="20">
        <v>85118</v>
      </c>
      <c r="M112" s="20">
        <v>72017563.620000005</v>
      </c>
    </row>
    <row r="113" spans="1:13" ht="15" customHeight="1" x14ac:dyDescent="0.2">
      <c r="A113" s="21" t="s">
        <v>12</v>
      </c>
      <c r="B113" s="21" t="s">
        <v>145</v>
      </c>
      <c r="C113" s="14">
        <v>0</v>
      </c>
      <c r="D113" s="19">
        <v>100658</v>
      </c>
      <c r="E113" s="19">
        <v>100658</v>
      </c>
      <c r="F113" s="16">
        <v>1.986926E-4</v>
      </c>
      <c r="G113" s="19">
        <v>100638</v>
      </c>
      <c r="H113" s="19">
        <v>20</v>
      </c>
      <c r="I113" s="13">
        <v>1.55</v>
      </c>
      <c r="J113" s="26">
        <v>101.2</v>
      </c>
      <c r="K113" s="20">
        <v>15786076.68</v>
      </c>
      <c r="L113" s="20">
        <v>3701.8</v>
      </c>
      <c r="M113" s="20">
        <v>15789778.48</v>
      </c>
    </row>
    <row r="114" spans="1:13" ht="15" customHeight="1" x14ac:dyDescent="0.2">
      <c r="A114" s="21" t="s">
        <v>12</v>
      </c>
      <c r="B114" s="21" t="s">
        <v>146</v>
      </c>
      <c r="C114" s="14">
        <v>0</v>
      </c>
      <c r="D114" s="19">
        <v>11313</v>
      </c>
      <c r="E114" s="19">
        <v>11313</v>
      </c>
      <c r="F114" s="16">
        <v>9.7233270000000004E-4</v>
      </c>
      <c r="G114" s="19">
        <v>11302</v>
      </c>
      <c r="H114" s="19">
        <v>11</v>
      </c>
      <c r="I114" s="13">
        <v>1.0900000000000001</v>
      </c>
      <c r="J114" s="26">
        <v>101.2</v>
      </c>
      <c r="K114" s="20">
        <v>1246723.6200000001</v>
      </c>
      <c r="L114" s="20">
        <v>1431.76</v>
      </c>
      <c r="M114" s="20">
        <v>1248155.3799999999</v>
      </c>
    </row>
    <row r="115" spans="1:13" ht="15" customHeight="1" x14ac:dyDescent="0.2">
      <c r="A115" s="21" t="s">
        <v>12</v>
      </c>
      <c r="B115" s="21" t="s">
        <v>147</v>
      </c>
      <c r="C115" s="14">
        <v>0</v>
      </c>
      <c r="D115" s="19">
        <v>1149521</v>
      </c>
      <c r="E115" s="19">
        <v>1149521</v>
      </c>
      <c r="F115" s="16">
        <v>6.2808769999999996E-4</v>
      </c>
      <c r="G115" s="19">
        <v>1148799</v>
      </c>
      <c r="H115" s="19">
        <v>722</v>
      </c>
      <c r="I115" s="13">
        <v>1.34</v>
      </c>
      <c r="J115" s="26">
        <v>101.2</v>
      </c>
      <c r="K115" s="20">
        <v>155788632.38999999</v>
      </c>
      <c r="L115" s="20">
        <v>115534.44</v>
      </c>
      <c r="M115" s="20">
        <v>155904166.83000001</v>
      </c>
    </row>
    <row r="116" spans="1:13" ht="15" customHeight="1" x14ac:dyDescent="0.2">
      <c r="A116" s="21" t="s">
        <v>12</v>
      </c>
      <c r="B116" s="21" t="s">
        <v>150</v>
      </c>
      <c r="C116" s="14">
        <v>0</v>
      </c>
      <c r="D116" s="19">
        <v>117357</v>
      </c>
      <c r="E116" s="19">
        <v>117357</v>
      </c>
      <c r="F116" s="16">
        <v>1.9513110000000001E-3</v>
      </c>
      <c r="G116" s="19">
        <v>117128</v>
      </c>
      <c r="H116" s="19">
        <v>229</v>
      </c>
      <c r="I116" s="13">
        <v>0.94</v>
      </c>
      <c r="J116" s="26">
        <v>101.2</v>
      </c>
      <c r="K116" s="20">
        <v>11142386.640000001</v>
      </c>
      <c r="L116" s="20">
        <v>25705.25</v>
      </c>
      <c r="M116" s="20">
        <v>11168091.890000001</v>
      </c>
    </row>
    <row r="117" spans="1:13" ht="15" customHeight="1" x14ac:dyDescent="0.2">
      <c r="A117" s="21" t="s">
        <v>12</v>
      </c>
      <c r="B117" s="21" t="s">
        <v>151</v>
      </c>
      <c r="C117" s="14">
        <v>0</v>
      </c>
      <c r="D117" s="19">
        <v>13244</v>
      </c>
      <c r="E117" s="19">
        <v>13244</v>
      </c>
      <c r="F117" s="16">
        <v>0</v>
      </c>
      <c r="G117" s="19">
        <v>13244</v>
      </c>
      <c r="H117" s="19">
        <v>0</v>
      </c>
      <c r="I117" s="13">
        <v>1.04</v>
      </c>
      <c r="J117" s="26">
        <v>101.2</v>
      </c>
      <c r="K117" s="20">
        <v>1393931</v>
      </c>
      <c r="L117" s="20">
        <v>0</v>
      </c>
      <c r="M117" s="20">
        <v>1393931</v>
      </c>
    </row>
    <row r="118" spans="1:13" ht="15" customHeight="1" x14ac:dyDescent="0.2">
      <c r="A118" s="21" t="s">
        <v>12</v>
      </c>
      <c r="B118" s="21" t="s">
        <v>152</v>
      </c>
      <c r="C118" s="14">
        <v>0</v>
      </c>
      <c r="D118" s="19">
        <v>197507</v>
      </c>
      <c r="E118" s="19">
        <v>197507</v>
      </c>
      <c r="F118" s="16">
        <v>1.630322E-3</v>
      </c>
      <c r="G118" s="19">
        <v>197185</v>
      </c>
      <c r="H118" s="19">
        <v>322</v>
      </c>
      <c r="I118" s="13">
        <v>0.99</v>
      </c>
      <c r="J118" s="26">
        <v>101.2</v>
      </c>
      <c r="K118" s="20">
        <v>19755965.149999999</v>
      </c>
      <c r="L118" s="20">
        <v>38066.839999999997</v>
      </c>
      <c r="M118" s="20">
        <v>19794031.989999998</v>
      </c>
    </row>
    <row r="119" spans="1:13" ht="15" customHeight="1" x14ac:dyDescent="0.2">
      <c r="A119" s="21" t="s">
        <v>12</v>
      </c>
      <c r="B119" s="21" t="s">
        <v>153</v>
      </c>
      <c r="C119" s="14">
        <v>0</v>
      </c>
      <c r="D119" s="19">
        <v>16325</v>
      </c>
      <c r="E119" s="19">
        <v>16325</v>
      </c>
      <c r="F119" s="16" t="s">
        <v>20</v>
      </c>
      <c r="G119" s="16" t="s">
        <v>20</v>
      </c>
      <c r="H119" s="16" t="s">
        <v>20</v>
      </c>
      <c r="I119" s="13">
        <v>1.57</v>
      </c>
      <c r="J119" s="26">
        <v>101.2</v>
      </c>
      <c r="K119" s="20" t="s">
        <v>20</v>
      </c>
      <c r="L119" s="20" t="s">
        <v>20</v>
      </c>
      <c r="M119" s="20">
        <v>2593859</v>
      </c>
    </row>
    <row r="120" spans="1:13" ht="15" customHeight="1" x14ac:dyDescent="0.2">
      <c r="A120" s="21" t="s">
        <v>12</v>
      </c>
      <c r="B120" s="21" t="s">
        <v>154</v>
      </c>
      <c r="C120" s="14">
        <v>0</v>
      </c>
      <c r="D120" s="19">
        <v>296587</v>
      </c>
      <c r="E120" s="19">
        <v>296587</v>
      </c>
      <c r="F120" s="16">
        <v>7.3502880000000004E-4</v>
      </c>
      <c r="G120" s="19">
        <v>296369</v>
      </c>
      <c r="H120" s="19">
        <v>218</v>
      </c>
      <c r="I120" s="13">
        <v>1.47</v>
      </c>
      <c r="J120" s="26">
        <v>101.2</v>
      </c>
      <c r="K120" s="20">
        <v>44087852.439999998</v>
      </c>
      <c r="L120" s="20">
        <v>38267.72</v>
      </c>
      <c r="M120" s="20">
        <v>44126120.159999996</v>
      </c>
    </row>
    <row r="121" spans="1:13" ht="15" customHeight="1" x14ac:dyDescent="0.2">
      <c r="A121" s="21" t="s">
        <v>12</v>
      </c>
      <c r="B121" s="21" t="s">
        <v>155</v>
      </c>
      <c r="C121" s="14">
        <v>0</v>
      </c>
      <c r="D121" s="19">
        <v>61142</v>
      </c>
      <c r="E121" s="19">
        <v>61142</v>
      </c>
      <c r="F121" s="16">
        <v>8.8318999999999995E-4</v>
      </c>
      <c r="G121" s="19">
        <v>61088</v>
      </c>
      <c r="H121" s="19">
        <v>54</v>
      </c>
      <c r="I121" s="13">
        <v>1.22</v>
      </c>
      <c r="J121" s="26">
        <v>101.2</v>
      </c>
      <c r="K121" s="20">
        <v>7541924.4800000004</v>
      </c>
      <c r="L121" s="20">
        <v>7867.26</v>
      </c>
      <c r="M121" s="20">
        <v>7549791.7400000002</v>
      </c>
    </row>
    <row r="122" spans="1:13" ht="15" customHeight="1" x14ac:dyDescent="0.2">
      <c r="A122" s="21" t="s">
        <v>12</v>
      </c>
      <c r="B122" s="21" t="s">
        <v>156</v>
      </c>
      <c r="C122" s="14">
        <v>0</v>
      </c>
      <c r="D122" s="19">
        <v>2057</v>
      </c>
      <c r="E122" s="19">
        <v>2057</v>
      </c>
      <c r="F122" s="16">
        <v>0</v>
      </c>
      <c r="G122" s="19">
        <v>2057</v>
      </c>
      <c r="H122" s="19">
        <v>0</v>
      </c>
      <c r="I122" s="13">
        <v>0.71</v>
      </c>
      <c r="J122" s="26">
        <v>101.2</v>
      </c>
      <c r="K122" s="20">
        <v>147795.45000000001</v>
      </c>
      <c r="L122" s="20">
        <v>0</v>
      </c>
      <c r="M122" s="20">
        <v>147795.45000000001</v>
      </c>
    </row>
    <row r="123" spans="1:13" ht="15" customHeight="1" x14ac:dyDescent="0.2">
      <c r="A123" s="21" t="s">
        <v>12</v>
      </c>
      <c r="B123" s="21" t="s">
        <v>157</v>
      </c>
      <c r="C123" s="14">
        <v>0</v>
      </c>
      <c r="D123" s="19">
        <v>1121999</v>
      </c>
      <c r="E123" s="19">
        <v>1121999</v>
      </c>
      <c r="F123" s="16">
        <v>7.1390440000000004E-4</v>
      </c>
      <c r="G123" s="19">
        <v>1121198</v>
      </c>
      <c r="H123" s="19">
        <v>801</v>
      </c>
      <c r="I123" s="13">
        <v>1.1299999999999999</v>
      </c>
      <c r="J123" s="26">
        <v>101.2</v>
      </c>
      <c r="K123" s="20">
        <v>128220203.28</v>
      </c>
      <c r="L123" s="20">
        <v>108086.94</v>
      </c>
      <c r="M123" s="20">
        <v>128328290.22</v>
      </c>
    </row>
    <row r="124" spans="1:13" ht="15" customHeight="1" x14ac:dyDescent="0.2">
      <c r="A124" s="21" t="s">
        <v>12</v>
      </c>
      <c r="B124" s="21" t="s">
        <v>158</v>
      </c>
      <c r="C124" s="14">
        <v>0</v>
      </c>
      <c r="D124" s="19">
        <v>65573</v>
      </c>
      <c r="E124" s="19">
        <v>65573</v>
      </c>
      <c r="F124" s="16">
        <v>2.0587741999999998E-3</v>
      </c>
      <c r="G124" s="19">
        <v>65438</v>
      </c>
      <c r="H124" s="19">
        <v>135</v>
      </c>
      <c r="I124" s="13">
        <v>0.66</v>
      </c>
      <c r="J124" s="26">
        <v>101.2</v>
      </c>
      <c r="K124" s="20">
        <v>4370604.0199999996</v>
      </c>
      <c r="L124" s="20">
        <v>10639.35</v>
      </c>
      <c r="M124" s="20">
        <v>4381243.37</v>
      </c>
    </row>
    <row r="125" spans="1:13" ht="15" customHeight="1" x14ac:dyDescent="0.2">
      <c r="A125" s="21" t="s">
        <v>12</v>
      </c>
      <c r="B125" s="21" t="s">
        <v>132</v>
      </c>
      <c r="C125" s="14">
        <v>1</v>
      </c>
      <c r="D125" s="19">
        <v>184308</v>
      </c>
      <c r="E125" s="19">
        <v>184308</v>
      </c>
      <c r="F125" s="16">
        <v>7.3246956000000002E-3</v>
      </c>
      <c r="G125" s="19">
        <v>182958</v>
      </c>
      <c r="H125" s="19">
        <v>1350</v>
      </c>
      <c r="I125" s="13">
        <v>4.0599999999999996</v>
      </c>
      <c r="J125" s="26">
        <v>105.92</v>
      </c>
      <c r="K125" s="20">
        <v>78679258.319999993</v>
      </c>
      <c r="L125" s="20">
        <v>685044</v>
      </c>
      <c r="M125" s="20">
        <v>79364302.319999993</v>
      </c>
    </row>
    <row r="126" spans="1:13" ht="15" customHeight="1" x14ac:dyDescent="0.2">
      <c r="A126" s="21" t="s">
        <v>12</v>
      </c>
      <c r="B126" s="21" t="s">
        <v>133</v>
      </c>
      <c r="C126" s="14">
        <v>1</v>
      </c>
      <c r="D126" s="19">
        <v>267936</v>
      </c>
      <c r="E126" s="19">
        <v>267936</v>
      </c>
      <c r="F126" s="16">
        <v>7.9048728000000006E-3</v>
      </c>
      <c r="G126" s="19">
        <v>265818</v>
      </c>
      <c r="H126" s="19">
        <v>2118</v>
      </c>
      <c r="I126" s="13">
        <v>3.07</v>
      </c>
      <c r="J126" s="26">
        <v>105.92</v>
      </c>
      <c r="K126" s="20">
        <v>86436039.060000002</v>
      </c>
      <c r="L126" s="20">
        <v>812697.78</v>
      </c>
      <c r="M126" s="20">
        <v>87248736.840000004</v>
      </c>
    </row>
    <row r="127" spans="1:13" ht="15" customHeight="1" x14ac:dyDescent="0.2">
      <c r="A127" s="21" t="s">
        <v>12</v>
      </c>
      <c r="B127" s="21" t="s">
        <v>134</v>
      </c>
      <c r="C127" s="14">
        <v>1</v>
      </c>
      <c r="D127" s="19">
        <v>1068756</v>
      </c>
      <c r="E127" s="19">
        <v>1068756</v>
      </c>
      <c r="F127" s="16">
        <v>6.2324796000000002E-3</v>
      </c>
      <c r="G127" s="19">
        <v>1062095</v>
      </c>
      <c r="H127" s="19">
        <v>6661</v>
      </c>
      <c r="I127" s="13">
        <v>2.93</v>
      </c>
      <c r="J127" s="26">
        <v>105.92</v>
      </c>
      <c r="K127" s="20">
        <v>329621183.25</v>
      </c>
      <c r="L127" s="20">
        <v>2439324.81</v>
      </c>
      <c r="M127" s="20">
        <v>332060508.06</v>
      </c>
    </row>
    <row r="128" spans="1:13" ht="15" customHeight="1" x14ac:dyDescent="0.2">
      <c r="A128" s="21" t="s">
        <v>12</v>
      </c>
      <c r="B128" s="21" t="s">
        <v>135</v>
      </c>
      <c r="C128" s="14">
        <v>1</v>
      </c>
      <c r="D128" s="19">
        <v>848935</v>
      </c>
      <c r="E128" s="19">
        <v>848935</v>
      </c>
      <c r="F128" s="16">
        <v>5.4538922000000002E-3</v>
      </c>
      <c r="G128" s="19">
        <v>844305</v>
      </c>
      <c r="H128" s="19">
        <v>4630</v>
      </c>
      <c r="I128" s="13">
        <v>2.4</v>
      </c>
      <c r="J128" s="26">
        <v>105.92</v>
      </c>
      <c r="K128" s="20">
        <v>214630774.05000001</v>
      </c>
      <c r="L128" s="20">
        <v>1388861.1</v>
      </c>
      <c r="M128" s="20">
        <v>216019635.15000001</v>
      </c>
    </row>
    <row r="129" spans="1:13" ht="15" customHeight="1" x14ac:dyDescent="0.2">
      <c r="A129" s="21" t="s">
        <v>12</v>
      </c>
      <c r="B129" s="21" t="s">
        <v>136</v>
      </c>
      <c r="C129" s="14">
        <v>1</v>
      </c>
      <c r="D129" s="19">
        <v>2734862</v>
      </c>
      <c r="E129" s="19">
        <v>2734862</v>
      </c>
      <c r="F129" s="16">
        <v>3.4414899000000001E-3</v>
      </c>
      <c r="G129" s="19">
        <v>2725450</v>
      </c>
      <c r="H129" s="19">
        <v>9412</v>
      </c>
      <c r="I129" s="13">
        <v>1.99</v>
      </c>
      <c r="J129" s="26">
        <v>105.92</v>
      </c>
      <c r="K129" s="20">
        <v>574470351</v>
      </c>
      <c r="L129" s="20">
        <v>2340952.64</v>
      </c>
      <c r="M129" s="20">
        <v>576811303.63999999</v>
      </c>
    </row>
    <row r="130" spans="1:13" ht="15" customHeight="1" x14ac:dyDescent="0.2">
      <c r="A130" s="21" t="s">
        <v>12</v>
      </c>
      <c r="B130" s="21" t="s">
        <v>137</v>
      </c>
      <c r="C130" s="14">
        <v>1</v>
      </c>
      <c r="D130" s="19">
        <v>1469882</v>
      </c>
      <c r="E130" s="19">
        <v>1469882</v>
      </c>
      <c r="F130" s="16">
        <v>7.2298320999999999E-3</v>
      </c>
      <c r="G130" s="19">
        <v>1459255</v>
      </c>
      <c r="H130" s="19">
        <v>10627</v>
      </c>
      <c r="I130" s="13">
        <v>2.2400000000000002</v>
      </c>
      <c r="J130" s="26">
        <v>105.92</v>
      </c>
      <c r="K130" s="20">
        <v>346222841.30000001</v>
      </c>
      <c r="L130" s="20">
        <v>2975241.19</v>
      </c>
      <c r="M130" s="20">
        <v>349198082.49000001</v>
      </c>
    </row>
    <row r="131" spans="1:13" ht="15" customHeight="1" x14ac:dyDescent="0.2">
      <c r="A131" s="21" t="s">
        <v>12</v>
      </c>
      <c r="B131" s="21" t="s">
        <v>138</v>
      </c>
      <c r="C131" s="14">
        <v>1</v>
      </c>
      <c r="D131" s="19">
        <v>6156591</v>
      </c>
      <c r="E131" s="19">
        <v>6156591</v>
      </c>
      <c r="F131" s="16">
        <v>3.9965299000000003E-3</v>
      </c>
      <c r="G131" s="19">
        <v>6131986</v>
      </c>
      <c r="H131" s="19">
        <v>24605</v>
      </c>
      <c r="I131" s="13">
        <v>1.86</v>
      </c>
      <c r="J131" s="26">
        <v>105.92</v>
      </c>
      <c r="K131" s="20">
        <v>1208062561.9000001</v>
      </c>
      <c r="L131" s="20">
        <v>5719924.3499999996</v>
      </c>
      <c r="M131" s="20">
        <v>1213782486.2</v>
      </c>
    </row>
    <row r="132" spans="1:13" ht="15" customHeight="1" x14ac:dyDescent="0.2">
      <c r="A132" s="21" t="s">
        <v>12</v>
      </c>
      <c r="B132" s="21" t="s">
        <v>139</v>
      </c>
      <c r="C132" s="14">
        <v>1</v>
      </c>
      <c r="D132" s="19">
        <v>277208</v>
      </c>
      <c r="E132" s="19">
        <v>277208</v>
      </c>
      <c r="F132" s="16">
        <v>7.6476868999999998E-3</v>
      </c>
      <c r="G132" s="19">
        <v>275088</v>
      </c>
      <c r="H132" s="19">
        <v>2120</v>
      </c>
      <c r="I132" s="13">
        <v>2.08</v>
      </c>
      <c r="J132" s="26">
        <v>105.92</v>
      </c>
      <c r="K132" s="20">
        <v>60604637.280000001</v>
      </c>
      <c r="L132" s="20">
        <v>551136.4</v>
      </c>
      <c r="M132" s="20">
        <v>61155773.68</v>
      </c>
    </row>
    <row r="133" spans="1:13" ht="15" customHeight="1" x14ac:dyDescent="0.2">
      <c r="A133" s="21" t="s">
        <v>12</v>
      </c>
      <c r="B133" s="21" t="s">
        <v>140</v>
      </c>
      <c r="C133" s="14">
        <v>1</v>
      </c>
      <c r="D133" s="19">
        <v>1726262</v>
      </c>
      <c r="E133" s="19">
        <v>1726262</v>
      </c>
      <c r="F133" s="16">
        <v>3.801277E-3</v>
      </c>
      <c r="G133" s="19">
        <v>1719700</v>
      </c>
      <c r="H133" s="19">
        <v>6562</v>
      </c>
      <c r="I133" s="13">
        <v>1.73</v>
      </c>
      <c r="J133" s="26">
        <v>105.92</v>
      </c>
      <c r="K133" s="20">
        <v>315117828</v>
      </c>
      <c r="L133" s="20">
        <v>1418901.26</v>
      </c>
      <c r="M133" s="20">
        <v>316536729.25999999</v>
      </c>
    </row>
    <row r="134" spans="1:13" ht="15" customHeight="1" x14ac:dyDescent="0.2">
      <c r="A134" s="21" t="s">
        <v>12</v>
      </c>
      <c r="B134" s="21" t="s">
        <v>141</v>
      </c>
      <c r="C134" s="14">
        <v>1</v>
      </c>
      <c r="D134" s="19">
        <v>360108</v>
      </c>
      <c r="E134" s="19">
        <v>360108</v>
      </c>
      <c r="F134" s="16">
        <v>8.1003476999999997E-3</v>
      </c>
      <c r="G134" s="19">
        <v>357191</v>
      </c>
      <c r="H134" s="19">
        <v>2917</v>
      </c>
      <c r="I134" s="13">
        <v>1.72</v>
      </c>
      <c r="J134" s="26">
        <v>105.92</v>
      </c>
      <c r="K134" s="20">
        <v>65073056.380000003</v>
      </c>
      <c r="L134" s="20">
        <v>627096.66</v>
      </c>
      <c r="M134" s="20">
        <v>65700153.039999999</v>
      </c>
    </row>
    <row r="135" spans="1:13" ht="15" customHeight="1" x14ac:dyDescent="0.2">
      <c r="A135" s="21" t="s">
        <v>12</v>
      </c>
      <c r="B135" s="21" t="s">
        <v>142</v>
      </c>
      <c r="C135" s="14">
        <v>1</v>
      </c>
      <c r="D135" s="19">
        <v>2741394</v>
      </c>
      <c r="E135" s="19">
        <v>2741394</v>
      </c>
      <c r="F135" s="16">
        <v>5.6555169000000001E-3</v>
      </c>
      <c r="G135" s="19">
        <v>2725890</v>
      </c>
      <c r="H135" s="19">
        <v>15504</v>
      </c>
      <c r="I135" s="13">
        <v>1.43</v>
      </c>
      <c r="J135" s="26">
        <v>105.92</v>
      </c>
      <c r="K135" s="20">
        <v>412890558.30000001</v>
      </c>
      <c r="L135" s="20">
        <v>2771029.92</v>
      </c>
      <c r="M135" s="20">
        <v>415661588.22000003</v>
      </c>
    </row>
    <row r="136" spans="1:13" ht="15" customHeight="1" x14ac:dyDescent="0.2">
      <c r="A136" s="21" t="s">
        <v>12</v>
      </c>
      <c r="B136" s="21" t="s">
        <v>143</v>
      </c>
      <c r="C136" s="14">
        <v>1</v>
      </c>
      <c r="D136" s="19">
        <v>223471</v>
      </c>
      <c r="E136" s="19">
        <v>223471</v>
      </c>
      <c r="F136" s="16">
        <v>2.8639062999999999E-3</v>
      </c>
      <c r="G136" s="19">
        <v>222831</v>
      </c>
      <c r="H136" s="19">
        <v>640</v>
      </c>
      <c r="I136" s="13">
        <v>1.87</v>
      </c>
      <c r="J136" s="26">
        <v>105.92</v>
      </c>
      <c r="K136" s="20">
        <v>44136136.170000002</v>
      </c>
      <c r="L136" s="20">
        <v>149580.79999999999</v>
      </c>
      <c r="M136" s="20">
        <v>44285716.969999999</v>
      </c>
    </row>
    <row r="137" spans="1:13" ht="15" customHeight="1" x14ac:dyDescent="0.2">
      <c r="A137" s="21" t="s">
        <v>12</v>
      </c>
      <c r="B137" s="21" t="s">
        <v>144</v>
      </c>
      <c r="C137" s="14">
        <v>1</v>
      </c>
      <c r="D137" s="19">
        <v>1617405</v>
      </c>
      <c r="E137" s="19">
        <v>1617405</v>
      </c>
      <c r="F137" s="16">
        <v>2.6128273E-3</v>
      </c>
      <c r="G137" s="19">
        <v>1613179</v>
      </c>
      <c r="H137" s="19">
        <v>4226</v>
      </c>
      <c r="I137" s="13">
        <v>1.62</v>
      </c>
      <c r="J137" s="26">
        <v>105.92</v>
      </c>
      <c r="K137" s="20">
        <v>276805384.61000001</v>
      </c>
      <c r="L137" s="20">
        <v>855680.48</v>
      </c>
      <c r="M137" s="20">
        <v>277661065.08999997</v>
      </c>
    </row>
    <row r="138" spans="1:13" ht="15" customHeight="1" x14ac:dyDescent="0.2">
      <c r="A138" s="21" t="s">
        <v>12</v>
      </c>
      <c r="B138" s="21" t="s">
        <v>145</v>
      </c>
      <c r="C138" s="14">
        <v>1</v>
      </c>
      <c r="D138" s="19">
        <v>473076</v>
      </c>
      <c r="E138" s="19">
        <v>473076</v>
      </c>
      <c r="F138" s="16">
        <v>4.8808224999999997E-3</v>
      </c>
      <c r="G138" s="19">
        <v>470767</v>
      </c>
      <c r="H138" s="19">
        <v>2309</v>
      </c>
      <c r="I138" s="13">
        <v>1.55</v>
      </c>
      <c r="J138" s="26">
        <v>105.92</v>
      </c>
      <c r="K138" s="20">
        <v>77290526.060000002</v>
      </c>
      <c r="L138" s="20">
        <v>447322.57</v>
      </c>
      <c r="M138" s="20">
        <v>77737848.629999995</v>
      </c>
    </row>
    <row r="139" spans="1:13" ht="15" customHeight="1" x14ac:dyDescent="0.2">
      <c r="A139" s="21" t="s">
        <v>12</v>
      </c>
      <c r="B139" s="21" t="s">
        <v>146</v>
      </c>
      <c r="C139" s="14">
        <v>1</v>
      </c>
      <c r="D139" s="19">
        <v>39939</v>
      </c>
      <c r="E139" s="19">
        <v>39939</v>
      </c>
      <c r="F139" s="16">
        <v>1.6149628199999998E-2</v>
      </c>
      <c r="G139" s="19">
        <v>39294</v>
      </c>
      <c r="H139" s="19">
        <v>645</v>
      </c>
      <c r="I139" s="13">
        <v>1.0900000000000001</v>
      </c>
      <c r="J139" s="26">
        <v>105.92</v>
      </c>
      <c r="K139" s="20">
        <v>4536492.3</v>
      </c>
      <c r="L139" s="20">
        <v>87868.35</v>
      </c>
      <c r="M139" s="20">
        <v>4624360.6500000004</v>
      </c>
    </row>
    <row r="140" spans="1:13" ht="15" customHeight="1" x14ac:dyDescent="0.2">
      <c r="A140" s="21" t="s">
        <v>12</v>
      </c>
      <c r="B140" s="21" t="s">
        <v>147</v>
      </c>
      <c r="C140" s="14">
        <v>1</v>
      </c>
      <c r="D140" s="19">
        <v>4607098</v>
      </c>
      <c r="E140" s="19">
        <v>4607098</v>
      </c>
      <c r="F140" s="16">
        <v>3.3975835000000002E-3</v>
      </c>
      <c r="G140" s="19">
        <v>4591445</v>
      </c>
      <c r="H140" s="19">
        <v>15653</v>
      </c>
      <c r="I140" s="13">
        <v>1.34</v>
      </c>
      <c r="J140" s="26">
        <v>105.92</v>
      </c>
      <c r="K140" s="20">
        <v>651663788.85000002</v>
      </c>
      <c r="L140" s="20">
        <v>2621564.44</v>
      </c>
      <c r="M140" s="20">
        <v>654285353.28999996</v>
      </c>
    </row>
    <row r="141" spans="1:13" ht="15" customHeight="1" x14ac:dyDescent="0.2">
      <c r="A141" s="21" t="s">
        <v>12</v>
      </c>
      <c r="B141" s="21" t="s">
        <v>150</v>
      </c>
      <c r="C141" s="14">
        <v>1</v>
      </c>
      <c r="D141" s="19">
        <v>373166</v>
      </c>
      <c r="E141" s="19">
        <v>373166</v>
      </c>
      <c r="F141" s="16">
        <v>9.7034563999999993E-3</v>
      </c>
      <c r="G141" s="19">
        <v>369545</v>
      </c>
      <c r="H141" s="19">
        <v>3621</v>
      </c>
      <c r="I141" s="13">
        <v>0.94</v>
      </c>
      <c r="J141" s="26">
        <v>105.92</v>
      </c>
      <c r="K141" s="20">
        <v>36791900.200000003</v>
      </c>
      <c r="L141" s="20">
        <v>425431.29</v>
      </c>
      <c r="M141" s="20">
        <v>37217331.490000002</v>
      </c>
    </row>
    <row r="142" spans="1:13" ht="15" customHeight="1" x14ac:dyDescent="0.2">
      <c r="A142" s="21" t="s">
        <v>12</v>
      </c>
      <c r="B142" s="21" t="s">
        <v>151</v>
      </c>
      <c r="C142" s="14">
        <v>1</v>
      </c>
      <c r="D142" s="19">
        <v>35026</v>
      </c>
      <c r="E142" s="19">
        <v>35026</v>
      </c>
      <c r="F142" s="16">
        <v>2.8835722000000001E-3</v>
      </c>
      <c r="G142" s="19">
        <v>34925</v>
      </c>
      <c r="H142" s="19">
        <v>101</v>
      </c>
      <c r="I142" s="13">
        <v>1.04</v>
      </c>
      <c r="J142" s="26">
        <v>105.92</v>
      </c>
      <c r="K142" s="20">
        <v>3847338</v>
      </c>
      <c r="L142" s="20">
        <v>13128.99</v>
      </c>
      <c r="M142" s="20">
        <v>3860466.99</v>
      </c>
    </row>
    <row r="143" spans="1:13" ht="15" customHeight="1" x14ac:dyDescent="0.2">
      <c r="A143" s="21" t="s">
        <v>12</v>
      </c>
      <c r="B143" s="21" t="s">
        <v>152</v>
      </c>
      <c r="C143" s="14">
        <v>1</v>
      </c>
      <c r="D143" s="19">
        <v>622221</v>
      </c>
      <c r="E143" s="19">
        <v>622221</v>
      </c>
      <c r="F143" s="16">
        <v>3.7703645000000002E-3</v>
      </c>
      <c r="G143" s="19">
        <v>619875</v>
      </c>
      <c r="H143" s="19">
        <v>2346</v>
      </c>
      <c r="I143" s="13">
        <v>0.99</v>
      </c>
      <c r="J143" s="26">
        <v>105.92</v>
      </c>
      <c r="K143" s="20">
        <v>65000092.5</v>
      </c>
      <c r="L143" s="20">
        <v>290294.03999999998</v>
      </c>
      <c r="M143" s="20">
        <v>65290386.539999999</v>
      </c>
    </row>
    <row r="144" spans="1:13" ht="15" customHeight="1" x14ac:dyDescent="0.2">
      <c r="A144" s="21" t="s">
        <v>12</v>
      </c>
      <c r="B144" s="21" t="s">
        <v>153</v>
      </c>
      <c r="C144" s="14">
        <v>1</v>
      </c>
      <c r="D144" s="19">
        <v>61634</v>
      </c>
      <c r="E144" s="19">
        <v>61634</v>
      </c>
      <c r="F144" s="16">
        <v>2.9853651999999999E-3</v>
      </c>
      <c r="G144" s="19">
        <v>61450</v>
      </c>
      <c r="H144" s="19">
        <v>184</v>
      </c>
      <c r="I144" s="13">
        <v>1.57</v>
      </c>
      <c r="J144" s="26">
        <v>105.92</v>
      </c>
      <c r="K144" s="20">
        <v>10218520.5</v>
      </c>
      <c r="L144" s="20">
        <v>36106.32</v>
      </c>
      <c r="M144" s="20">
        <v>10254626.82</v>
      </c>
    </row>
    <row r="145" spans="1:13" ht="15" customHeight="1" x14ac:dyDescent="0.2">
      <c r="A145" s="21" t="s">
        <v>12</v>
      </c>
      <c r="B145" s="21" t="s">
        <v>154</v>
      </c>
      <c r="C145" s="14">
        <v>1</v>
      </c>
      <c r="D145" s="19">
        <v>1182867</v>
      </c>
      <c r="E145" s="19">
        <v>1182867</v>
      </c>
      <c r="F145" s="16">
        <v>2.7441800000000001E-3</v>
      </c>
      <c r="G145" s="19">
        <v>1179621</v>
      </c>
      <c r="H145" s="19">
        <v>3246</v>
      </c>
      <c r="I145" s="13">
        <v>1.47</v>
      </c>
      <c r="J145" s="26">
        <v>105.92</v>
      </c>
      <c r="K145" s="20">
        <v>183666989.69999999</v>
      </c>
      <c r="L145" s="20">
        <v>596387.57999999996</v>
      </c>
      <c r="M145" s="20">
        <v>184263377.28</v>
      </c>
    </row>
    <row r="146" spans="1:13" ht="15" customHeight="1" x14ac:dyDescent="0.2">
      <c r="A146" s="21" t="s">
        <v>12</v>
      </c>
      <c r="B146" s="21" t="s">
        <v>155</v>
      </c>
      <c r="C146" s="14">
        <v>1</v>
      </c>
      <c r="D146" s="19">
        <v>235641</v>
      </c>
      <c r="E146" s="19">
        <v>235641</v>
      </c>
      <c r="F146" s="16">
        <v>3.2210013999999999E-3</v>
      </c>
      <c r="G146" s="19">
        <v>234882</v>
      </c>
      <c r="H146" s="19">
        <v>759</v>
      </c>
      <c r="I146" s="13">
        <v>1.22</v>
      </c>
      <c r="J146" s="26">
        <v>105.92</v>
      </c>
      <c r="K146" s="20">
        <v>30351452.039999999</v>
      </c>
      <c r="L146" s="20">
        <v>115732.32</v>
      </c>
      <c r="M146" s="20">
        <v>30467184.359999999</v>
      </c>
    </row>
    <row r="147" spans="1:13" ht="15" customHeight="1" x14ac:dyDescent="0.2">
      <c r="A147" s="21" t="s">
        <v>12</v>
      </c>
      <c r="B147" s="21" t="s">
        <v>156</v>
      </c>
      <c r="C147" s="14">
        <v>1</v>
      </c>
      <c r="D147" s="19">
        <v>5044</v>
      </c>
      <c r="E147" s="19">
        <v>5044</v>
      </c>
      <c r="F147" s="16">
        <v>2.9738302999999999E-3</v>
      </c>
      <c r="G147" s="19">
        <v>5029</v>
      </c>
      <c r="H147" s="19">
        <v>15</v>
      </c>
      <c r="I147" s="13">
        <v>0.71</v>
      </c>
      <c r="J147" s="26">
        <v>105.92</v>
      </c>
      <c r="K147" s="20">
        <v>378180.8</v>
      </c>
      <c r="L147" s="20">
        <v>1331.1</v>
      </c>
      <c r="M147" s="20">
        <v>379511.9</v>
      </c>
    </row>
    <row r="148" spans="1:13" ht="15" customHeight="1" x14ac:dyDescent="0.2">
      <c r="A148" s="21" t="s">
        <v>12</v>
      </c>
      <c r="B148" s="21" t="s">
        <v>157</v>
      </c>
      <c r="C148" s="14">
        <v>1</v>
      </c>
      <c r="D148" s="19">
        <v>4902162</v>
      </c>
      <c r="E148" s="19">
        <v>4902162</v>
      </c>
      <c r="F148" s="16">
        <v>3.6016761999999999E-3</v>
      </c>
      <c r="G148" s="19">
        <v>4884506</v>
      </c>
      <c r="H148" s="19">
        <v>17656</v>
      </c>
      <c r="I148" s="13">
        <v>1.1299999999999999</v>
      </c>
      <c r="J148" s="26">
        <v>105.92</v>
      </c>
      <c r="K148" s="20">
        <v>584626523.13999999</v>
      </c>
      <c r="L148" s="20">
        <v>2493556.88</v>
      </c>
      <c r="M148" s="20">
        <v>587120080.01999998</v>
      </c>
    </row>
    <row r="149" spans="1:13" ht="15" customHeight="1" x14ac:dyDescent="0.2">
      <c r="A149" s="21" t="s">
        <v>12</v>
      </c>
      <c r="B149" s="21" t="s">
        <v>158</v>
      </c>
      <c r="C149" s="14">
        <v>1</v>
      </c>
      <c r="D149" s="19">
        <v>200702</v>
      </c>
      <c r="E149" s="19">
        <v>200702</v>
      </c>
      <c r="F149" s="16">
        <v>7.0103934999999999E-3</v>
      </c>
      <c r="G149" s="19">
        <v>199295</v>
      </c>
      <c r="H149" s="19">
        <v>1407</v>
      </c>
      <c r="I149" s="13">
        <v>0.66</v>
      </c>
      <c r="J149" s="26">
        <v>105.92</v>
      </c>
      <c r="K149" s="20">
        <v>13932713.449999999</v>
      </c>
      <c r="L149" s="20">
        <v>116063.43</v>
      </c>
      <c r="M149" s="20">
        <v>14048776.880000001</v>
      </c>
    </row>
    <row r="150" spans="1:13" ht="15" customHeight="1" x14ac:dyDescent="0.2">
      <c r="A150" s="21" t="s">
        <v>159</v>
      </c>
      <c r="B150" s="21" t="s">
        <v>132</v>
      </c>
      <c r="C150" s="14">
        <v>0</v>
      </c>
      <c r="D150" s="19">
        <v>76455</v>
      </c>
      <c r="E150" s="19">
        <v>90977</v>
      </c>
      <c r="F150" s="16">
        <v>1.4289325999999999E-3</v>
      </c>
      <c r="G150" s="19">
        <v>90847</v>
      </c>
      <c r="H150" s="19">
        <v>130</v>
      </c>
      <c r="I150" s="13">
        <v>3.24</v>
      </c>
      <c r="J150" s="26">
        <v>76.34</v>
      </c>
      <c r="K150" s="20">
        <v>22470096.98</v>
      </c>
      <c r="L150" s="20">
        <v>32154.2</v>
      </c>
      <c r="M150" s="20">
        <v>22502251.18</v>
      </c>
    </row>
    <row r="151" spans="1:13" ht="15" customHeight="1" x14ac:dyDescent="0.2">
      <c r="A151" s="21" t="s">
        <v>159</v>
      </c>
      <c r="B151" s="21" t="s">
        <v>133</v>
      </c>
      <c r="C151" s="14">
        <v>0</v>
      </c>
      <c r="D151" s="19">
        <v>229065</v>
      </c>
      <c r="E151" s="19">
        <v>277185</v>
      </c>
      <c r="F151" s="16">
        <v>1.1652867E-3</v>
      </c>
      <c r="G151" s="19">
        <v>276862</v>
      </c>
      <c r="H151" s="19">
        <v>323</v>
      </c>
      <c r="I151" s="13">
        <v>2.5299999999999998</v>
      </c>
      <c r="J151" s="26">
        <v>76.34</v>
      </c>
      <c r="K151" s="20">
        <v>53473126.68</v>
      </c>
      <c r="L151" s="20">
        <v>79890.820000000007</v>
      </c>
      <c r="M151" s="20">
        <v>53553017.5</v>
      </c>
    </row>
    <row r="152" spans="1:13" ht="15" customHeight="1" x14ac:dyDescent="0.2">
      <c r="A152" s="21" t="s">
        <v>159</v>
      </c>
      <c r="B152" s="21" t="s">
        <v>134</v>
      </c>
      <c r="C152" s="14">
        <v>0</v>
      </c>
      <c r="D152" s="19">
        <v>575624</v>
      </c>
      <c r="E152" s="19">
        <v>702948</v>
      </c>
      <c r="F152" s="16">
        <v>1.0100319999999999E-3</v>
      </c>
      <c r="G152" s="19">
        <v>702238</v>
      </c>
      <c r="H152" s="19">
        <v>710</v>
      </c>
      <c r="I152" s="13">
        <v>1.84</v>
      </c>
      <c r="J152" s="26">
        <v>76.34</v>
      </c>
      <c r="K152" s="20">
        <v>98643371.859999999</v>
      </c>
      <c r="L152" s="20">
        <v>175611.4</v>
      </c>
      <c r="M152" s="20">
        <v>98818983.260000005</v>
      </c>
    </row>
    <row r="153" spans="1:13" ht="15" customHeight="1" x14ac:dyDescent="0.2">
      <c r="A153" s="21" t="s">
        <v>159</v>
      </c>
      <c r="B153" s="21" t="s">
        <v>135</v>
      </c>
      <c r="C153" s="14">
        <v>0</v>
      </c>
      <c r="D153" s="19">
        <v>2219843</v>
      </c>
      <c r="E153" s="19">
        <v>2680841</v>
      </c>
      <c r="F153" s="16">
        <v>1.5092279E-3</v>
      </c>
      <c r="G153" s="19">
        <v>2676795</v>
      </c>
      <c r="H153" s="19">
        <v>4046</v>
      </c>
      <c r="I153" s="13">
        <v>1.33</v>
      </c>
      <c r="J153" s="26">
        <v>76.34</v>
      </c>
      <c r="K153" s="20">
        <v>271774996.35000002</v>
      </c>
      <c r="L153" s="20">
        <v>1000737.64</v>
      </c>
      <c r="M153" s="20">
        <v>272775733.99000001</v>
      </c>
    </row>
    <row r="154" spans="1:13" ht="15" customHeight="1" x14ac:dyDescent="0.2">
      <c r="A154" s="21" t="s">
        <v>159</v>
      </c>
      <c r="B154" s="21" t="s">
        <v>136</v>
      </c>
      <c r="C154" s="14">
        <v>0</v>
      </c>
      <c r="D154" s="19">
        <v>2339221</v>
      </c>
      <c r="E154" s="19">
        <v>2804949</v>
      </c>
      <c r="F154" s="16">
        <v>9.5794969999999995E-4</v>
      </c>
      <c r="G154" s="19">
        <v>2802262</v>
      </c>
      <c r="H154" s="19">
        <v>2687</v>
      </c>
      <c r="I154" s="13">
        <v>0.96</v>
      </c>
      <c r="J154" s="26">
        <v>76.34</v>
      </c>
      <c r="K154" s="20">
        <v>205377781.97999999</v>
      </c>
      <c r="L154" s="20">
        <v>518967.18</v>
      </c>
      <c r="M154" s="20">
        <v>205896749.16</v>
      </c>
    </row>
    <row r="155" spans="1:13" ht="15" customHeight="1" x14ac:dyDescent="0.2">
      <c r="A155" s="21" t="s">
        <v>159</v>
      </c>
      <c r="B155" s="21" t="s">
        <v>137</v>
      </c>
      <c r="C155" s="14">
        <v>0</v>
      </c>
      <c r="D155" s="19">
        <v>1611392</v>
      </c>
      <c r="E155" s="19">
        <v>1933854</v>
      </c>
      <c r="F155" s="16">
        <v>3.8213849999999997E-4</v>
      </c>
      <c r="G155" s="19">
        <v>1933115</v>
      </c>
      <c r="H155" s="19">
        <v>739</v>
      </c>
      <c r="I155" s="13">
        <v>0.72</v>
      </c>
      <c r="J155" s="26">
        <v>76.34</v>
      </c>
      <c r="K155" s="20">
        <v>106244000.40000001</v>
      </c>
      <c r="L155" s="20">
        <v>103807.33</v>
      </c>
      <c r="M155" s="20">
        <v>106347807.73</v>
      </c>
    </row>
    <row r="156" spans="1:13" ht="15" customHeight="1" x14ac:dyDescent="0.2">
      <c r="A156" s="21" t="s">
        <v>159</v>
      </c>
      <c r="B156" s="21" t="s">
        <v>132</v>
      </c>
      <c r="C156" s="14">
        <v>1</v>
      </c>
      <c r="D156" s="19">
        <v>591237</v>
      </c>
      <c r="E156" s="19">
        <v>699147</v>
      </c>
      <c r="F156" s="16">
        <v>7.9539781999999996E-3</v>
      </c>
      <c r="G156" s="19">
        <v>693586</v>
      </c>
      <c r="H156" s="19">
        <v>5561</v>
      </c>
      <c r="I156" s="13">
        <v>3.24</v>
      </c>
      <c r="J156" s="26">
        <v>79.91</v>
      </c>
      <c r="K156" s="20">
        <v>179576351.25999999</v>
      </c>
      <c r="L156" s="20">
        <v>1439798.51</v>
      </c>
      <c r="M156" s="20">
        <v>181016149.77000001</v>
      </c>
    </row>
    <row r="157" spans="1:13" ht="15" customHeight="1" x14ac:dyDescent="0.2">
      <c r="A157" s="21" t="s">
        <v>159</v>
      </c>
      <c r="B157" s="21" t="s">
        <v>133</v>
      </c>
      <c r="C157" s="14">
        <v>1</v>
      </c>
      <c r="D157" s="19">
        <v>1386385</v>
      </c>
      <c r="E157" s="19">
        <v>1657855</v>
      </c>
      <c r="F157" s="16">
        <v>6.5216800999999998E-3</v>
      </c>
      <c r="G157" s="19">
        <v>1647043</v>
      </c>
      <c r="H157" s="19">
        <v>10812</v>
      </c>
      <c r="I157" s="13">
        <v>2.5299999999999998</v>
      </c>
      <c r="J157" s="26">
        <v>79.91</v>
      </c>
      <c r="K157" s="20">
        <v>332982683.31</v>
      </c>
      <c r="L157" s="20">
        <v>2799334.92</v>
      </c>
      <c r="M157" s="20">
        <v>335782018.23000002</v>
      </c>
    </row>
    <row r="158" spans="1:13" ht="15" customHeight="1" x14ac:dyDescent="0.2">
      <c r="A158" s="21" t="s">
        <v>159</v>
      </c>
      <c r="B158" s="21" t="s">
        <v>134</v>
      </c>
      <c r="C158" s="14">
        <v>1</v>
      </c>
      <c r="D158" s="19">
        <v>3066184</v>
      </c>
      <c r="E158" s="19">
        <v>3716220</v>
      </c>
      <c r="F158" s="16">
        <v>6.5023060999999998E-3</v>
      </c>
      <c r="G158" s="19">
        <v>3692056</v>
      </c>
      <c r="H158" s="19">
        <v>24164</v>
      </c>
      <c r="I158" s="13">
        <v>1.84</v>
      </c>
      <c r="J158" s="26">
        <v>79.91</v>
      </c>
      <c r="K158" s="20">
        <v>542842993.67999995</v>
      </c>
      <c r="L158" s="20">
        <v>6256301.2400000002</v>
      </c>
      <c r="M158" s="20">
        <v>549099294.91999996</v>
      </c>
    </row>
    <row r="159" spans="1:13" ht="15" customHeight="1" x14ac:dyDescent="0.2">
      <c r="A159" s="21" t="s">
        <v>159</v>
      </c>
      <c r="B159" s="21" t="s">
        <v>135</v>
      </c>
      <c r="C159" s="14">
        <v>1</v>
      </c>
      <c r="D159" s="19">
        <v>9983732</v>
      </c>
      <c r="E159" s="19">
        <v>12191034</v>
      </c>
      <c r="F159" s="16">
        <v>4.6705636000000002E-3</v>
      </c>
      <c r="G159" s="19">
        <v>12134095</v>
      </c>
      <c r="H159" s="19">
        <v>56939</v>
      </c>
      <c r="I159" s="13">
        <v>1.33</v>
      </c>
      <c r="J159" s="26">
        <v>79.91</v>
      </c>
      <c r="K159" s="20">
        <v>1289611616.5999999</v>
      </c>
      <c r="L159" s="20">
        <v>14742076.49</v>
      </c>
      <c r="M159" s="20">
        <v>1304353693.0999999</v>
      </c>
    </row>
    <row r="160" spans="1:13" ht="15" customHeight="1" x14ac:dyDescent="0.2">
      <c r="A160" s="21" t="s">
        <v>159</v>
      </c>
      <c r="B160" s="21" t="s">
        <v>136</v>
      </c>
      <c r="C160" s="14">
        <v>1</v>
      </c>
      <c r="D160" s="19">
        <v>10496440</v>
      </c>
      <c r="E160" s="19">
        <v>12816636</v>
      </c>
      <c r="F160" s="16">
        <v>3.9103083999999996E-3</v>
      </c>
      <c r="G160" s="19">
        <v>12766519</v>
      </c>
      <c r="H160" s="19">
        <v>50117</v>
      </c>
      <c r="I160" s="13">
        <v>0.96</v>
      </c>
      <c r="J160" s="26">
        <v>79.91</v>
      </c>
      <c r="K160" s="20">
        <v>979319672.49000001</v>
      </c>
      <c r="L160" s="20">
        <v>10132153.890000001</v>
      </c>
      <c r="M160" s="20">
        <v>989451826.38</v>
      </c>
    </row>
    <row r="161" spans="1:13" ht="15" customHeight="1" x14ac:dyDescent="0.2">
      <c r="A161" s="21" t="s">
        <v>159</v>
      </c>
      <c r="B161" s="21" t="s">
        <v>137</v>
      </c>
      <c r="C161" s="14">
        <v>1</v>
      </c>
      <c r="D161" s="19">
        <v>6891716</v>
      </c>
      <c r="E161" s="19">
        <v>8463040</v>
      </c>
      <c r="F161" s="16">
        <v>2.4777149000000001E-3</v>
      </c>
      <c r="G161" s="19">
        <v>8442071</v>
      </c>
      <c r="H161" s="19">
        <v>20969</v>
      </c>
      <c r="I161" s="13">
        <v>0.72</v>
      </c>
      <c r="J161" s="26">
        <v>79.91</v>
      </c>
      <c r="K161" s="20">
        <v>485756765.33999997</v>
      </c>
      <c r="L161" s="20">
        <v>3083072.07</v>
      </c>
      <c r="M161" s="20">
        <v>488839837.41000003</v>
      </c>
    </row>
    <row r="162" spans="1:13" ht="15" customHeight="1" x14ac:dyDescent="0.2">
      <c r="A162" s="65" t="s">
        <v>164</v>
      </c>
      <c r="B162" s="65"/>
      <c r="C162" s="65"/>
      <c r="D162" s="65"/>
      <c r="E162" s="65"/>
      <c r="F162" s="65"/>
      <c r="G162" s="65"/>
      <c r="H162" s="65"/>
      <c r="I162" s="65"/>
      <c r="J162" s="65"/>
      <c r="K162" s="65"/>
      <c r="L162" s="65"/>
      <c r="M162" s="65"/>
    </row>
  </sheetData>
  <autoFilter ref="A9:M162"/>
  <mergeCells count="10">
    <mergeCell ref="A1:M1"/>
    <mergeCell ref="A2:L2"/>
    <mergeCell ref="A3:M3"/>
    <mergeCell ref="A162:M162"/>
    <mergeCell ref="A4:M4"/>
    <mergeCell ref="D6:H6"/>
    <mergeCell ref="K6:M6"/>
    <mergeCell ref="B6:B7"/>
    <mergeCell ref="A6:A7"/>
    <mergeCell ref="A5:P5"/>
  </mergeCells>
  <hyperlinks>
    <hyperlink ref="A2" location="Overview!A1" display="Overview"/>
    <hyperlink ref="A2:L2" location="Overview!A1" tooltip="Click to Navigate" display="Overview"/>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Methodology</vt:lpstr>
      <vt:lpstr>BNF</vt:lpstr>
      <vt:lpstr>Appx | RUG Stays Dist</vt:lpstr>
      <vt:lpstr>Appx | PDPM Pmt Dist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Parity Adjustment</dc:title>
  <dc:subject>PDPM FY2022 Budget Neutrality Factor</dc:subject>
  <dc:creator/>
  <cp:keywords>PDPM, Parity Adjustment, Budget Neutrality Factor, BNF</cp:keywords>
  <cp:lastModifiedBy/>
  <dcterms:created xsi:type="dcterms:W3CDTF">2015-06-05T18:17:20Z</dcterms:created>
  <dcterms:modified xsi:type="dcterms:W3CDTF">2021-04-07T23:38:02Z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