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5" yWindow="-15" windowWidth="19620" windowHeight="2970" tabRatio="708" activeTab="7"/>
  </bookViews>
  <sheets>
    <sheet name="CY_2006" sheetId="15" r:id="rId1"/>
    <sheet name="CY_2007" sheetId="16" r:id="rId2"/>
    <sheet name="CY_2008" sheetId="17" r:id="rId3"/>
    <sheet name="CY_2009" sheetId="18" r:id="rId4"/>
    <sheet name="CY_2010" sheetId="19" r:id="rId5"/>
    <sheet name="CY_2011" sheetId="20" r:id="rId6"/>
    <sheet name="CY_2012" sheetId="21" r:id="rId7"/>
    <sheet name="CY_2013" sheetId="22" r:id="rId8"/>
  </sheets>
  <definedNames>
    <definedName name="_xlnm.Print_Area" localSheetId="0">CY_2006!$A$1:$S$95</definedName>
    <definedName name="_xlnm.Print_Area" localSheetId="1">CY_2007!$A$1:$S$95</definedName>
    <definedName name="_xlnm.Print_Area" localSheetId="2">CY_2008!$A$1:$S$95</definedName>
    <definedName name="_xlnm.Print_Area" localSheetId="3">CY_2009!$A$1:$S$95</definedName>
    <definedName name="_xlnm.Print_Area" localSheetId="4">CY_2010!$A$1:$S$95</definedName>
    <definedName name="_xlnm.Print_Area" localSheetId="5">CY_2011!$A$1:$S$95</definedName>
    <definedName name="_xlnm.Print_Area" localSheetId="6">CY_2012!$A$1:$S$95</definedName>
    <definedName name="_xlnm.Print_Area" localSheetId="7">CY_2013!$A$1:$S$95</definedName>
  </definedNames>
  <calcPr calcId="145621"/>
</workbook>
</file>

<file path=xl/calcChain.xml><?xml version="1.0" encoding="utf-8"?>
<calcChain xmlns="http://schemas.openxmlformats.org/spreadsheetml/2006/main">
  <c r="K70" i="15" l="1"/>
  <c r="K11" i="22" l="1"/>
  <c r="R11" i="22" s="1"/>
  <c r="R46" i="22" s="1"/>
  <c r="N11" i="22"/>
  <c r="N46" i="22" s="1"/>
  <c r="H13" i="22"/>
  <c r="O13" i="22" s="1"/>
  <c r="C14" i="22"/>
  <c r="H14" i="22"/>
  <c r="H15" i="22"/>
  <c r="H16" i="22"/>
  <c r="G17" i="22"/>
  <c r="H17" i="22"/>
  <c r="O17" i="22" s="1"/>
  <c r="H18" i="22"/>
  <c r="H19" i="22"/>
  <c r="O19" i="22" s="1"/>
  <c r="E20" i="22"/>
  <c r="E11" i="22" s="1"/>
  <c r="L20" i="22"/>
  <c r="M16" i="22" s="1"/>
  <c r="P20" i="22"/>
  <c r="P11" i="22" s="1"/>
  <c r="G22" i="22"/>
  <c r="H22" i="22"/>
  <c r="O22" i="22"/>
  <c r="Q22" i="22"/>
  <c r="H23" i="22"/>
  <c r="G24" i="22"/>
  <c r="H24" i="22"/>
  <c r="O24" i="22"/>
  <c r="H25" i="22"/>
  <c r="M25" i="22"/>
  <c r="C26" i="22"/>
  <c r="G26" i="22"/>
  <c r="H26" i="22"/>
  <c r="H27" i="22"/>
  <c r="E28" i="22"/>
  <c r="G28" i="22" s="1"/>
  <c r="L28" i="22"/>
  <c r="P28" i="22"/>
  <c r="G30" i="22"/>
  <c r="H30" i="22"/>
  <c r="C30" i="22" s="1"/>
  <c r="G31" i="22"/>
  <c r="H31" i="22"/>
  <c r="S31" i="22" s="1"/>
  <c r="E32" i="22"/>
  <c r="G32" i="22" s="1"/>
  <c r="L32" i="22"/>
  <c r="P32" i="22"/>
  <c r="H34" i="22"/>
  <c r="G35" i="22"/>
  <c r="H35" i="22"/>
  <c r="H36" i="22"/>
  <c r="E37" i="22"/>
  <c r="G37" i="22" s="1"/>
  <c r="L37" i="22"/>
  <c r="P37" i="22"/>
  <c r="D46" i="22"/>
  <c r="E46" i="22"/>
  <c r="G46" i="22"/>
  <c r="J46" i="22"/>
  <c r="K46" i="22"/>
  <c r="M46" i="22"/>
  <c r="Q46" i="22"/>
  <c r="H48" i="22"/>
  <c r="C48" i="22" s="1"/>
  <c r="G49" i="22"/>
  <c r="H49" i="22"/>
  <c r="H50" i="22"/>
  <c r="G51" i="22"/>
  <c r="H51" i="22"/>
  <c r="O51" i="22"/>
  <c r="S51" i="22"/>
  <c r="G52" i="22"/>
  <c r="H52" i="22"/>
  <c r="S52" i="22"/>
  <c r="G53" i="22"/>
  <c r="H53" i="22"/>
  <c r="G54" i="22"/>
  <c r="H54" i="22"/>
  <c r="O54" i="22" s="1"/>
  <c r="G55" i="22"/>
  <c r="H55" i="22"/>
  <c r="G56" i="22"/>
  <c r="H56" i="22"/>
  <c r="C57" i="22"/>
  <c r="G57" i="22"/>
  <c r="H57" i="22"/>
  <c r="E58" i="22"/>
  <c r="G58" i="22" s="1"/>
  <c r="L58" i="22"/>
  <c r="P58" i="22"/>
  <c r="G60" i="22"/>
  <c r="H60" i="22"/>
  <c r="C60" i="22" s="1"/>
  <c r="O60" i="22"/>
  <c r="G61" i="22"/>
  <c r="H61" i="22"/>
  <c r="G62" i="22"/>
  <c r="H62" i="22"/>
  <c r="C62" i="22" s="1"/>
  <c r="G63" i="22"/>
  <c r="H63" i="22"/>
  <c r="G64" i="22"/>
  <c r="H64" i="22"/>
  <c r="C64" i="22" s="1"/>
  <c r="O64" i="22"/>
  <c r="E65" i="22"/>
  <c r="G65" i="22"/>
  <c r="L65" i="22"/>
  <c r="P65" i="22"/>
  <c r="G67" i="22"/>
  <c r="H67" i="22"/>
  <c r="C67" i="22" s="1"/>
  <c r="G68" i="22"/>
  <c r="H68" i="22"/>
  <c r="C68" i="22" s="1"/>
  <c r="G69" i="22"/>
  <c r="H69" i="22"/>
  <c r="C69" i="22" s="1"/>
  <c r="G70" i="22"/>
  <c r="H70" i="22"/>
  <c r="C70" i="22" s="1"/>
  <c r="G71" i="22"/>
  <c r="H71" i="22"/>
  <c r="C71" i="22" s="1"/>
  <c r="G72" i="22"/>
  <c r="H72" i="22"/>
  <c r="C72" i="22" s="1"/>
  <c r="M72" i="22"/>
  <c r="N72" i="22" s="1"/>
  <c r="E73" i="22"/>
  <c r="G73" i="22"/>
  <c r="L73" i="22"/>
  <c r="M73" i="22" s="1"/>
  <c r="P73" i="22"/>
  <c r="G83" i="22"/>
  <c r="H83" i="22"/>
  <c r="G84" i="22"/>
  <c r="H84" i="22"/>
  <c r="G85" i="22"/>
  <c r="H85" i="22"/>
  <c r="G86" i="22"/>
  <c r="H86" i="22"/>
  <c r="O86" i="22"/>
  <c r="S86" i="22"/>
  <c r="G87" i="22"/>
  <c r="H87" i="22"/>
  <c r="M87" i="22"/>
  <c r="N87" i="22" s="1"/>
  <c r="G88" i="22"/>
  <c r="H88" i="22"/>
  <c r="Q88" i="22"/>
  <c r="R88" i="22" s="1"/>
  <c r="E89" i="22"/>
  <c r="G89" i="22" s="1"/>
  <c r="L89" i="22"/>
  <c r="P89" i="22"/>
  <c r="K11" i="21"/>
  <c r="L11" i="21"/>
  <c r="N11" i="21"/>
  <c r="N46" i="21" s="1"/>
  <c r="R11" i="21"/>
  <c r="R46" i="21" s="1"/>
  <c r="G13" i="21"/>
  <c r="H13" i="21"/>
  <c r="C13" i="21" s="1"/>
  <c r="O13" i="21"/>
  <c r="Q13" i="21"/>
  <c r="C14" i="21"/>
  <c r="H14" i="21"/>
  <c r="M14" i="21"/>
  <c r="G15" i="21"/>
  <c r="H15" i="21"/>
  <c r="C15" i="21" s="1"/>
  <c r="O15" i="21"/>
  <c r="Q15" i="21"/>
  <c r="H16" i="21"/>
  <c r="G17" i="21"/>
  <c r="H17" i="21"/>
  <c r="C17" i="21" s="1"/>
  <c r="O17" i="21"/>
  <c r="Q17" i="21"/>
  <c r="H18" i="21"/>
  <c r="G19" i="21"/>
  <c r="H19" i="21"/>
  <c r="C19" i="21" s="1"/>
  <c r="J19" i="21"/>
  <c r="K19" i="21" s="1"/>
  <c r="O19" i="21"/>
  <c r="Q19" i="21"/>
  <c r="R19" i="21" s="1"/>
  <c r="E20" i="21"/>
  <c r="E11" i="21" s="1"/>
  <c r="H20" i="21"/>
  <c r="L20" i="21"/>
  <c r="M16" i="21" s="1"/>
  <c r="P20" i="21"/>
  <c r="P11" i="21" s="1"/>
  <c r="G22" i="21"/>
  <c r="H22" i="21"/>
  <c r="C22" i="21" s="1"/>
  <c r="O22" i="21"/>
  <c r="Q22" i="21"/>
  <c r="H23" i="21"/>
  <c r="M23" i="21"/>
  <c r="Q23" i="21"/>
  <c r="G24" i="21"/>
  <c r="H24" i="21"/>
  <c r="C24" i="21" s="1"/>
  <c r="O24" i="21"/>
  <c r="Q24" i="21"/>
  <c r="R24" i="21" s="1"/>
  <c r="H25" i="21"/>
  <c r="M25" i="21"/>
  <c r="Q25" i="21"/>
  <c r="G26" i="21"/>
  <c r="H26" i="21"/>
  <c r="C26" i="21" s="1"/>
  <c r="O26" i="21"/>
  <c r="Q26" i="21"/>
  <c r="G27" i="21"/>
  <c r="H27" i="21"/>
  <c r="Q27" i="21"/>
  <c r="R27" i="21"/>
  <c r="E28" i="21"/>
  <c r="G28" i="21"/>
  <c r="L28" i="21"/>
  <c r="P28" i="21"/>
  <c r="G30" i="21"/>
  <c r="H30" i="21"/>
  <c r="C30" i="21" s="1"/>
  <c r="O30" i="21"/>
  <c r="Q30" i="21"/>
  <c r="R30" i="21" s="1"/>
  <c r="S30" i="21"/>
  <c r="C31" i="21"/>
  <c r="G31" i="21"/>
  <c r="H31" i="21"/>
  <c r="M31" i="21"/>
  <c r="N31" i="21" s="1"/>
  <c r="Q31" i="21"/>
  <c r="R31" i="21" s="1"/>
  <c r="E32" i="21"/>
  <c r="L32" i="21"/>
  <c r="M32" i="21" s="1"/>
  <c r="P32" i="21"/>
  <c r="G34" i="21"/>
  <c r="H34" i="21"/>
  <c r="C34" i="21" s="1"/>
  <c r="M34" i="21"/>
  <c r="N34" i="21" s="1"/>
  <c r="Q34" i="21"/>
  <c r="R34" i="21"/>
  <c r="S34" i="21"/>
  <c r="G35" i="21"/>
  <c r="H35" i="21"/>
  <c r="C35" i="21" s="1"/>
  <c r="J35" i="21"/>
  <c r="K35" i="21" s="1"/>
  <c r="O35" i="21"/>
  <c r="Q35" i="21"/>
  <c r="C36" i="21"/>
  <c r="G36" i="21"/>
  <c r="H36" i="21"/>
  <c r="M36" i="21"/>
  <c r="N36" i="21" s="1"/>
  <c r="Q36" i="21"/>
  <c r="R36" i="21"/>
  <c r="S36" i="21"/>
  <c r="E37" i="21"/>
  <c r="G37" i="21"/>
  <c r="L37" i="21"/>
  <c r="P37" i="21"/>
  <c r="Q37" i="21"/>
  <c r="D46" i="21"/>
  <c r="E46" i="21"/>
  <c r="G46" i="21"/>
  <c r="J46" i="21"/>
  <c r="K46" i="21"/>
  <c r="M46" i="21"/>
  <c r="Q46" i="21"/>
  <c r="C48" i="21"/>
  <c r="G48" i="21"/>
  <c r="H48" i="21"/>
  <c r="Q48" i="21"/>
  <c r="G49" i="21"/>
  <c r="H49" i="21"/>
  <c r="M49" i="21"/>
  <c r="Q49" i="21"/>
  <c r="C50" i="21"/>
  <c r="G50" i="21"/>
  <c r="H50" i="21"/>
  <c r="O50" i="21"/>
  <c r="Q50" i="21"/>
  <c r="G51" i="21"/>
  <c r="H51" i="21"/>
  <c r="C51" i="21" s="1"/>
  <c r="O51" i="21"/>
  <c r="Q51" i="21"/>
  <c r="S51" i="21"/>
  <c r="G52" i="21"/>
  <c r="H52" i="21"/>
  <c r="C52" i="21" s="1"/>
  <c r="M52" i="21"/>
  <c r="O52" i="21"/>
  <c r="Q52" i="21"/>
  <c r="S52" i="21"/>
  <c r="C53" i="21"/>
  <c r="G53" i="21"/>
  <c r="H53" i="21"/>
  <c r="O53" i="21"/>
  <c r="Q53" i="21"/>
  <c r="G54" i="21"/>
  <c r="H54" i="21"/>
  <c r="C54" i="21" s="1"/>
  <c r="J54" i="21"/>
  <c r="O54" i="21"/>
  <c r="Q54" i="21"/>
  <c r="G55" i="21"/>
  <c r="H55" i="21"/>
  <c r="C55" i="21" s="1"/>
  <c r="J55" i="21"/>
  <c r="M55" i="21"/>
  <c r="O55" i="21"/>
  <c r="Q55" i="21"/>
  <c r="S55" i="21"/>
  <c r="G56" i="21"/>
  <c r="H56" i="21"/>
  <c r="Q56" i="21"/>
  <c r="G57" i="21"/>
  <c r="H57" i="21"/>
  <c r="Q57" i="21"/>
  <c r="E58" i="21"/>
  <c r="G58" i="21"/>
  <c r="H58" i="21"/>
  <c r="L58" i="21"/>
  <c r="M58" i="21"/>
  <c r="P58" i="21"/>
  <c r="Q58" i="21"/>
  <c r="G60" i="21"/>
  <c r="H60" i="21"/>
  <c r="C60" i="21" s="1"/>
  <c r="M60" i="21"/>
  <c r="N60" i="21" s="1"/>
  <c r="O60" i="21"/>
  <c r="Q60" i="21"/>
  <c r="C61" i="21"/>
  <c r="G61" i="21"/>
  <c r="H61" i="21"/>
  <c r="M61" i="21"/>
  <c r="N61" i="21"/>
  <c r="Q61" i="21"/>
  <c r="R61" i="21"/>
  <c r="S61" i="21"/>
  <c r="G62" i="21"/>
  <c r="H62" i="21"/>
  <c r="C62" i="21" s="1"/>
  <c r="M62" i="21"/>
  <c r="N62" i="21" s="1"/>
  <c r="O62" i="21"/>
  <c r="Q62" i="21"/>
  <c r="R62" i="21" s="1"/>
  <c r="C63" i="21"/>
  <c r="G63" i="21"/>
  <c r="H63" i="21"/>
  <c r="S63" i="21" s="1"/>
  <c r="M63" i="21"/>
  <c r="N63" i="21"/>
  <c r="Q63" i="21"/>
  <c r="R63" i="21"/>
  <c r="G64" i="21"/>
  <c r="H64" i="21"/>
  <c r="C64" i="21" s="1"/>
  <c r="M64" i="21"/>
  <c r="N64" i="21" s="1"/>
  <c r="O64" i="21"/>
  <c r="Q64" i="21"/>
  <c r="E65" i="21"/>
  <c r="H65" i="21"/>
  <c r="L65" i="21"/>
  <c r="M65" i="21"/>
  <c r="O65" i="21"/>
  <c r="P65" i="21"/>
  <c r="Q65" i="21" s="1"/>
  <c r="C67" i="21"/>
  <c r="C73" i="21" s="1"/>
  <c r="G67" i="21"/>
  <c r="H67" i="21"/>
  <c r="M67" i="21"/>
  <c r="Q67" i="21"/>
  <c r="R67" i="21" s="1"/>
  <c r="G68" i="21"/>
  <c r="H68" i="21"/>
  <c r="C68" i="21" s="1"/>
  <c r="M68" i="21"/>
  <c r="N68" i="21"/>
  <c r="O68" i="21"/>
  <c r="Q68" i="21"/>
  <c r="R68" i="21" s="1"/>
  <c r="S68" i="21"/>
  <c r="G69" i="21"/>
  <c r="H69" i="21"/>
  <c r="C69" i="21" s="1"/>
  <c r="M69" i="21"/>
  <c r="Q69" i="21"/>
  <c r="R69" i="21" s="1"/>
  <c r="G70" i="21"/>
  <c r="H70" i="21"/>
  <c r="C70" i="21" s="1"/>
  <c r="M70" i="21"/>
  <c r="N70" i="21"/>
  <c r="O70" i="21"/>
  <c r="Q70" i="21"/>
  <c r="R70" i="21" s="1"/>
  <c r="S70" i="21"/>
  <c r="C71" i="21"/>
  <c r="G71" i="21"/>
  <c r="H71" i="21"/>
  <c r="M71" i="21"/>
  <c r="Q71" i="21"/>
  <c r="R71" i="21" s="1"/>
  <c r="G72" i="21"/>
  <c r="H72" i="21"/>
  <c r="C72" i="21" s="1"/>
  <c r="M72" i="21"/>
  <c r="N72" i="21"/>
  <c r="O72" i="21"/>
  <c r="Q72" i="21"/>
  <c r="R72" i="21" s="1"/>
  <c r="S72" i="21"/>
  <c r="E73" i="21"/>
  <c r="G73" i="21"/>
  <c r="H73" i="21"/>
  <c r="L73" i="21"/>
  <c r="M73" i="21"/>
  <c r="P73" i="21"/>
  <c r="Q73" i="21"/>
  <c r="G83" i="21"/>
  <c r="H83" i="21"/>
  <c r="C83" i="21" s="1"/>
  <c r="C89" i="21" s="1"/>
  <c r="M83" i="21"/>
  <c r="N83" i="21" s="1"/>
  <c r="O83" i="21"/>
  <c r="Q83" i="21"/>
  <c r="C84" i="21"/>
  <c r="G84" i="21"/>
  <c r="H84" i="21"/>
  <c r="M84" i="21"/>
  <c r="N84" i="21"/>
  <c r="Q84" i="21"/>
  <c r="R84" i="21"/>
  <c r="S84" i="21"/>
  <c r="G85" i="21"/>
  <c r="H85" i="21"/>
  <c r="C85" i="21" s="1"/>
  <c r="M85" i="21"/>
  <c r="N85" i="21" s="1"/>
  <c r="O85" i="21"/>
  <c r="Q85" i="21"/>
  <c r="R85" i="21" s="1"/>
  <c r="C86" i="21"/>
  <c r="G86" i="21"/>
  <c r="H86" i="21"/>
  <c r="S86" i="21" s="1"/>
  <c r="M86" i="21"/>
  <c r="N86" i="21"/>
  <c r="Q86" i="21"/>
  <c r="R86" i="21"/>
  <c r="G87" i="21"/>
  <c r="H87" i="21"/>
  <c r="C87" i="21" s="1"/>
  <c r="M87" i="21"/>
  <c r="N87" i="21" s="1"/>
  <c r="O87" i="21"/>
  <c r="Q87" i="21"/>
  <c r="C88" i="21"/>
  <c r="G88" i="21"/>
  <c r="H88" i="21"/>
  <c r="M88" i="21"/>
  <c r="N88" i="21"/>
  <c r="Q88" i="21"/>
  <c r="R88" i="21"/>
  <c r="S88" i="21"/>
  <c r="E89" i="21"/>
  <c r="G89" i="21"/>
  <c r="H89" i="21"/>
  <c r="L89" i="21"/>
  <c r="P89" i="21"/>
  <c r="Q89" i="21" s="1"/>
  <c r="S89" i="21"/>
  <c r="K11" i="20"/>
  <c r="L11" i="20"/>
  <c r="N11" i="20"/>
  <c r="N46" i="20" s="1"/>
  <c r="R11" i="20"/>
  <c r="R46" i="20" s="1"/>
  <c r="G13" i="20"/>
  <c r="H13" i="20"/>
  <c r="C13" i="20" s="1"/>
  <c r="O13" i="20"/>
  <c r="Q13" i="20"/>
  <c r="R13" i="20" s="1"/>
  <c r="H14" i="20"/>
  <c r="C14" i="20" s="1"/>
  <c r="S14" i="20"/>
  <c r="G15" i="20"/>
  <c r="H15" i="20"/>
  <c r="C15" i="20" s="1"/>
  <c r="O15" i="20"/>
  <c r="Q15" i="20"/>
  <c r="R15" i="20" s="1"/>
  <c r="H16" i="20"/>
  <c r="S16" i="20"/>
  <c r="G17" i="20"/>
  <c r="H17" i="20"/>
  <c r="C17" i="20" s="1"/>
  <c r="J17" i="20"/>
  <c r="K17" i="20" s="1"/>
  <c r="O17" i="20"/>
  <c r="Q17" i="20"/>
  <c r="R17" i="20" s="1"/>
  <c r="C18" i="20"/>
  <c r="H18" i="20"/>
  <c r="M18" i="20"/>
  <c r="S18" i="20"/>
  <c r="G19" i="20"/>
  <c r="H19" i="20"/>
  <c r="C19" i="20" s="1"/>
  <c r="O19" i="20"/>
  <c r="Q19" i="20"/>
  <c r="E20" i="20"/>
  <c r="E11" i="20" s="1"/>
  <c r="H20" i="20"/>
  <c r="L20" i="20"/>
  <c r="M27" i="20" s="1"/>
  <c r="N27" i="20" s="1"/>
  <c r="P20" i="20"/>
  <c r="P11" i="20" s="1"/>
  <c r="G22" i="20"/>
  <c r="H22" i="20"/>
  <c r="C22" i="20" s="1"/>
  <c r="O22" i="20"/>
  <c r="Q22" i="20"/>
  <c r="R22" i="20" s="1"/>
  <c r="C23" i="20"/>
  <c r="H23" i="20"/>
  <c r="M23" i="20"/>
  <c r="Q23" i="20"/>
  <c r="S23" i="20"/>
  <c r="G24" i="20"/>
  <c r="H24" i="20"/>
  <c r="C24" i="20" s="1"/>
  <c r="O24" i="20"/>
  <c r="Q24" i="20"/>
  <c r="R24" i="20" s="1"/>
  <c r="C25" i="20"/>
  <c r="H25" i="20"/>
  <c r="M25" i="20"/>
  <c r="Q25" i="20"/>
  <c r="S25" i="20"/>
  <c r="G26" i="20"/>
  <c r="H26" i="20"/>
  <c r="C26" i="20" s="1"/>
  <c r="O26" i="20"/>
  <c r="Q26" i="20"/>
  <c r="R26" i="20" s="1"/>
  <c r="G27" i="20"/>
  <c r="H27" i="20"/>
  <c r="Q27" i="20"/>
  <c r="R27" i="20"/>
  <c r="E28" i="20"/>
  <c r="G28" i="20"/>
  <c r="L28" i="20"/>
  <c r="P28" i="20"/>
  <c r="Q28" i="20" s="1"/>
  <c r="G30" i="20"/>
  <c r="H30" i="20"/>
  <c r="C30" i="20" s="1"/>
  <c r="O30" i="20"/>
  <c r="Q30" i="20"/>
  <c r="R30" i="20" s="1"/>
  <c r="S30" i="20"/>
  <c r="G31" i="20"/>
  <c r="H31" i="20"/>
  <c r="M31" i="20"/>
  <c r="N31" i="20" s="1"/>
  <c r="Q31" i="20"/>
  <c r="R31" i="20" s="1"/>
  <c r="E32" i="20"/>
  <c r="G32" i="20" s="1"/>
  <c r="L32" i="20"/>
  <c r="P32" i="20"/>
  <c r="G34" i="20"/>
  <c r="H34" i="20"/>
  <c r="Q34" i="20"/>
  <c r="R34" i="20"/>
  <c r="G35" i="20"/>
  <c r="H35" i="20"/>
  <c r="C35" i="20" s="1"/>
  <c r="O35" i="20"/>
  <c r="Q35" i="20"/>
  <c r="R35" i="20" s="1"/>
  <c r="G36" i="20"/>
  <c r="H36" i="20"/>
  <c r="S36" i="20" s="1"/>
  <c r="Q36" i="20"/>
  <c r="R36" i="20"/>
  <c r="E37" i="20"/>
  <c r="G37" i="20"/>
  <c r="L37" i="20"/>
  <c r="P37" i="20"/>
  <c r="D46" i="20"/>
  <c r="G46" i="20"/>
  <c r="J46" i="20"/>
  <c r="K46" i="20"/>
  <c r="M46" i="20"/>
  <c r="P46" i="20"/>
  <c r="Q46" i="20"/>
  <c r="G48" i="20"/>
  <c r="H48" i="20"/>
  <c r="Q48" i="20"/>
  <c r="C49" i="20"/>
  <c r="G49" i="20"/>
  <c r="H49" i="20"/>
  <c r="M49" i="20"/>
  <c r="O49" i="20"/>
  <c r="Q49" i="20"/>
  <c r="G50" i="20"/>
  <c r="H50" i="20"/>
  <c r="O50" i="20"/>
  <c r="Q50" i="20"/>
  <c r="G51" i="20"/>
  <c r="H51" i="20"/>
  <c r="C51" i="20" s="1"/>
  <c r="O51" i="20"/>
  <c r="Q51" i="20"/>
  <c r="S51" i="20"/>
  <c r="G52" i="20"/>
  <c r="H52" i="20"/>
  <c r="C52" i="20" s="1"/>
  <c r="O52" i="20"/>
  <c r="Q52" i="20"/>
  <c r="S52" i="20"/>
  <c r="G53" i="20"/>
  <c r="H53" i="20"/>
  <c r="M53" i="20"/>
  <c r="Q53" i="20"/>
  <c r="G54" i="20"/>
  <c r="H54" i="20"/>
  <c r="C54" i="20" s="1"/>
  <c r="O54" i="20"/>
  <c r="Q54" i="20"/>
  <c r="G55" i="20"/>
  <c r="H55" i="20"/>
  <c r="C55" i="20" s="1"/>
  <c r="M55" i="20"/>
  <c r="O55" i="20"/>
  <c r="Q55" i="20"/>
  <c r="S55" i="20"/>
  <c r="C56" i="20"/>
  <c r="G56" i="20"/>
  <c r="H56" i="20"/>
  <c r="M56" i="20"/>
  <c r="Q56" i="20"/>
  <c r="G57" i="20"/>
  <c r="H57" i="20"/>
  <c r="C57" i="20" s="1"/>
  <c r="J57" i="20"/>
  <c r="M57" i="20"/>
  <c r="Q57" i="20"/>
  <c r="E58" i="20"/>
  <c r="G58" i="20" s="1"/>
  <c r="L58" i="20"/>
  <c r="M58" i="20"/>
  <c r="P58" i="20"/>
  <c r="Q58" i="20" s="1"/>
  <c r="C60" i="20"/>
  <c r="G60" i="20"/>
  <c r="H60" i="20"/>
  <c r="M60" i="20"/>
  <c r="N60" i="20"/>
  <c r="Q60" i="20"/>
  <c r="G61" i="20"/>
  <c r="H61" i="20"/>
  <c r="C61" i="20" s="1"/>
  <c r="J61" i="20"/>
  <c r="K61" i="20" s="1"/>
  <c r="O61" i="20"/>
  <c r="Q61" i="20"/>
  <c r="R61" i="20" s="1"/>
  <c r="S61" i="20"/>
  <c r="C62" i="20"/>
  <c r="G62" i="20"/>
  <c r="H62" i="20"/>
  <c r="M62" i="20"/>
  <c r="N62" i="20" s="1"/>
  <c r="Q62" i="20"/>
  <c r="R62" i="20" s="1"/>
  <c r="S62" i="20"/>
  <c r="G63" i="20"/>
  <c r="H63" i="20"/>
  <c r="C63" i="20" s="1"/>
  <c r="O63" i="20"/>
  <c r="Q63" i="20"/>
  <c r="S63" i="20"/>
  <c r="C64" i="20"/>
  <c r="G64" i="20"/>
  <c r="H64" i="20"/>
  <c r="M64" i="20"/>
  <c r="N64" i="20" s="1"/>
  <c r="Q64" i="20"/>
  <c r="S64" i="20"/>
  <c r="E65" i="20"/>
  <c r="G65" i="20" s="1"/>
  <c r="L65" i="20"/>
  <c r="P65" i="20"/>
  <c r="Q65" i="20" s="1"/>
  <c r="C67" i="20"/>
  <c r="G67" i="20"/>
  <c r="H67" i="20"/>
  <c r="J67" i="20"/>
  <c r="K67" i="20" s="1"/>
  <c r="M67" i="20"/>
  <c r="N67" i="20" s="1"/>
  <c r="Q67" i="20"/>
  <c r="R67" i="20"/>
  <c r="S67" i="20"/>
  <c r="G68" i="20"/>
  <c r="H68" i="20"/>
  <c r="M68" i="20"/>
  <c r="N68" i="20" s="1"/>
  <c r="Q68" i="20"/>
  <c r="R68" i="20"/>
  <c r="G69" i="20"/>
  <c r="H69" i="20"/>
  <c r="J69" i="20" s="1"/>
  <c r="K69" i="20" s="1"/>
  <c r="M69" i="20"/>
  <c r="N69" i="20"/>
  <c r="Q69" i="20"/>
  <c r="R69" i="20"/>
  <c r="C70" i="20"/>
  <c r="G70" i="20"/>
  <c r="H70" i="20"/>
  <c r="J70" i="20"/>
  <c r="K70" i="20" s="1"/>
  <c r="M70" i="20"/>
  <c r="N70" i="20" s="1"/>
  <c r="O70" i="20"/>
  <c r="Q70" i="20"/>
  <c r="G71" i="20"/>
  <c r="H71" i="20"/>
  <c r="J71" i="20" s="1"/>
  <c r="K71" i="20" s="1"/>
  <c r="M71" i="20"/>
  <c r="N71" i="20"/>
  <c r="O71" i="20"/>
  <c r="Q71" i="20"/>
  <c r="R71" i="20"/>
  <c r="S71" i="20"/>
  <c r="C72" i="20"/>
  <c r="G72" i="20"/>
  <c r="H72" i="20"/>
  <c r="J72" i="20"/>
  <c r="K72" i="20" s="1"/>
  <c r="M72" i="20"/>
  <c r="N72" i="20" s="1"/>
  <c r="O72" i="20"/>
  <c r="Q72" i="20"/>
  <c r="R72" i="20" s="1"/>
  <c r="E73" i="20"/>
  <c r="G73" i="20" s="1"/>
  <c r="H73" i="20"/>
  <c r="L73" i="20"/>
  <c r="M73" i="20"/>
  <c r="P73" i="20"/>
  <c r="Q73" i="20" s="1"/>
  <c r="G83" i="20"/>
  <c r="H83" i="20"/>
  <c r="C83" i="20" s="1"/>
  <c r="M83" i="20"/>
  <c r="N83" i="20"/>
  <c r="Q83" i="20"/>
  <c r="R83" i="20" s="1"/>
  <c r="G84" i="20"/>
  <c r="H84" i="20"/>
  <c r="C84" i="20" s="1"/>
  <c r="J84" i="20"/>
  <c r="K84" i="20" s="1"/>
  <c r="O84" i="20"/>
  <c r="Q84" i="20"/>
  <c r="R84" i="20" s="1"/>
  <c r="S84" i="20"/>
  <c r="G85" i="20"/>
  <c r="H85" i="20"/>
  <c r="M85" i="20"/>
  <c r="N85" i="20"/>
  <c r="Q85" i="20"/>
  <c r="R85" i="20"/>
  <c r="S85" i="20"/>
  <c r="G86" i="20"/>
  <c r="H86" i="20"/>
  <c r="M86" i="20"/>
  <c r="N86" i="20" s="1"/>
  <c r="O86" i="20"/>
  <c r="Q86" i="20"/>
  <c r="R86" i="20" s="1"/>
  <c r="G87" i="20"/>
  <c r="H87" i="20"/>
  <c r="J87" i="20" s="1"/>
  <c r="K87" i="20" s="1"/>
  <c r="M87" i="20"/>
  <c r="N87" i="20"/>
  <c r="O87" i="20"/>
  <c r="Q87" i="20"/>
  <c r="R87" i="20"/>
  <c r="S87" i="20"/>
  <c r="C88" i="20"/>
  <c r="G88" i="20"/>
  <c r="H88" i="20"/>
  <c r="J88" i="20"/>
  <c r="K88" i="20" s="1"/>
  <c r="M88" i="20"/>
  <c r="N88" i="20" s="1"/>
  <c r="O88" i="20"/>
  <c r="Q88" i="20"/>
  <c r="R88" i="20" s="1"/>
  <c r="E89" i="20"/>
  <c r="G89" i="20" s="1"/>
  <c r="L89" i="20"/>
  <c r="M89" i="20" s="1"/>
  <c r="P89" i="20"/>
  <c r="Q89" i="20"/>
  <c r="K11" i="19"/>
  <c r="R11" i="19" s="1"/>
  <c r="N11" i="19"/>
  <c r="N46" i="19" s="1"/>
  <c r="H13" i="19"/>
  <c r="H14" i="19"/>
  <c r="O14" i="19" s="1"/>
  <c r="H15" i="19"/>
  <c r="S15" i="19"/>
  <c r="H16" i="19"/>
  <c r="O16" i="19" s="1"/>
  <c r="S16" i="19"/>
  <c r="H17" i="19"/>
  <c r="M17" i="19"/>
  <c r="S17" i="19"/>
  <c r="H18" i="19"/>
  <c r="H19" i="19"/>
  <c r="S19" i="19" s="1"/>
  <c r="E20" i="19"/>
  <c r="G31" i="19" s="1"/>
  <c r="L20" i="19"/>
  <c r="L11" i="19" s="1"/>
  <c r="P20" i="19"/>
  <c r="P11" i="19" s="1"/>
  <c r="H22" i="19"/>
  <c r="M22" i="19"/>
  <c r="G23" i="19"/>
  <c r="N23" i="19" s="1"/>
  <c r="H23" i="19"/>
  <c r="M23" i="19"/>
  <c r="O23" i="19"/>
  <c r="S23" i="19"/>
  <c r="C24" i="19"/>
  <c r="H24" i="19"/>
  <c r="M24" i="19"/>
  <c r="Q24" i="19"/>
  <c r="H25" i="19"/>
  <c r="M25" i="19"/>
  <c r="O25" i="19"/>
  <c r="S25" i="19"/>
  <c r="H26" i="19"/>
  <c r="M26" i="19"/>
  <c r="H27" i="19"/>
  <c r="M27" i="19"/>
  <c r="E28" i="19"/>
  <c r="G28" i="19"/>
  <c r="L28" i="19"/>
  <c r="M28" i="19"/>
  <c r="P28" i="19"/>
  <c r="Q28" i="19"/>
  <c r="H30" i="19"/>
  <c r="M30" i="19"/>
  <c r="O30" i="19"/>
  <c r="H31" i="19"/>
  <c r="M31" i="19"/>
  <c r="N31" i="19" s="1"/>
  <c r="E32" i="19"/>
  <c r="L32" i="19"/>
  <c r="P32" i="19"/>
  <c r="H34" i="19"/>
  <c r="M34" i="19"/>
  <c r="O34" i="19"/>
  <c r="Q34" i="19"/>
  <c r="H35" i="19"/>
  <c r="M35" i="19"/>
  <c r="G36" i="19"/>
  <c r="N36" i="19" s="1"/>
  <c r="H36" i="19"/>
  <c r="M36" i="19"/>
  <c r="O36" i="19"/>
  <c r="S36" i="19"/>
  <c r="E37" i="19"/>
  <c r="G37" i="19"/>
  <c r="L37" i="19"/>
  <c r="M37" i="19"/>
  <c r="P37" i="19"/>
  <c r="Q37" i="19"/>
  <c r="D46" i="19"/>
  <c r="G46" i="19"/>
  <c r="J46" i="19"/>
  <c r="K46" i="19"/>
  <c r="M46" i="19"/>
  <c r="Q46" i="19"/>
  <c r="R46" i="19"/>
  <c r="H48" i="19"/>
  <c r="C48" i="19" s="1"/>
  <c r="M48" i="19"/>
  <c r="H49" i="19"/>
  <c r="M49" i="19"/>
  <c r="S49" i="19"/>
  <c r="H50" i="19"/>
  <c r="M50" i="19"/>
  <c r="O50" i="19"/>
  <c r="S50" i="19"/>
  <c r="C51" i="19"/>
  <c r="G51" i="19"/>
  <c r="H51" i="19"/>
  <c r="M51" i="19"/>
  <c r="O51" i="19"/>
  <c r="S51" i="19"/>
  <c r="H52" i="19"/>
  <c r="M52" i="19"/>
  <c r="C53" i="19"/>
  <c r="H53" i="19"/>
  <c r="M53" i="19"/>
  <c r="O53" i="19"/>
  <c r="S53" i="19"/>
  <c r="H54" i="19"/>
  <c r="O54" i="19" s="1"/>
  <c r="M54" i="19"/>
  <c r="S54" i="19"/>
  <c r="H55" i="19"/>
  <c r="M55" i="19"/>
  <c r="S55" i="19"/>
  <c r="C56" i="19"/>
  <c r="H56" i="19"/>
  <c r="M56" i="19"/>
  <c r="Q56" i="19"/>
  <c r="H57" i="19"/>
  <c r="M57" i="19"/>
  <c r="Q57" i="19"/>
  <c r="E58" i="19"/>
  <c r="L58" i="19"/>
  <c r="M58" i="19" s="1"/>
  <c r="P58" i="19"/>
  <c r="Q58" i="19" s="1"/>
  <c r="H60" i="19"/>
  <c r="M60" i="19"/>
  <c r="H61" i="19"/>
  <c r="C61" i="19" s="1"/>
  <c r="M61" i="19"/>
  <c r="H62" i="19"/>
  <c r="C62" i="19" s="1"/>
  <c r="M62" i="19"/>
  <c r="H63" i="19"/>
  <c r="C63" i="19" s="1"/>
  <c r="M63" i="19"/>
  <c r="G64" i="19"/>
  <c r="H64" i="19"/>
  <c r="M64" i="19"/>
  <c r="E65" i="19"/>
  <c r="L65" i="19"/>
  <c r="M65" i="19"/>
  <c r="P65" i="19"/>
  <c r="Q65" i="19" s="1"/>
  <c r="H67" i="19"/>
  <c r="C67" i="19" s="1"/>
  <c r="M67" i="19"/>
  <c r="Q67" i="19"/>
  <c r="S67" i="19"/>
  <c r="H68" i="19"/>
  <c r="C68" i="19" s="1"/>
  <c r="M68" i="19"/>
  <c r="O68" i="19"/>
  <c r="H69" i="19"/>
  <c r="C69" i="19" s="1"/>
  <c r="M69" i="19"/>
  <c r="G70" i="19"/>
  <c r="H70" i="19"/>
  <c r="C70" i="19" s="1"/>
  <c r="M70" i="19"/>
  <c r="N70" i="19" s="1"/>
  <c r="O70" i="19"/>
  <c r="S70" i="19"/>
  <c r="H71" i="19"/>
  <c r="C71" i="19" s="1"/>
  <c r="M71" i="19"/>
  <c r="Q71" i="19"/>
  <c r="H72" i="19"/>
  <c r="C72" i="19" s="1"/>
  <c r="M72" i="19"/>
  <c r="O72" i="19"/>
  <c r="S72" i="19"/>
  <c r="E73" i="19"/>
  <c r="G73" i="19"/>
  <c r="L73" i="19"/>
  <c r="M73" i="19" s="1"/>
  <c r="P73" i="19"/>
  <c r="Q73" i="19" s="1"/>
  <c r="C83" i="19"/>
  <c r="G83" i="19"/>
  <c r="H83" i="19"/>
  <c r="M83" i="19"/>
  <c r="Q83" i="19"/>
  <c r="R83" i="19" s="1"/>
  <c r="H84" i="19"/>
  <c r="M84" i="19"/>
  <c r="H85" i="19"/>
  <c r="M85" i="19"/>
  <c r="H86" i="19"/>
  <c r="M86" i="19"/>
  <c r="H87" i="19"/>
  <c r="M87" i="19"/>
  <c r="G88" i="19"/>
  <c r="H88" i="19"/>
  <c r="M88" i="19"/>
  <c r="E89" i="19"/>
  <c r="L89" i="19"/>
  <c r="M89" i="19"/>
  <c r="P89" i="19"/>
  <c r="E11" i="18"/>
  <c r="K11" i="18"/>
  <c r="N11" i="18"/>
  <c r="G13" i="18"/>
  <c r="H13" i="18"/>
  <c r="S13" i="18" s="1"/>
  <c r="G14" i="18"/>
  <c r="H14" i="18"/>
  <c r="S14" i="18" s="1"/>
  <c r="G15" i="18"/>
  <c r="H15" i="18"/>
  <c r="G16" i="18"/>
  <c r="H16" i="18"/>
  <c r="O16" i="18" s="1"/>
  <c r="S16" i="18"/>
  <c r="G17" i="18"/>
  <c r="H17" i="18"/>
  <c r="S17" i="18"/>
  <c r="G18" i="18"/>
  <c r="H18" i="18"/>
  <c r="O18" i="18" s="1"/>
  <c r="Q18" i="18"/>
  <c r="S18" i="18"/>
  <c r="H19" i="18"/>
  <c r="E20" i="18"/>
  <c r="G31" i="18" s="1"/>
  <c r="L20" i="18"/>
  <c r="L11" i="18" s="1"/>
  <c r="P20" i="18"/>
  <c r="G22" i="18"/>
  <c r="H22" i="18"/>
  <c r="G23" i="18"/>
  <c r="H23" i="18"/>
  <c r="O23" i="18"/>
  <c r="S23" i="18"/>
  <c r="G24" i="18"/>
  <c r="H24" i="18"/>
  <c r="Q24" i="18"/>
  <c r="R24" i="18" s="1"/>
  <c r="G25" i="18"/>
  <c r="H25" i="18"/>
  <c r="O25" i="18"/>
  <c r="S25" i="18"/>
  <c r="G26" i="18"/>
  <c r="H26" i="18"/>
  <c r="M26" i="18"/>
  <c r="N26" i="18" s="1"/>
  <c r="Q26" i="18"/>
  <c r="G27" i="18"/>
  <c r="H27" i="18"/>
  <c r="Q27" i="18"/>
  <c r="R27" i="18" s="1"/>
  <c r="E28" i="18"/>
  <c r="L28" i="18"/>
  <c r="P28" i="18"/>
  <c r="G30" i="18"/>
  <c r="H30" i="18"/>
  <c r="O30" i="18"/>
  <c r="H31" i="18"/>
  <c r="C31" i="18" s="1"/>
  <c r="M31" i="18"/>
  <c r="N31" i="18" s="1"/>
  <c r="S31" i="18"/>
  <c r="E32" i="18"/>
  <c r="G32" i="18"/>
  <c r="L32" i="18"/>
  <c r="P32" i="18"/>
  <c r="Q32" i="18"/>
  <c r="G34" i="18"/>
  <c r="H34" i="18"/>
  <c r="O34" i="18"/>
  <c r="Q34" i="18"/>
  <c r="S34" i="18"/>
  <c r="G35" i="18"/>
  <c r="H35" i="18"/>
  <c r="G36" i="18"/>
  <c r="H36" i="18"/>
  <c r="O36" i="18"/>
  <c r="E37" i="18"/>
  <c r="G37" i="18" s="1"/>
  <c r="L37" i="18"/>
  <c r="M37" i="18" s="1"/>
  <c r="P37" i="18"/>
  <c r="D46" i="18"/>
  <c r="G46" i="18"/>
  <c r="J46" i="18"/>
  <c r="M46" i="18"/>
  <c r="N46" i="18"/>
  <c r="Q46" i="18"/>
  <c r="G48" i="18"/>
  <c r="H48" i="18"/>
  <c r="C48" i="18" s="1"/>
  <c r="M48" i="18"/>
  <c r="H49" i="18"/>
  <c r="O49" i="18"/>
  <c r="G50" i="18"/>
  <c r="H50" i="18"/>
  <c r="M50" i="18"/>
  <c r="S50" i="18"/>
  <c r="C51" i="18"/>
  <c r="G51" i="18"/>
  <c r="H51" i="18"/>
  <c r="S51" i="18"/>
  <c r="G52" i="18"/>
  <c r="H52" i="18"/>
  <c r="Q52" i="18"/>
  <c r="H53" i="18"/>
  <c r="Q53" i="18"/>
  <c r="G54" i="18"/>
  <c r="H54" i="18"/>
  <c r="O54" i="18"/>
  <c r="S54" i="18"/>
  <c r="G55" i="18"/>
  <c r="H55" i="18"/>
  <c r="G56" i="18"/>
  <c r="H56" i="18"/>
  <c r="M56" i="18"/>
  <c r="G57" i="18"/>
  <c r="H57" i="18"/>
  <c r="C57" i="18" s="1"/>
  <c r="E58" i="18"/>
  <c r="G58" i="18"/>
  <c r="L58" i="18"/>
  <c r="P58" i="18"/>
  <c r="G60" i="18"/>
  <c r="H60" i="18"/>
  <c r="C60" i="18" s="1"/>
  <c r="O60" i="18"/>
  <c r="S60" i="18"/>
  <c r="G61" i="18"/>
  <c r="H61" i="18"/>
  <c r="C61" i="18" s="1"/>
  <c r="G62" i="18"/>
  <c r="H62" i="18"/>
  <c r="C62" i="18" s="1"/>
  <c r="O62" i="18"/>
  <c r="S62" i="18"/>
  <c r="C63" i="18"/>
  <c r="G63" i="18"/>
  <c r="H63" i="18"/>
  <c r="Q63" i="18"/>
  <c r="G64" i="18"/>
  <c r="H64" i="18"/>
  <c r="C64" i="18" s="1"/>
  <c r="O64" i="18"/>
  <c r="E65" i="18"/>
  <c r="G65" i="18"/>
  <c r="L65" i="18"/>
  <c r="P65" i="18"/>
  <c r="G67" i="18"/>
  <c r="H67" i="18"/>
  <c r="C67" i="18" s="1"/>
  <c r="Q67" i="18"/>
  <c r="R67" i="18" s="1"/>
  <c r="G68" i="18"/>
  <c r="H68" i="18"/>
  <c r="C68" i="18" s="1"/>
  <c r="G69" i="18"/>
  <c r="H69" i="18"/>
  <c r="C69" i="18" s="1"/>
  <c r="M69" i="18"/>
  <c r="N69" i="18" s="1"/>
  <c r="O69" i="18"/>
  <c r="S69" i="18"/>
  <c r="G70" i="18"/>
  <c r="H70" i="18"/>
  <c r="G71" i="18"/>
  <c r="H71" i="18"/>
  <c r="C71" i="18" s="1"/>
  <c r="S71" i="18"/>
  <c r="G72" i="18"/>
  <c r="H72" i="18"/>
  <c r="C72" i="18" s="1"/>
  <c r="Q72" i="18"/>
  <c r="R72" i="18" s="1"/>
  <c r="S72" i="18"/>
  <c r="E73" i="18"/>
  <c r="G73" i="18"/>
  <c r="L73" i="18"/>
  <c r="P73" i="18"/>
  <c r="Q73" i="18"/>
  <c r="G83" i="18"/>
  <c r="H83" i="18"/>
  <c r="O83" i="18"/>
  <c r="G84" i="18"/>
  <c r="H84" i="18"/>
  <c r="G85" i="18"/>
  <c r="H85" i="18"/>
  <c r="O85" i="18"/>
  <c r="G86" i="18"/>
  <c r="H86" i="18"/>
  <c r="G87" i="18"/>
  <c r="H87" i="18"/>
  <c r="O87" i="18"/>
  <c r="G88" i="18"/>
  <c r="H88" i="18"/>
  <c r="E89" i="18"/>
  <c r="G89" i="18" s="1"/>
  <c r="L89" i="18"/>
  <c r="M89" i="18" s="1"/>
  <c r="P89" i="18"/>
  <c r="Q89" i="18" s="1"/>
  <c r="K11" i="17"/>
  <c r="R11" i="17" s="1"/>
  <c r="N11" i="17"/>
  <c r="N46" i="17" s="1"/>
  <c r="H13" i="17"/>
  <c r="S13" i="17"/>
  <c r="H14" i="17"/>
  <c r="O14" i="17"/>
  <c r="S14" i="17"/>
  <c r="H15" i="17"/>
  <c r="M15" i="17"/>
  <c r="Q15" i="17"/>
  <c r="S15" i="17"/>
  <c r="H16" i="17"/>
  <c r="O16" i="17"/>
  <c r="H17" i="17"/>
  <c r="M17" i="17"/>
  <c r="H18" i="17"/>
  <c r="H19" i="17"/>
  <c r="S19" i="17" s="1"/>
  <c r="E20" i="17"/>
  <c r="G31" i="17" s="1"/>
  <c r="L20" i="17"/>
  <c r="L11" i="17" s="1"/>
  <c r="P20" i="17"/>
  <c r="Q14" i="17" s="1"/>
  <c r="H22" i="17"/>
  <c r="M22" i="17"/>
  <c r="Q22" i="17"/>
  <c r="H23" i="17"/>
  <c r="M23" i="17"/>
  <c r="Q23" i="17"/>
  <c r="S23" i="17"/>
  <c r="H24" i="17"/>
  <c r="M24" i="17"/>
  <c r="H25" i="17"/>
  <c r="M25" i="17"/>
  <c r="S25" i="17"/>
  <c r="C26" i="17"/>
  <c r="H26" i="17"/>
  <c r="M26" i="17"/>
  <c r="Q26" i="17"/>
  <c r="H27" i="17"/>
  <c r="M27" i="17"/>
  <c r="O27" i="17"/>
  <c r="S27" i="17"/>
  <c r="E28" i="17"/>
  <c r="L28" i="17"/>
  <c r="M28" i="17" s="1"/>
  <c r="P28" i="17"/>
  <c r="Q28" i="17" s="1"/>
  <c r="H30" i="17"/>
  <c r="M30" i="17"/>
  <c r="Q30" i="17"/>
  <c r="H31" i="17"/>
  <c r="M31" i="17"/>
  <c r="O31" i="17"/>
  <c r="E32" i="17"/>
  <c r="H32" i="17"/>
  <c r="L32" i="17"/>
  <c r="M32" i="17"/>
  <c r="P32" i="17"/>
  <c r="S32" i="17" s="1"/>
  <c r="H34" i="17"/>
  <c r="O34" i="17" s="1"/>
  <c r="M34" i="17"/>
  <c r="Q34" i="17"/>
  <c r="H35" i="17"/>
  <c r="M35" i="17"/>
  <c r="G36" i="17"/>
  <c r="N36" i="17" s="1"/>
  <c r="H36" i="17"/>
  <c r="M36" i="17"/>
  <c r="O36" i="17"/>
  <c r="S36" i="17"/>
  <c r="E37" i="17"/>
  <c r="H37" i="17"/>
  <c r="L37" i="17"/>
  <c r="M37" i="17" s="1"/>
  <c r="P37" i="17"/>
  <c r="Q37" i="17"/>
  <c r="D46" i="17"/>
  <c r="G46" i="17"/>
  <c r="J46" i="17"/>
  <c r="K46" i="17"/>
  <c r="M46" i="17"/>
  <c r="Q46" i="17"/>
  <c r="R46" i="17"/>
  <c r="H48" i="17"/>
  <c r="C48" i="17" s="1"/>
  <c r="M48" i="17"/>
  <c r="H49" i="17"/>
  <c r="M49" i="17"/>
  <c r="S49" i="17"/>
  <c r="H50" i="17"/>
  <c r="M50" i="17"/>
  <c r="O50" i="17"/>
  <c r="S50" i="17"/>
  <c r="G51" i="17"/>
  <c r="H51" i="17"/>
  <c r="M51" i="17"/>
  <c r="S51" i="17"/>
  <c r="G52" i="17"/>
  <c r="H52" i="17"/>
  <c r="M52" i="17"/>
  <c r="Q52" i="17"/>
  <c r="H53" i="17"/>
  <c r="M53" i="17"/>
  <c r="G54" i="17"/>
  <c r="H54" i="17"/>
  <c r="M54" i="17"/>
  <c r="O54" i="17"/>
  <c r="S54" i="17"/>
  <c r="H55" i="17"/>
  <c r="M55" i="17"/>
  <c r="H56" i="17"/>
  <c r="M56" i="17"/>
  <c r="C57" i="17"/>
  <c r="G57" i="17"/>
  <c r="H57" i="17"/>
  <c r="M57" i="17"/>
  <c r="Q57" i="17"/>
  <c r="E58" i="17"/>
  <c r="L58" i="17"/>
  <c r="M58" i="17"/>
  <c r="P58" i="17"/>
  <c r="Q58" i="17" s="1"/>
  <c r="H60" i="17"/>
  <c r="C60" i="17" s="1"/>
  <c r="M60" i="17"/>
  <c r="Q60" i="17"/>
  <c r="S60" i="17"/>
  <c r="H61" i="17"/>
  <c r="C61" i="17" s="1"/>
  <c r="M61" i="17"/>
  <c r="O61" i="17"/>
  <c r="H62" i="17"/>
  <c r="C62" i="17" s="1"/>
  <c r="M62" i="17"/>
  <c r="G63" i="17"/>
  <c r="H63" i="17"/>
  <c r="C63" i="17" s="1"/>
  <c r="M63" i="17"/>
  <c r="N63" i="17" s="1"/>
  <c r="O63" i="17"/>
  <c r="Q63" i="17"/>
  <c r="S63" i="17"/>
  <c r="H64" i="17"/>
  <c r="C64" i="17" s="1"/>
  <c r="M64" i="17"/>
  <c r="Q64" i="17"/>
  <c r="S64" i="17"/>
  <c r="E65" i="17"/>
  <c r="L65" i="17"/>
  <c r="M65" i="17" s="1"/>
  <c r="P65" i="17"/>
  <c r="Q65" i="17" s="1"/>
  <c r="H67" i="17"/>
  <c r="M67" i="17"/>
  <c r="C68" i="17"/>
  <c r="G68" i="17"/>
  <c r="H68" i="17"/>
  <c r="O68" i="17" s="1"/>
  <c r="M68" i="17"/>
  <c r="Q68" i="17"/>
  <c r="R68" i="17" s="1"/>
  <c r="H69" i="17"/>
  <c r="M69" i="17"/>
  <c r="H70" i="17"/>
  <c r="M70" i="17"/>
  <c r="Q70" i="17"/>
  <c r="H71" i="17"/>
  <c r="C71" i="17" s="1"/>
  <c r="M71" i="17"/>
  <c r="H72" i="17"/>
  <c r="C72" i="17" s="1"/>
  <c r="M72" i="17"/>
  <c r="E73" i="17"/>
  <c r="G73" i="17" s="1"/>
  <c r="L73" i="17"/>
  <c r="M73" i="17" s="1"/>
  <c r="P73" i="17"/>
  <c r="Q73" i="17" s="1"/>
  <c r="G83" i="17"/>
  <c r="N83" i="17" s="1"/>
  <c r="H83" i="17"/>
  <c r="M83" i="17"/>
  <c r="Q83" i="17"/>
  <c r="S83" i="17"/>
  <c r="H84" i="17"/>
  <c r="M84" i="17"/>
  <c r="O84" i="17"/>
  <c r="Q84" i="17"/>
  <c r="S84" i="17"/>
  <c r="H85" i="17"/>
  <c r="M85" i="17"/>
  <c r="H86" i="17"/>
  <c r="M86" i="17"/>
  <c r="G87" i="17"/>
  <c r="N87" i="17" s="1"/>
  <c r="H87" i="17"/>
  <c r="M87" i="17"/>
  <c r="Q87" i="17"/>
  <c r="S87" i="17"/>
  <c r="H88" i="17"/>
  <c r="M88" i="17"/>
  <c r="O88" i="17"/>
  <c r="Q88" i="17"/>
  <c r="S88" i="17"/>
  <c r="E89" i="17"/>
  <c r="G89" i="17" s="1"/>
  <c r="L89" i="17"/>
  <c r="M89" i="17" s="1"/>
  <c r="P89" i="17"/>
  <c r="Q89" i="17"/>
  <c r="K11" i="16"/>
  <c r="N11" i="16"/>
  <c r="N46" i="16" s="1"/>
  <c r="R11" i="16"/>
  <c r="R46" i="16" s="1"/>
  <c r="H13" i="16"/>
  <c r="O13" i="16"/>
  <c r="H14" i="16"/>
  <c r="H15" i="16"/>
  <c r="H16" i="16"/>
  <c r="H17" i="16"/>
  <c r="H18" i="16"/>
  <c r="H19" i="16"/>
  <c r="O19" i="16"/>
  <c r="E20" i="16"/>
  <c r="G13" i="16" s="1"/>
  <c r="L20" i="16"/>
  <c r="P20" i="16"/>
  <c r="P11" i="16" s="1"/>
  <c r="P46" i="16" s="1"/>
  <c r="H22" i="16"/>
  <c r="C23" i="16"/>
  <c r="H23" i="16"/>
  <c r="O23" i="16"/>
  <c r="S23" i="16"/>
  <c r="G24" i="16"/>
  <c r="H24" i="16"/>
  <c r="M24" i="16"/>
  <c r="N24" i="16" s="1"/>
  <c r="H25" i="16"/>
  <c r="Q25" i="16"/>
  <c r="G26" i="16"/>
  <c r="H26" i="16"/>
  <c r="M26" i="16"/>
  <c r="N26" i="16" s="1"/>
  <c r="Q26" i="16"/>
  <c r="R26" i="16" s="1"/>
  <c r="H27" i="16"/>
  <c r="O27" i="16"/>
  <c r="Q27" i="16"/>
  <c r="E28" i="16"/>
  <c r="L28" i="16"/>
  <c r="P28" i="16"/>
  <c r="Q28" i="16" s="1"/>
  <c r="G30" i="16"/>
  <c r="H30" i="16"/>
  <c r="C30" i="16" s="1"/>
  <c r="O30" i="16"/>
  <c r="Q30" i="16"/>
  <c r="R30" i="16" s="1"/>
  <c r="G31" i="16"/>
  <c r="H31" i="16"/>
  <c r="C31" i="16" s="1"/>
  <c r="E32" i="16"/>
  <c r="L32" i="16"/>
  <c r="P32" i="16"/>
  <c r="Q32" i="16" s="1"/>
  <c r="H34" i="16"/>
  <c r="O34" i="16"/>
  <c r="Q34" i="16"/>
  <c r="G35" i="16"/>
  <c r="H35" i="16"/>
  <c r="C36" i="16"/>
  <c r="H36" i="16"/>
  <c r="O36" i="16"/>
  <c r="S36" i="16"/>
  <c r="E37" i="16"/>
  <c r="L37" i="16"/>
  <c r="P37" i="16"/>
  <c r="Q37" i="16" s="1"/>
  <c r="D46" i="16"/>
  <c r="G46" i="16"/>
  <c r="J46" i="16"/>
  <c r="K46" i="16"/>
  <c r="M46" i="16"/>
  <c r="Q46" i="16"/>
  <c r="H48" i="16"/>
  <c r="C48" i="16" s="1"/>
  <c r="Q48" i="16"/>
  <c r="G49" i="16"/>
  <c r="H49" i="16"/>
  <c r="O49" i="16"/>
  <c r="H50" i="16"/>
  <c r="O50" i="16"/>
  <c r="H51" i="16"/>
  <c r="O51" i="16"/>
  <c r="G52" i="16"/>
  <c r="H52" i="16"/>
  <c r="H53" i="16"/>
  <c r="M53" i="16"/>
  <c r="H54" i="16"/>
  <c r="Q54" i="16"/>
  <c r="G55" i="16"/>
  <c r="H55" i="16"/>
  <c r="O55" i="16"/>
  <c r="Q55" i="16"/>
  <c r="G56" i="16"/>
  <c r="H56" i="16"/>
  <c r="G57" i="16"/>
  <c r="H57" i="16"/>
  <c r="C57" i="16" s="1"/>
  <c r="E58" i="16"/>
  <c r="L58" i="16"/>
  <c r="P58" i="16"/>
  <c r="G60" i="16"/>
  <c r="H60" i="16"/>
  <c r="C60" i="16" s="1"/>
  <c r="Q60" i="16"/>
  <c r="R60" i="16" s="1"/>
  <c r="H61" i="16"/>
  <c r="C61" i="16" s="1"/>
  <c r="O61" i="16"/>
  <c r="S61" i="16"/>
  <c r="C62" i="16"/>
  <c r="G62" i="16"/>
  <c r="H62" i="16"/>
  <c r="S62" i="16"/>
  <c r="G63" i="16"/>
  <c r="H63" i="16"/>
  <c r="C63" i="16" s="1"/>
  <c r="O63" i="16"/>
  <c r="S63" i="16"/>
  <c r="G64" i="16"/>
  <c r="H64" i="16"/>
  <c r="C64" i="16" s="1"/>
  <c r="M64" i="16"/>
  <c r="N64" i="16" s="1"/>
  <c r="E65" i="16"/>
  <c r="G65" i="16" s="1"/>
  <c r="L65" i="16"/>
  <c r="P65" i="16"/>
  <c r="H67" i="16"/>
  <c r="M67" i="16"/>
  <c r="S67" i="16"/>
  <c r="C68" i="16"/>
  <c r="G68" i="16"/>
  <c r="H68" i="16"/>
  <c r="O68" i="16"/>
  <c r="H69" i="16"/>
  <c r="C69" i="16" s="1"/>
  <c r="O69" i="16"/>
  <c r="G70" i="16"/>
  <c r="H70" i="16"/>
  <c r="C70" i="16" s="1"/>
  <c r="G71" i="16"/>
  <c r="H71" i="16"/>
  <c r="C71" i="16" s="1"/>
  <c r="G72" i="16"/>
  <c r="H72" i="16"/>
  <c r="C72" i="16" s="1"/>
  <c r="O72" i="16"/>
  <c r="S72" i="16"/>
  <c r="E73" i="16"/>
  <c r="L73" i="16"/>
  <c r="M73" i="16" s="1"/>
  <c r="P73" i="16"/>
  <c r="Q73" i="16" s="1"/>
  <c r="G83" i="16"/>
  <c r="H83" i="16"/>
  <c r="M83" i="16"/>
  <c r="Q83" i="16"/>
  <c r="R83" i="16" s="1"/>
  <c r="G84" i="16"/>
  <c r="H84" i="16"/>
  <c r="G85" i="16"/>
  <c r="H85" i="16"/>
  <c r="Q85" i="16"/>
  <c r="R85" i="16" s="1"/>
  <c r="G86" i="16"/>
  <c r="H86" i="16"/>
  <c r="O86" i="16"/>
  <c r="S86" i="16"/>
  <c r="C87" i="16"/>
  <c r="G87" i="16"/>
  <c r="H87" i="16"/>
  <c r="M87" i="16"/>
  <c r="N87" i="16" s="1"/>
  <c r="G88" i="16"/>
  <c r="H88" i="16"/>
  <c r="S88" i="16"/>
  <c r="E89" i="16"/>
  <c r="G89" i="16"/>
  <c r="L89" i="16"/>
  <c r="M89" i="16"/>
  <c r="P89" i="16"/>
  <c r="K11" i="15"/>
  <c r="R11" i="15" s="1"/>
  <c r="R46" i="15" s="1"/>
  <c r="N11" i="15"/>
  <c r="N46" i="15" s="1"/>
  <c r="H13" i="15"/>
  <c r="M13" i="15"/>
  <c r="Q13" i="15"/>
  <c r="H14" i="15"/>
  <c r="O14" i="15"/>
  <c r="S14" i="15"/>
  <c r="H15" i="15"/>
  <c r="M15" i="15"/>
  <c r="Q15" i="15"/>
  <c r="H16" i="15"/>
  <c r="O16" i="15" s="1"/>
  <c r="S16" i="15"/>
  <c r="G17" i="15"/>
  <c r="H17" i="15"/>
  <c r="Q17" i="15"/>
  <c r="H18" i="15"/>
  <c r="S18" i="15" s="1"/>
  <c r="H19" i="15"/>
  <c r="E20" i="15"/>
  <c r="E11" i="15" s="1"/>
  <c r="H20" i="15"/>
  <c r="S20" i="15" s="1"/>
  <c r="L20" i="15"/>
  <c r="L11" i="15" s="1"/>
  <c r="P20" i="15"/>
  <c r="P11" i="15" s="1"/>
  <c r="G22" i="15"/>
  <c r="H22" i="15"/>
  <c r="Q22" i="15"/>
  <c r="H23" i="15"/>
  <c r="O23" i="15" s="1"/>
  <c r="M23" i="15"/>
  <c r="Q23" i="15"/>
  <c r="H24" i="15"/>
  <c r="M24" i="15"/>
  <c r="Q24" i="15"/>
  <c r="H25" i="15"/>
  <c r="O25" i="15"/>
  <c r="Q25" i="15"/>
  <c r="S25" i="15"/>
  <c r="H26" i="15"/>
  <c r="M26" i="15"/>
  <c r="Q26" i="15"/>
  <c r="H27" i="15"/>
  <c r="M27" i="15"/>
  <c r="O27" i="15"/>
  <c r="Q27" i="15"/>
  <c r="S27" i="15"/>
  <c r="E28" i="15"/>
  <c r="G28" i="15"/>
  <c r="L28" i="15"/>
  <c r="P28" i="15"/>
  <c r="Q28" i="15"/>
  <c r="H30" i="15"/>
  <c r="C30" i="15" s="1"/>
  <c r="M30" i="15"/>
  <c r="Q30" i="15"/>
  <c r="S30" i="15"/>
  <c r="C31" i="15"/>
  <c r="H31" i="15"/>
  <c r="M31" i="15"/>
  <c r="Q31" i="15"/>
  <c r="S31" i="15"/>
  <c r="E32" i="15"/>
  <c r="G32" i="15"/>
  <c r="L32" i="15"/>
  <c r="P32" i="15"/>
  <c r="Q32" i="15" s="1"/>
  <c r="H34" i="15"/>
  <c r="J34" i="15"/>
  <c r="M34" i="15"/>
  <c r="Q34" i="15"/>
  <c r="H35" i="15"/>
  <c r="J35" i="15"/>
  <c r="M35" i="15"/>
  <c r="Q35" i="15"/>
  <c r="S35" i="15"/>
  <c r="H36" i="15"/>
  <c r="M36" i="15"/>
  <c r="Q36" i="15"/>
  <c r="E37" i="15"/>
  <c r="L37" i="15"/>
  <c r="M37" i="15"/>
  <c r="P37" i="15"/>
  <c r="D46" i="15"/>
  <c r="G46" i="15"/>
  <c r="J46" i="15"/>
  <c r="K46" i="15"/>
  <c r="L46" i="15"/>
  <c r="M46" i="15"/>
  <c r="Q46" i="15"/>
  <c r="G48" i="15"/>
  <c r="H48" i="15"/>
  <c r="Q48" i="15"/>
  <c r="G49" i="15"/>
  <c r="H49" i="15"/>
  <c r="J49" i="15" s="1"/>
  <c r="M49" i="15"/>
  <c r="O49" i="15"/>
  <c r="Q49" i="15"/>
  <c r="G50" i="15"/>
  <c r="H50" i="15"/>
  <c r="M50" i="15"/>
  <c r="Q50" i="15"/>
  <c r="G51" i="15"/>
  <c r="H51" i="15"/>
  <c r="M51" i="15"/>
  <c r="Q51" i="15"/>
  <c r="G52" i="15"/>
  <c r="H52" i="15"/>
  <c r="Q52" i="15"/>
  <c r="H53" i="15"/>
  <c r="J53" i="15"/>
  <c r="M53" i="15"/>
  <c r="Q53" i="15"/>
  <c r="S53" i="15"/>
  <c r="H54" i="15"/>
  <c r="M54" i="15"/>
  <c r="Q54" i="15"/>
  <c r="H55" i="15"/>
  <c r="M55" i="15"/>
  <c r="Q55" i="15"/>
  <c r="H56" i="15"/>
  <c r="M56" i="15"/>
  <c r="Q56" i="15"/>
  <c r="H57" i="15"/>
  <c r="C57" i="15" s="1"/>
  <c r="M57" i="15"/>
  <c r="Q57" i="15"/>
  <c r="E58" i="15"/>
  <c r="G58" i="15" s="1"/>
  <c r="L58" i="15"/>
  <c r="M58" i="15" s="1"/>
  <c r="P58" i="15"/>
  <c r="H60" i="15"/>
  <c r="C60" i="15" s="1"/>
  <c r="M60" i="15"/>
  <c r="O60" i="15"/>
  <c r="Q60" i="15"/>
  <c r="S60" i="15"/>
  <c r="H61" i="15"/>
  <c r="C61" i="15" s="1"/>
  <c r="M61" i="15"/>
  <c r="Q61" i="15"/>
  <c r="S61" i="15"/>
  <c r="H62" i="15"/>
  <c r="C62" i="15" s="1"/>
  <c r="J62" i="15"/>
  <c r="M62" i="15"/>
  <c r="Q62" i="15"/>
  <c r="G63" i="15"/>
  <c r="H63" i="15"/>
  <c r="C63" i="15" s="1"/>
  <c r="M63" i="15"/>
  <c r="Q63" i="15"/>
  <c r="G64" i="15"/>
  <c r="N64" i="15" s="1"/>
  <c r="H64" i="15"/>
  <c r="C64" i="15" s="1"/>
  <c r="M64" i="15"/>
  <c r="O64" i="15"/>
  <c r="Q64" i="15"/>
  <c r="E65" i="15"/>
  <c r="H65" i="15"/>
  <c r="J65" i="15" s="1"/>
  <c r="L65" i="15"/>
  <c r="M65" i="15" s="1"/>
  <c r="P65" i="15"/>
  <c r="Q65" i="15"/>
  <c r="S65" i="15"/>
  <c r="H67" i="15"/>
  <c r="C67" i="15" s="1"/>
  <c r="M67" i="15"/>
  <c r="O67" i="15"/>
  <c r="Q67" i="15"/>
  <c r="H68" i="15"/>
  <c r="M68" i="15"/>
  <c r="Q68" i="15"/>
  <c r="S68" i="15"/>
  <c r="H69" i="15"/>
  <c r="M69" i="15"/>
  <c r="O69" i="15"/>
  <c r="Q69" i="15"/>
  <c r="H70" i="15"/>
  <c r="C70" i="15" s="1"/>
  <c r="J70" i="15"/>
  <c r="M70" i="15"/>
  <c r="Q70" i="15"/>
  <c r="G71" i="15"/>
  <c r="H71" i="15"/>
  <c r="J71" i="15" s="1"/>
  <c r="K71" i="15" s="1"/>
  <c r="M71" i="15"/>
  <c r="Q71" i="15"/>
  <c r="R71" i="15" s="1"/>
  <c r="H72" i="15"/>
  <c r="C72" i="15" s="1"/>
  <c r="M72" i="15"/>
  <c r="Q72" i="15"/>
  <c r="S72" i="15"/>
  <c r="E73" i="15"/>
  <c r="G73" i="15" s="1"/>
  <c r="L73" i="15"/>
  <c r="M73" i="15" s="1"/>
  <c r="P73" i="15"/>
  <c r="Q73" i="15"/>
  <c r="H83" i="15"/>
  <c r="M83" i="15"/>
  <c r="O83" i="15"/>
  <c r="Q83" i="15"/>
  <c r="S83" i="15"/>
  <c r="G84" i="15"/>
  <c r="H84" i="15"/>
  <c r="M84" i="15"/>
  <c r="Q84" i="15"/>
  <c r="S84" i="15"/>
  <c r="H85" i="15"/>
  <c r="M85" i="15"/>
  <c r="O85" i="15"/>
  <c r="Q85" i="15"/>
  <c r="S85" i="15"/>
  <c r="H86" i="15"/>
  <c r="M86" i="15"/>
  <c r="Q86" i="15"/>
  <c r="H87" i="15"/>
  <c r="J87" i="15"/>
  <c r="M87" i="15"/>
  <c r="O87" i="15"/>
  <c r="Q87" i="15"/>
  <c r="G88" i="15"/>
  <c r="H88" i="15"/>
  <c r="M88" i="15"/>
  <c r="N88" i="15" s="1"/>
  <c r="Q88" i="15"/>
  <c r="R88" i="15" s="1"/>
  <c r="S88" i="15"/>
  <c r="E89" i="15"/>
  <c r="G89" i="15" s="1"/>
  <c r="L89" i="15"/>
  <c r="M89" i="15" s="1"/>
  <c r="P89" i="15"/>
  <c r="Q89" i="15" s="1"/>
  <c r="S54" i="22" l="1"/>
  <c r="Q50" i="22"/>
  <c r="Q26" i="22"/>
  <c r="R26" i="22" s="1"/>
  <c r="Q84" i="22"/>
  <c r="R84" i="22" s="1"/>
  <c r="Q70" i="22"/>
  <c r="R70" i="22" s="1"/>
  <c r="Q67" i="22"/>
  <c r="R67" i="22" s="1"/>
  <c r="S64" i="22"/>
  <c r="S60" i="22"/>
  <c r="Q54" i="22"/>
  <c r="M51" i="22"/>
  <c r="Q31" i="22"/>
  <c r="R31" i="22" s="1"/>
  <c r="C31" i="22"/>
  <c r="M28" i="22"/>
  <c r="Q27" i="22"/>
  <c r="O26" i="22"/>
  <c r="S25" i="22"/>
  <c r="C25" i="22"/>
  <c r="G15" i="22"/>
  <c r="G13" i="22"/>
  <c r="C88" i="22"/>
  <c r="S27" i="22"/>
  <c r="O87" i="22"/>
  <c r="C87" i="22"/>
  <c r="Q72" i="22"/>
  <c r="R72" i="22" s="1"/>
  <c r="M68" i="22"/>
  <c r="N68" i="22" s="1"/>
  <c r="O67" i="22"/>
  <c r="M65" i="22"/>
  <c r="Q64" i="22"/>
  <c r="R64" i="22" s="1"/>
  <c r="M61" i="22"/>
  <c r="N61" i="22" s="1"/>
  <c r="Q60" i="22"/>
  <c r="R60" i="22" s="1"/>
  <c r="C52" i="22"/>
  <c r="S34" i="22"/>
  <c r="M31" i="22"/>
  <c r="N31" i="22" s="1"/>
  <c r="M27" i="22"/>
  <c r="O25" i="22"/>
  <c r="Q24" i="22"/>
  <c r="R24" i="22" s="1"/>
  <c r="C83" i="22"/>
  <c r="Q19" i="22"/>
  <c r="C15" i="22"/>
  <c r="Q89" i="22"/>
  <c r="O88" i="22"/>
  <c r="Q85" i="22"/>
  <c r="R85" i="22" s="1"/>
  <c r="Q83" i="22"/>
  <c r="R83" i="22" s="1"/>
  <c r="Q65" i="22"/>
  <c r="Q58" i="22"/>
  <c r="Q57" i="22"/>
  <c r="Q55" i="22"/>
  <c r="O50" i="22"/>
  <c r="P46" i="22"/>
  <c r="C34" i="22"/>
  <c r="S30" i="22"/>
  <c r="Q23" i="22"/>
  <c r="Q17" i="22"/>
  <c r="R17" i="22" s="1"/>
  <c r="Q13" i="22"/>
  <c r="R13" i="22" s="1"/>
  <c r="S88" i="22"/>
  <c r="M88" i="22"/>
  <c r="N88" i="22" s="1"/>
  <c r="Q87" i="22"/>
  <c r="R87" i="22" s="1"/>
  <c r="M86" i="22"/>
  <c r="N86" i="22" s="1"/>
  <c r="O85" i="22"/>
  <c r="S84" i="22"/>
  <c r="M84" i="22"/>
  <c r="N84" i="22" s="1"/>
  <c r="O83" i="22"/>
  <c r="Q73" i="22"/>
  <c r="O71" i="22"/>
  <c r="S70" i="22"/>
  <c r="M70" i="22"/>
  <c r="N70" i="22" s="1"/>
  <c r="O69" i="22"/>
  <c r="M67" i="22"/>
  <c r="N67" i="22" s="1"/>
  <c r="M63" i="22"/>
  <c r="Q62" i="22"/>
  <c r="R62" i="22" s="1"/>
  <c r="M57" i="22"/>
  <c r="Q56" i="22"/>
  <c r="O55" i="22"/>
  <c r="C55" i="22"/>
  <c r="M54" i="22"/>
  <c r="M52" i="22"/>
  <c r="C51" i="22"/>
  <c r="Q49" i="22"/>
  <c r="Q36" i="22"/>
  <c r="O35" i="22"/>
  <c r="O34" i="22"/>
  <c r="Q32" i="22"/>
  <c r="Q30" i="22"/>
  <c r="R30" i="22" s="1"/>
  <c r="Q28" i="22"/>
  <c r="M26" i="22"/>
  <c r="N26" i="22" s="1"/>
  <c r="M24" i="22"/>
  <c r="N24" i="22" s="1"/>
  <c r="M23" i="22"/>
  <c r="C22" i="22"/>
  <c r="H20" i="22"/>
  <c r="J30" i="22" s="1"/>
  <c r="K30" i="22" s="1"/>
  <c r="C19" i="22"/>
  <c r="Q15" i="22"/>
  <c r="R15" i="22" s="1"/>
  <c r="M14" i="22"/>
  <c r="Q71" i="22"/>
  <c r="R71" i="22" s="1"/>
  <c r="Q69" i="22"/>
  <c r="R69" i="22" s="1"/>
  <c r="Q63" i="22"/>
  <c r="R63" i="22" s="1"/>
  <c r="S62" i="22"/>
  <c r="Q53" i="22"/>
  <c r="Q52" i="22"/>
  <c r="Q48" i="22"/>
  <c r="Q37" i="22"/>
  <c r="S36" i="22"/>
  <c r="Q35" i="22"/>
  <c r="R35" i="22" s="1"/>
  <c r="Q34" i="22"/>
  <c r="M89" i="22"/>
  <c r="Q86" i="22"/>
  <c r="R86" i="22" s="1"/>
  <c r="J86" i="22"/>
  <c r="K86" i="22" s="1"/>
  <c r="M85" i="22"/>
  <c r="N85" i="22" s="1"/>
  <c r="M83" i="22"/>
  <c r="N83" i="22" s="1"/>
  <c r="M71" i="22"/>
  <c r="N71" i="22" s="1"/>
  <c r="M69" i="22"/>
  <c r="N69" i="22" s="1"/>
  <c r="Q68" i="22"/>
  <c r="R68" i="22" s="1"/>
  <c r="O62" i="22"/>
  <c r="Q61" i="22"/>
  <c r="R61" i="22" s="1"/>
  <c r="J56" i="22"/>
  <c r="M55" i="22"/>
  <c r="C54" i="22"/>
  <c r="Q51" i="22"/>
  <c r="O49" i="22"/>
  <c r="M36" i="22"/>
  <c r="M35" i="22"/>
  <c r="N35" i="22" s="1"/>
  <c r="C35" i="22"/>
  <c r="M34" i="22"/>
  <c r="M32" i="22"/>
  <c r="O30" i="22"/>
  <c r="Q25" i="22"/>
  <c r="C24" i="22"/>
  <c r="G19" i="22"/>
  <c r="C17" i="22"/>
  <c r="O15" i="22"/>
  <c r="C13" i="22"/>
  <c r="L11" i="22"/>
  <c r="N85" i="15"/>
  <c r="N62" i="15"/>
  <c r="R72" i="15"/>
  <c r="K87" i="15"/>
  <c r="C52" i="15"/>
  <c r="C50" i="15"/>
  <c r="S23" i="15"/>
  <c r="C19" i="15"/>
  <c r="R84" i="15"/>
  <c r="J83" i="15"/>
  <c r="K83" i="15" s="1"/>
  <c r="O71" i="15"/>
  <c r="S63" i="15"/>
  <c r="O62" i="15"/>
  <c r="N61" i="15"/>
  <c r="C53" i="15"/>
  <c r="O52" i="15"/>
  <c r="C35" i="15"/>
  <c r="C34" i="15"/>
  <c r="C26" i="15"/>
  <c r="N24" i="15"/>
  <c r="R22" i="15"/>
  <c r="G19" i="15"/>
  <c r="R17" i="15"/>
  <c r="C13" i="15"/>
  <c r="C88" i="15"/>
  <c r="G87" i="15"/>
  <c r="N87" i="15" s="1"/>
  <c r="S86" i="15"/>
  <c r="C85" i="15"/>
  <c r="N84" i="15"/>
  <c r="C83" i="15"/>
  <c r="N71" i="15"/>
  <c r="C71" i="15"/>
  <c r="O70" i="15"/>
  <c r="G70" i="15"/>
  <c r="R70" i="15" s="1"/>
  <c r="G68" i="15"/>
  <c r="R68" i="15" s="1"/>
  <c r="S64" i="15"/>
  <c r="J64" i="15"/>
  <c r="K64" i="15" s="1"/>
  <c r="R63" i="15"/>
  <c r="G62" i="15"/>
  <c r="R62" i="15" s="1"/>
  <c r="C54" i="15"/>
  <c r="O53" i="15"/>
  <c r="G53" i="15"/>
  <c r="M52" i="15"/>
  <c r="S49" i="15"/>
  <c r="M48" i="15"/>
  <c r="C36" i="15"/>
  <c r="O35" i="15"/>
  <c r="O30" i="15"/>
  <c r="G30" i="15"/>
  <c r="R30" i="15" s="1"/>
  <c r="C27" i="15"/>
  <c r="G26" i="15"/>
  <c r="M25" i="15"/>
  <c r="C24" i="15"/>
  <c r="M22" i="15"/>
  <c r="N22" i="15" s="1"/>
  <c r="P46" i="15"/>
  <c r="Q19" i="15"/>
  <c r="R19" i="15" s="1"/>
  <c r="M17" i="15"/>
  <c r="N17" i="15" s="1"/>
  <c r="C15" i="15"/>
  <c r="C14" i="15"/>
  <c r="C20" i="15" s="1"/>
  <c r="D53" i="15" s="1"/>
  <c r="G13" i="15"/>
  <c r="R87" i="15"/>
  <c r="C23" i="15"/>
  <c r="J30" i="15"/>
  <c r="C18" i="15"/>
  <c r="N13" i="15"/>
  <c r="C87" i="15"/>
  <c r="J85" i="15"/>
  <c r="J72" i="15"/>
  <c r="N69" i="15"/>
  <c r="N67" i="15"/>
  <c r="J60" i="15"/>
  <c r="S87" i="15"/>
  <c r="G86" i="15"/>
  <c r="N86" i="15" s="1"/>
  <c r="G85" i="15"/>
  <c r="R85" i="15" s="1"/>
  <c r="C84" i="15"/>
  <c r="G83" i="15"/>
  <c r="N83" i="15" s="1"/>
  <c r="G72" i="15"/>
  <c r="N72" i="15" s="1"/>
  <c r="S70" i="15"/>
  <c r="N70" i="15"/>
  <c r="R69" i="15"/>
  <c r="G69" i="15"/>
  <c r="G67" i="15"/>
  <c r="R67" i="15" s="1"/>
  <c r="R64" i="15"/>
  <c r="N63" i="15"/>
  <c r="S62" i="15"/>
  <c r="G61" i="15"/>
  <c r="R61" i="15" s="1"/>
  <c r="G60" i="15"/>
  <c r="R60" i="15" s="1"/>
  <c r="G57" i="15"/>
  <c r="G56" i="15"/>
  <c r="G55" i="15"/>
  <c r="G54" i="15"/>
  <c r="S52" i="15"/>
  <c r="J52" i="15"/>
  <c r="C49" i="15"/>
  <c r="D49" i="15" s="1"/>
  <c r="G37" i="15"/>
  <c r="G36" i="15"/>
  <c r="N30" i="15"/>
  <c r="H28" i="15"/>
  <c r="S28" i="15" s="1"/>
  <c r="C25" i="15"/>
  <c r="G24" i="15"/>
  <c r="R24" i="15" s="1"/>
  <c r="C22" i="15"/>
  <c r="C28" i="15" s="1"/>
  <c r="M19" i="15"/>
  <c r="O18" i="15"/>
  <c r="C17" i="15"/>
  <c r="C16" i="15"/>
  <c r="G15" i="15"/>
  <c r="N15" i="15" s="1"/>
  <c r="J56" i="16"/>
  <c r="H20" i="16"/>
  <c r="C86" i="16"/>
  <c r="C85" i="16"/>
  <c r="Q84" i="16"/>
  <c r="R84" i="16" s="1"/>
  <c r="O83" i="16"/>
  <c r="Q72" i="16"/>
  <c r="S71" i="16"/>
  <c r="J67" i="16"/>
  <c r="Q63" i="16"/>
  <c r="R63" i="16" s="1"/>
  <c r="J54" i="16"/>
  <c r="C51" i="16"/>
  <c r="Q36" i="16"/>
  <c r="Q35" i="16"/>
  <c r="R35" i="16" s="1"/>
  <c r="O25" i="16"/>
  <c r="Q23" i="16"/>
  <c r="Q22" i="16"/>
  <c r="O20" i="16"/>
  <c r="O18" i="16"/>
  <c r="C15" i="16"/>
  <c r="Q13" i="16"/>
  <c r="Q89" i="16"/>
  <c r="Q88" i="16"/>
  <c r="R88" i="16" s="1"/>
  <c r="Q87" i="16"/>
  <c r="R87" i="16" s="1"/>
  <c r="H89" i="16"/>
  <c r="N83" i="16"/>
  <c r="C83" i="16"/>
  <c r="H73" i="16"/>
  <c r="J73" i="16" s="1"/>
  <c r="Q71" i="16"/>
  <c r="R71" i="16" s="1"/>
  <c r="S70" i="16"/>
  <c r="S69" i="16"/>
  <c r="Q67" i="16"/>
  <c r="C67" i="16"/>
  <c r="S64" i="16"/>
  <c r="Q62" i="16"/>
  <c r="R62" i="16" s="1"/>
  <c r="Q56" i="16"/>
  <c r="C56" i="16"/>
  <c r="C55" i="16"/>
  <c r="Q53" i="16"/>
  <c r="C53" i="16"/>
  <c r="S51" i="16"/>
  <c r="S50" i="16"/>
  <c r="C50" i="16"/>
  <c r="H37" i="16"/>
  <c r="O35" i="16"/>
  <c r="C35" i="16"/>
  <c r="C34" i="16"/>
  <c r="C26" i="16"/>
  <c r="Q24" i="16"/>
  <c r="R24" i="16" s="1"/>
  <c r="G19" i="16"/>
  <c r="C18" i="16"/>
  <c r="Q15" i="16"/>
  <c r="R15" i="16" s="1"/>
  <c r="G15" i="16"/>
  <c r="O52" i="16"/>
  <c r="J88" i="16"/>
  <c r="K88" i="16" s="1"/>
  <c r="O87" i="16"/>
  <c r="Q86" i="16"/>
  <c r="R86" i="16" s="1"/>
  <c r="S84" i="16"/>
  <c r="J83" i="16"/>
  <c r="K83" i="16" s="1"/>
  <c r="O71" i="16"/>
  <c r="Q70" i="16"/>
  <c r="Q69" i="16"/>
  <c r="Q68" i="16"/>
  <c r="O67" i="16"/>
  <c r="Q64" i="16"/>
  <c r="R64" i="16" s="1"/>
  <c r="Q61" i="16"/>
  <c r="S60" i="16"/>
  <c r="Q57" i="16"/>
  <c r="S55" i="16"/>
  <c r="O53" i="16"/>
  <c r="Q52" i="16"/>
  <c r="Q51" i="16"/>
  <c r="Q50" i="16"/>
  <c r="Q49" i="16"/>
  <c r="C49" i="16"/>
  <c r="J35" i="16"/>
  <c r="K35" i="16" s="1"/>
  <c r="S34" i="16"/>
  <c r="Q31" i="16"/>
  <c r="R31" i="16" s="1"/>
  <c r="S30" i="16"/>
  <c r="S27" i="16"/>
  <c r="C27" i="16"/>
  <c r="O24" i="16"/>
  <c r="C24" i="16"/>
  <c r="C22" i="16"/>
  <c r="Q19" i="16"/>
  <c r="R19" i="16" s="1"/>
  <c r="C19" i="16"/>
  <c r="Q17" i="16"/>
  <c r="O15" i="16"/>
  <c r="S14" i="16"/>
  <c r="C13" i="16"/>
  <c r="C86" i="17"/>
  <c r="R64" i="17"/>
  <c r="C18" i="17"/>
  <c r="G13" i="17"/>
  <c r="G20" i="17" s="1"/>
  <c r="S86" i="17"/>
  <c r="C85" i="17"/>
  <c r="N68" i="17"/>
  <c r="G67" i="17"/>
  <c r="R63" i="17"/>
  <c r="S62" i="17"/>
  <c r="G62" i="17"/>
  <c r="N62" i="17" s="1"/>
  <c r="G56" i="17"/>
  <c r="G35" i="17"/>
  <c r="G32" i="17"/>
  <c r="O30" i="17"/>
  <c r="G30" i="17"/>
  <c r="N26" i="17"/>
  <c r="R23" i="17"/>
  <c r="C23" i="17"/>
  <c r="C17" i="17"/>
  <c r="C88" i="17"/>
  <c r="Q86" i="17"/>
  <c r="R86" i="17" s="1"/>
  <c r="S85" i="17"/>
  <c r="G85" i="17"/>
  <c r="N85" i="17" s="1"/>
  <c r="C84" i="17"/>
  <c r="Q72" i="17"/>
  <c r="G72" i="17"/>
  <c r="N72" i="17" s="1"/>
  <c r="G71" i="17"/>
  <c r="N71" i="17" s="1"/>
  <c r="G69" i="17"/>
  <c r="N69" i="17" s="1"/>
  <c r="N67" i="17"/>
  <c r="C67" i="17"/>
  <c r="G65" i="17"/>
  <c r="Q62" i="17"/>
  <c r="R62" i="17" s="1"/>
  <c r="S61" i="17"/>
  <c r="G61" i="17"/>
  <c r="N61" i="17" s="1"/>
  <c r="Q56" i="17"/>
  <c r="S55" i="17"/>
  <c r="Q50" i="17"/>
  <c r="C50" i="17"/>
  <c r="O37" i="17"/>
  <c r="Q35" i="17"/>
  <c r="R35" i="17" s="1"/>
  <c r="C35" i="17"/>
  <c r="G34" i="17"/>
  <c r="N34" i="17" s="1"/>
  <c r="N30" i="17"/>
  <c r="C30" i="17"/>
  <c r="C32" i="17" s="1"/>
  <c r="H28" i="17"/>
  <c r="G27" i="17"/>
  <c r="N27" i="17" s="1"/>
  <c r="Q25" i="17"/>
  <c r="C25" i="17"/>
  <c r="O23" i="17"/>
  <c r="G23" i="17"/>
  <c r="N23" i="17" s="1"/>
  <c r="C22" i="17"/>
  <c r="C28" i="17" s="1"/>
  <c r="Q19" i="17"/>
  <c r="S18" i="17"/>
  <c r="S17" i="17"/>
  <c r="G17" i="17"/>
  <c r="N17" i="17" s="1"/>
  <c r="G16" i="17"/>
  <c r="C15" i="17"/>
  <c r="C14" i="17"/>
  <c r="M13" i="17"/>
  <c r="N13" i="17" s="1"/>
  <c r="R84" i="17"/>
  <c r="R34" i="17"/>
  <c r="R22" i="17"/>
  <c r="C19" i="17"/>
  <c r="E11" i="17"/>
  <c r="H89" i="17"/>
  <c r="S89" i="17" s="1"/>
  <c r="R87" i="17"/>
  <c r="G86" i="17"/>
  <c r="N86" i="17" s="1"/>
  <c r="R83" i="17"/>
  <c r="N70" i="17"/>
  <c r="G55" i="17"/>
  <c r="S53" i="17"/>
  <c r="S35" i="17"/>
  <c r="C34" i="17"/>
  <c r="C37" i="17" s="1"/>
  <c r="N31" i="17"/>
  <c r="C27" i="17"/>
  <c r="G19" i="17"/>
  <c r="G18" i="17"/>
  <c r="C16" i="17"/>
  <c r="Q13" i="17"/>
  <c r="G88" i="17"/>
  <c r="N88" i="17" s="1"/>
  <c r="C87" i="17"/>
  <c r="O86" i="17"/>
  <c r="Q85" i="17"/>
  <c r="R85" i="17" s="1"/>
  <c r="G84" i="17"/>
  <c r="N84" i="17" s="1"/>
  <c r="C83" i="17"/>
  <c r="O72" i="17"/>
  <c r="O71" i="17"/>
  <c r="G70" i="17"/>
  <c r="R70" i="17" s="1"/>
  <c r="G64" i="17"/>
  <c r="N64" i="17" s="1"/>
  <c r="Q61" i="17"/>
  <c r="R61" i="17" s="1"/>
  <c r="G60" i="17"/>
  <c r="N60" i="17" s="1"/>
  <c r="G58" i="17"/>
  <c r="Q54" i="17"/>
  <c r="C54" i="17"/>
  <c r="G50" i="17"/>
  <c r="G48" i="17"/>
  <c r="Q36" i="17"/>
  <c r="R36" i="17" s="1"/>
  <c r="C36" i="17"/>
  <c r="N35" i="17"/>
  <c r="S34" i="17"/>
  <c r="Q32" i="17"/>
  <c r="S31" i="17"/>
  <c r="C31" i="17"/>
  <c r="S26" i="17"/>
  <c r="G26" i="17"/>
  <c r="R26" i="17" s="1"/>
  <c r="O25" i="17"/>
  <c r="G25" i="17"/>
  <c r="N25" i="17" s="1"/>
  <c r="G24" i="17"/>
  <c r="N24" i="17" s="1"/>
  <c r="S22" i="17"/>
  <c r="G22" i="17"/>
  <c r="N22" i="17" s="1"/>
  <c r="H20" i="17"/>
  <c r="J36" i="17" s="1"/>
  <c r="K36" i="17" s="1"/>
  <c r="M19" i="17"/>
  <c r="O18" i="17"/>
  <c r="Q17" i="17"/>
  <c r="R17" i="17" s="1"/>
  <c r="S16" i="17"/>
  <c r="G15" i="17"/>
  <c r="N15" i="17" s="1"/>
  <c r="G14" i="17"/>
  <c r="R14" i="17" s="1"/>
  <c r="C13" i="17"/>
  <c r="C36" i="18"/>
  <c r="M22" i="18"/>
  <c r="N22" i="18" s="1"/>
  <c r="C15" i="18"/>
  <c r="M87" i="18"/>
  <c r="N87" i="18" s="1"/>
  <c r="M84" i="18"/>
  <c r="N84" i="18" s="1"/>
  <c r="O67" i="18"/>
  <c r="M64" i="18"/>
  <c r="N64" i="18" s="1"/>
  <c r="M61" i="18"/>
  <c r="N61" i="18" s="1"/>
  <c r="M52" i="18"/>
  <c r="M49" i="18"/>
  <c r="E46" i="18"/>
  <c r="M34" i="18"/>
  <c r="N34" i="18" s="1"/>
  <c r="M28" i="18"/>
  <c r="M24" i="18"/>
  <c r="N24" i="18" s="1"/>
  <c r="R18" i="18"/>
  <c r="S15" i="18"/>
  <c r="C88" i="18"/>
  <c r="C86" i="18"/>
  <c r="C84" i="18"/>
  <c r="M71" i="18"/>
  <c r="N71" i="18" s="1"/>
  <c r="M67" i="18"/>
  <c r="N67" i="18" s="1"/>
  <c r="S64" i="18"/>
  <c r="M63" i="18"/>
  <c r="C55" i="18"/>
  <c r="D55" i="18" s="1"/>
  <c r="M53" i="18"/>
  <c r="C52" i="18"/>
  <c r="C50" i="18"/>
  <c r="M36" i="18"/>
  <c r="N36" i="18" s="1"/>
  <c r="S35" i="18"/>
  <c r="M27" i="18"/>
  <c r="N27" i="18" s="1"/>
  <c r="S26" i="18"/>
  <c r="C19" i="18"/>
  <c r="M17" i="18"/>
  <c r="N17" i="18" s="1"/>
  <c r="C27" i="18"/>
  <c r="C14" i="18"/>
  <c r="C20" i="18" s="1"/>
  <c r="C13" i="18"/>
  <c r="M88" i="18"/>
  <c r="N88" i="18" s="1"/>
  <c r="M86" i="18"/>
  <c r="N86" i="18" s="1"/>
  <c r="M85" i="18"/>
  <c r="N85" i="18" s="1"/>
  <c r="M83" i="18"/>
  <c r="N83" i="18" s="1"/>
  <c r="M72" i="18"/>
  <c r="N72" i="18" s="1"/>
  <c r="O71" i="18"/>
  <c r="M68" i="18"/>
  <c r="N68" i="18" s="1"/>
  <c r="R63" i="18"/>
  <c r="M62" i="18"/>
  <c r="N62" i="18" s="1"/>
  <c r="M54" i="18"/>
  <c r="M51" i="18"/>
  <c r="H37" i="18"/>
  <c r="S37" i="18" s="1"/>
  <c r="M30" i="18"/>
  <c r="N30" i="18" s="1"/>
  <c r="O27" i="18"/>
  <c r="C25" i="18"/>
  <c r="C23" i="18"/>
  <c r="H20" i="18"/>
  <c r="M19" i="18"/>
  <c r="N19" i="18" s="1"/>
  <c r="M73" i="18"/>
  <c r="M70" i="18"/>
  <c r="N70" i="18" s="1"/>
  <c r="J67" i="18"/>
  <c r="K67" i="18" s="1"/>
  <c r="M65" i="18"/>
  <c r="M60" i="18"/>
  <c r="N60" i="18" s="1"/>
  <c r="M57" i="18"/>
  <c r="M55" i="18"/>
  <c r="C54" i="18"/>
  <c r="O50" i="18"/>
  <c r="C49" i="18"/>
  <c r="S36" i="18"/>
  <c r="M35" i="18"/>
  <c r="N35" i="18" s="1"/>
  <c r="R34" i="18"/>
  <c r="C34" i="18"/>
  <c r="O31" i="18"/>
  <c r="S27" i="18"/>
  <c r="J27" i="18"/>
  <c r="K27" i="18" s="1"/>
  <c r="R26" i="18"/>
  <c r="C26" i="18"/>
  <c r="M25" i="18"/>
  <c r="N25" i="18" s="1"/>
  <c r="M23" i="18"/>
  <c r="N23" i="18" s="1"/>
  <c r="S22" i="18"/>
  <c r="S19" i="18"/>
  <c r="G19" i="18"/>
  <c r="C18" i="18"/>
  <c r="C17" i="18"/>
  <c r="C16" i="18"/>
  <c r="M15" i="18"/>
  <c r="N15" i="18" s="1"/>
  <c r="O14" i="18"/>
  <c r="M13" i="18"/>
  <c r="N13" i="18" s="1"/>
  <c r="P46" i="19"/>
  <c r="N35" i="19"/>
  <c r="R34" i="19"/>
  <c r="C18" i="19"/>
  <c r="Q16" i="19"/>
  <c r="C13" i="19"/>
  <c r="C20" i="19" s="1"/>
  <c r="Q88" i="19"/>
  <c r="R88" i="19" s="1"/>
  <c r="Q86" i="19"/>
  <c r="Q85" i="19"/>
  <c r="R85" i="19" s="1"/>
  <c r="G85" i="19"/>
  <c r="N83" i="19"/>
  <c r="Q70" i="19"/>
  <c r="R70" i="19" s="1"/>
  <c r="S69" i="19"/>
  <c r="G69" i="19"/>
  <c r="N69" i="19" s="1"/>
  <c r="Q64" i="19"/>
  <c r="R64" i="19" s="1"/>
  <c r="Q62" i="19"/>
  <c r="Q61" i="19"/>
  <c r="R61" i="19" s="1"/>
  <c r="G61" i="19"/>
  <c r="Q54" i="19"/>
  <c r="G54" i="19"/>
  <c r="Q52" i="19"/>
  <c r="G52" i="19"/>
  <c r="Q49" i="19"/>
  <c r="C34" i="19"/>
  <c r="G32" i="19"/>
  <c r="G27" i="19"/>
  <c r="N27" i="19" s="1"/>
  <c r="Q25" i="19"/>
  <c r="C25" i="19"/>
  <c r="O20" i="19"/>
  <c r="G19" i="19"/>
  <c r="G18" i="19"/>
  <c r="C17" i="19"/>
  <c r="Q15" i="19"/>
  <c r="S14" i="19"/>
  <c r="S13" i="19"/>
  <c r="G13" i="19"/>
  <c r="N13" i="19" s="1"/>
  <c r="C85" i="19"/>
  <c r="C27" i="19"/>
  <c r="G15" i="19"/>
  <c r="G14" i="19"/>
  <c r="G89" i="19"/>
  <c r="N88" i="19"/>
  <c r="Q87" i="19"/>
  <c r="R87" i="19" s="1"/>
  <c r="G87" i="19"/>
  <c r="O86" i="19"/>
  <c r="G86" i="19"/>
  <c r="N86" i="19" s="1"/>
  <c r="O85" i="19"/>
  <c r="G84" i="19"/>
  <c r="N84" i="19" s="1"/>
  <c r="G72" i="19"/>
  <c r="N72" i="19" s="1"/>
  <c r="Q69" i="19"/>
  <c r="S68" i="19"/>
  <c r="G68" i="19"/>
  <c r="N68" i="19" s="1"/>
  <c r="N64" i="19"/>
  <c r="Q63" i="19"/>
  <c r="R63" i="19" s="1"/>
  <c r="G63" i="19"/>
  <c r="O62" i="19"/>
  <c r="G62" i="19"/>
  <c r="N62" i="19" s="1"/>
  <c r="O61" i="19"/>
  <c r="G60" i="19"/>
  <c r="G58" i="19"/>
  <c r="O55" i="19"/>
  <c r="G55" i="19"/>
  <c r="O52" i="19"/>
  <c r="C52" i="19"/>
  <c r="C50" i="19"/>
  <c r="C58" i="19" s="1"/>
  <c r="O49" i="19"/>
  <c r="C49" i="19"/>
  <c r="G48" i="19"/>
  <c r="Q35" i="19"/>
  <c r="R35" i="19" s="1"/>
  <c r="G35" i="19"/>
  <c r="G34" i="19"/>
  <c r="N34" i="19" s="1"/>
  <c r="S27" i="19"/>
  <c r="G25" i="19"/>
  <c r="N25" i="19" s="1"/>
  <c r="Q23" i="19"/>
  <c r="R23" i="19" s="1"/>
  <c r="Q22" i="19"/>
  <c r="G22" i="19"/>
  <c r="N22" i="19" s="1"/>
  <c r="Q19" i="19"/>
  <c r="R19" i="19" s="1"/>
  <c r="S18" i="19"/>
  <c r="G17" i="19"/>
  <c r="N17" i="19" s="1"/>
  <c r="C16" i="19"/>
  <c r="M15" i="19"/>
  <c r="Q13" i="19"/>
  <c r="N60" i="19"/>
  <c r="C54" i="19"/>
  <c r="O27" i="19"/>
  <c r="R24" i="19"/>
  <c r="C19" i="19"/>
  <c r="Q89" i="19"/>
  <c r="N87" i="19"/>
  <c r="C87" i="19"/>
  <c r="C86" i="19"/>
  <c r="N85" i="19"/>
  <c r="Q84" i="19"/>
  <c r="R84" i="19" s="1"/>
  <c r="H73" i="19"/>
  <c r="S73" i="19" s="1"/>
  <c r="Q72" i="19"/>
  <c r="S71" i="19"/>
  <c r="G71" i="19"/>
  <c r="N71" i="19" s="1"/>
  <c r="Q68" i="19"/>
  <c r="R68" i="19" s="1"/>
  <c r="G67" i="19"/>
  <c r="N67" i="19" s="1"/>
  <c r="G65" i="19"/>
  <c r="N63" i="19"/>
  <c r="N61" i="19"/>
  <c r="Q60" i="19"/>
  <c r="R60" i="19" s="1"/>
  <c r="G57" i="19"/>
  <c r="G56" i="19"/>
  <c r="C55" i="19"/>
  <c r="Q53" i="19"/>
  <c r="Q50" i="19"/>
  <c r="G50" i="19"/>
  <c r="Q36" i="19"/>
  <c r="R36" i="19" s="1"/>
  <c r="C36" i="19"/>
  <c r="S34" i="19"/>
  <c r="Q30" i="19"/>
  <c r="G30" i="19"/>
  <c r="N30" i="19" s="1"/>
  <c r="Q27" i="19"/>
  <c r="Q26" i="19"/>
  <c r="G26" i="19"/>
  <c r="N26" i="19" s="1"/>
  <c r="S24" i="19"/>
  <c r="G24" i="19"/>
  <c r="C23" i="19"/>
  <c r="S20" i="19"/>
  <c r="H20" i="19"/>
  <c r="J31" i="19" s="1"/>
  <c r="K31" i="19" s="1"/>
  <c r="M19" i="19"/>
  <c r="O18" i="19"/>
  <c r="Q17" i="19"/>
  <c r="R17" i="19" s="1"/>
  <c r="G16" i="19"/>
  <c r="C15" i="19"/>
  <c r="C14" i="19"/>
  <c r="M13" i="19"/>
  <c r="E11" i="19"/>
  <c r="S85" i="22"/>
  <c r="C84" i="22"/>
  <c r="S63" i="22"/>
  <c r="O63" i="22"/>
  <c r="M58" i="22"/>
  <c r="S53" i="22"/>
  <c r="C53" i="22"/>
  <c r="O23" i="22"/>
  <c r="C23" i="22"/>
  <c r="S23" i="22"/>
  <c r="H28" i="22"/>
  <c r="O28" i="22" s="1"/>
  <c r="J17" i="22"/>
  <c r="K17" i="22" s="1"/>
  <c r="S20" i="22"/>
  <c r="H11" i="22"/>
  <c r="O18" i="22"/>
  <c r="C18" i="22"/>
  <c r="H89" i="22"/>
  <c r="S89" i="22" s="1"/>
  <c r="S87" i="22"/>
  <c r="C86" i="22"/>
  <c r="J72" i="22"/>
  <c r="K72" i="22" s="1"/>
  <c r="O72" i="22"/>
  <c r="J68" i="22"/>
  <c r="K68" i="22" s="1"/>
  <c r="O68" i="22"/>
  <c r="S61" i="22"/>
  <c r="O61" i="22"/>
  <c r="J51" i="22"/>
  <c r="C36" i="22"/>
  <c r="O36" i="22"/>
  <c r="H37" i="22"/>
  <c r="J36" i="22"/>
  <c r="J34" i="22"/>
  <c r="J26" i="22"/>
  <c r="K26" i="22" s="1"/>
  <c r="R22" i="22"/>
  <c r="S18" i="22"/>
  <c r="J83" i="22"/>
  <c r="K83" i="22" s="1"/>
  <c r="C73" i="22"/>
  <c r="H65" i="22"/>
  <c r="O65" i="22" s="1"/>
  <c r="N63" i="22"/>
  <c r="C63" i="22"/>
  <c r="O52" i="22"/>
  <c r="C27" i="22"/>
  <c r="O27" i="22"/>
  <c r="J27" i="22"/>
  <c r="J85" i="22"/>
  <c r="K85" i="22" s="1"/>
  <c r="C85" i="22"/>
  <c r="O84" i="22"/>
  <c r="S83" i="22"/>
  <c r="H73" i="22"/>
  <c r="S72" i="22"/>
  <c r="O70" i="22"/>
  <c r="J69" i="22"/>
  <c r="K69" i="22" s="1"/>
  <c r="S68" i="22"/>
  <c r="C61" i="22"/>
  <c r="C56" i="22"/>
  <c r="S55" i="22"/>
  <c r="O53" i="22"/>
  <c r="C50" i="22"/>
  <c r="S50" i="22"/>
  <c r="J50" i="22"/>
  <c r="J49" i="22"/>
  <c r="S49" i="22"/>
  <c r="C49" i="22"/>
  <c r="C58" i="22" s="1"/>
  <c r="H58" i="22"/>
  <c r="O58" i="22" s="1"/>
  <c r="M37" i="22"/>
  <c r="C32" i="22"/>
  <c r="J16" i="22"/>
  <c r="O16" i="22"/>
  <c r="S16" i="22"/>
  <c r="C16" i="22"/>
  <c r="J13" i="22"/>
  <c r="S71" i="22"/>
  <c r="S69" i="22"/>
  <c r="S67" i="22"/>
  <c r="M64" i="22"/>
  <c r="N64" i="22" s="1"/>
  <c r="M62" i="22"/>
  <c r="N62" i="22" s="1"/>
  <c r="M60" i="22"/>
  <c r="N60" i="22" s="1"/>
  <c r="M56" i="22"/>
  <c r="M53" i="22"/>
  <c r="M49" i="22"/>
  <c r="S35" i="22"/>
  <c r="O31" i="22"/>
  <c r="H32" i="22"/>
  <c r="S32" i="22" s="1"/>
  <c r="S26" i="22"/>
  <c r="S14" i="22"/>
  <c r="M13" i="22"/>
  <c r="M15" i="22"/>
  <c r="N15" i="22" s="1"/>
  <c r="M17" i="22"/>
  <c r="N17" i="22" s="1"/>
  <c r="M19" i="22"/>
  <c r="N19" i="22" s="1"/>
  <c r="M22" i="22"/>
  <c r="N22" i="22" s="1"/>
  <c r="M30" i="22"/>
  <c r="N30" i="22" s="1"/>
  <c r="M48" i="22"/>
  <c r="M50" i="22"/>
  <c r="M18" i="22"/>
  <c r="J14" i="22"/>
  <c r="O14" i="22"/>
  <c r="G50" i="22"/>
  <c r="G48" i="22"/>
  <c r="G36" i="22"/>
  <c r="R36" i="22" s="1"/>
  <c r="G34" i="22"/>
  <c r="G27" i="22"/>
  <c r="G25" i="22"/>
  <c r="R25" i="22" s="1"/>
  <c r="S24" i="22"/>
  <c r="G23" i="22"/>
  <c r="S22" i="22"/>
  <c r="S19" i="22"/>
  <c r="Q18" i="22"/>
  <c r="G18" i="22"/>
  <c r="S17" i="22"/>
  <c r="Q16" i="22"/>
  <c r="G16" i="22"/>
  <c r="N16" i="22" s="1"/>
  <c r="S15" i="22"/>
  <c r="Q14" i="22"/>
  <c r="G14" i="22"/>
  <c r="S13" i="22"/>
  <c r="O89" i="21"/>
  <c r="M89" i="21"/>
  <c r="J73" i="21"/>
  <c r="S73" i="21"/>
  <c r="J58" i="21"/>
  <c r="S58" i="21"/>
  <c r="P46" i="21"/>
  <c r="J89" i="21"/>
  <c r="J65" i="21"/>
  <c r="S65" i="21"/>
  <c r="C65" i="21"/>
  <c r="G32" i="21"/>
  <c r="M28" i="21"/>
  <c r="N14" i="21"/>
  <c r="O11" i="21"/>
  <c r="O46" i="21" s="1"/>
  <c r="L46" i="21"/>
  <c r="J49" i="21"/>
  <c r="S49" i="21"/>
  <c r="C49" i="21"/>
  <c r="O49" i="21"/>
  <c r="C57" i="21"/>
  <c r="J57" i="21"/>
  <c r="C56" i="21"/>
  <c r="J56" i="21"/>
  <c r="J23" i="21"/>
  <c r="O23" i="21"/>
  <c r="H28" i="21"/>
  <c r="C23" i="21"/>
  <c r="S23" i="21"/>
  <c r="J17" i="21"/>
  <c r="K17" i="21" s="1"/>
  <c r="S20" i="21"/>
  <c r="J22" i="21"/>
  <c r="K22" i="21" s="1"/>
  <c r="J24" i="21"/>
  <c r="K24" i="21" s="1"/>
  <c r="J26" i="21"/>
  <c r="K26" i="21" s="1"/>
  <c r="H11" i="21"/>
  <c r="J15" i="21"/>
  <c r="K15" i="21" s="1"/>
  <c r="J52" i="21"/>
  <c r="J18" i="21"/>
  <c r="K18" i="21" s="1"/>
  <c r="O18" i="21"/>
  <c r="C18" i="21"/>
  <c r="J88" i="21"/>
  <c r="K88" i="21" s="1"/>
  <c r="O88" i="21"/>
  <c r="R87" i="21"/>
  <c r="J87" i="21"/>
  <c r="K87" i="21" s="1"/>
  <c r="J84" i="21"/>
  <c r="K84" i="21" s="1"/>
  <c r="O84" i="21"/>
  <c r="R83" i="21"/>
  <c r="J83" i="21"/>
  <c r="K83" i="21" s="1"/>
  <c r="O73" i="21"/>
  <c r="S71" i="21"/>
  <c r="J71" i="21"/>
  <c r="K71" i="21" s="1"/>
  <c r="O71" i="21"/>
  <c r="J70" i="21"/>
  <c r="K70" i="21" s="1"/>
  <c r="N69" i="21"/>
  <c r="S67" i="21"/>
  <c r="J67" i="21"/>
  <c r="K67" i="21" s="1"/>
  <c r="O67" i="21"/>
  <c r="R64" i="21"/>
  <c r="J64" i="21"/>
  <c r="K64" i="21" s="1"/>
  <c r="J61" i="21"/>
  <c r="K61" i="21" s="1"/>
  <c r="O61" i="21"/>
  <c r="R60" i="21"/>
  <c r="J60" i="21"/>
  <c r="K60" i="21" s="1"/>
  <c r="O58" i="21"/>
  <c r="J51" i="21"/>
  <c r="J30" i="21"/>
  <c r="K30" i="21" s="1"/>
  <c r="Q28" i="21"/>
  <c r="J27" i="21"/>
  <c r="K27" i="21" s="1"/>
  <c r="O27" i="21"/>
  <c r="C27" i="21"/>
  <c r="S27" i="21"/>
  <c r="R22" i="21"/>
  <c r="S18" i="21"/>
  <c r="R17" i="21"/>
  <c r="J86" i="21"/>
  <c r="K86" i="21" s="1"/>
  <c r="O86" i="21"/>
  <c r="J85" i="21"/>
  <c r="K85" i="21" s="1"/>
  <c r="J72" i="21"/>
  <c r="K72" i="21" s="1"/>
  <c r="N71" i="21"/>
  <c r="S69" i="21"/>
  <c r="J69" i="21"/>
  <c r="K69" i="21" s="1"/>
  <c r="O69" i="21"/>
  <c r="J68" i="21"/>
  <c r="K68" i="21" s="1"/>
  <c r="N67" i="21"/>
  <c r="G65" i="21"/>
  <c r="J63" i="21"/>
  <c r="K63" i="21" s="1"/>
  <c r="O63" i="21"/>
  <c r="J62" i="21"/>
  <c r="K62" i="21" s="1"/>
  <c r="C37" i="21"/>
  <c r="R26" i="21"/>
  <c r="J25" i="21"/>
  <c r="K25" i="21" s="1"/>
  <c r="O25" i="21"/>
  <c r="C25" i="21"/>
  <c r="S25" i="21"/>
  <c r="J16" i="21"/>
  <c r="K16" i="21" s="1"/>
  <c r="O16" i="21"/>
  <c r="S16" i="21"/>
  <c r="C16" i="21"/>
  <c r="J13" i="21"/>
  <c r="S87" i="21"/>
  <c r="S85" i="21"/>
  <c r="S83" i="21"/>
  <c r="S64" i="21"/>
  <c r="S62" i="21"/>
  <c r="S60" i="21"/>
  <c r="M57" i="21"/>
  <c r="M56" i="21"/>
  <c r="S54" i="21"/>
  <c r="M53" i="21"/>
  <c r="J50" i="21"/>
  <c r="S50" i="21"/>
  <c r="J48" i="21"/>
  <c r="S37" i="21"/>
  <c r="J36" i="21"/>
  <c r="K36" i="21" s="1"/>
  <c r="O36" i="21"/>
  <c r="R35" i="21"/>
  <c r="S31" i="21"/>
  <c r="J31" i="21"/>
  <c r="K31" i="21" s="1"/>
  <c r="O31" i="21"/>
  <c r="H32" i="21"/>
  <c r="M27" i="21"/>
  <c r="N27" i="21" s="1"/>
  <c r="S14" i="21"/>
  <c r="R13" i="21"/>
  <c r="J53" i="21"/>
  <c r="S53" i="21"/>
  <c r="M37" i="21"/>
  <c r="O37" i="21"/>
  <c r="J34" i="21"/>
  <c r="K34" i="21" s="1"/>
  <c r="O34" i="21"/>
  <c r="H37" i="21"/>
  <c r="Q32" i="21"/>
  <c r="C32" i="21"/>
  <c r="M13" i="21"/>
  <c r="M15" i="21"/>
  <c r="N15" i="21" s="1"/>
  <c r="M17" i="21"/>
  <c r="N17" i="21" s="1"/>
  <c r="M19" i="21"/>
  <c r="N19" i="21" s="1"/>
  <c r="O20" i="21"/>
  <c r="M22" i="21"/>
  <c r="N22" i="21" s="1"/>
  <c r="M24" i="21"/>
  <c r="N24" i="21" s="1"/>
  <c r="M26" i="21"/>
  <c r="N26" i="21" s="1"/>
  <c r="M35" i="21"/>
  <c r="N35" i="21" s="1"/>
  <c r="M51" i="21"/>
  <c r="M30" i="21"/>
  <c r="N30" i="21" s="1"/>
  <c r="M48" i="21"/>
  <c r="M50" i="21"/>
  <c r="M54" i="21"/>
  <c r="M18" i="21"/>
  <c r="R15" i="21"/>
  <c r="J14" i="21"/>
  <c r="K14" i="21" s="1"/>
  <c r="O14" i="21"/>
  <c r="S35" i="21"/>
  <c r="S26" i="21"/>
  <c r="G25" i="21"/>
  <c r="R25" i="21" s="1"/>
  <c r="S24" i="21"/>
  <c r="G23" i="21"/>
  <c r="R23" i="21" s="1"/>
  <c r="S22" i="21"/>
  <c r="S19" i="21"/>
  <c r="Q18" i="21"/>
  <c r="R18" i="21" s="1"/>
  <c r="G18" i="21"/>
  <c r="S17" i="21"/>
  <c r="Q16" i="21"/>
  <c r="R16" i="21" s="1"/>
  <c r="G16" i="21"/>
  <c r="N16" i="21" s="1"/>
  <c r="S15" i="21"/>
  <c r="Q14" i="21"/>
  <c r="G14" i="21"/>
  <c r="G20" i="21" s="1"/>
  <c r="S13" i="21"/>
  <c r="D62" i="20"/>
  <c r="S89" i="20"/>
  <c r="C89" i="20"/>
  <c r="S86" i="20"/>
  <c r="C85" i="20"/>
  <c r="D72" i="20"/>
  <c r="O69" i="20"/>
  <c r="M65" i="20"/>
  <c r="O65" i="20"/>
  <c r="J53" i="20"/>
  <c r="S53" i="20"/>
  <c r="C53" i="20"/>
  <c r="O53" i="20"/>
  <c r="M37" i="20"/>
  <c r="O37" i="20"/>
  <c r="D30" i="20"/>
  <c r="D22" i="20"/>
  <c r="S88" i="20"/>
  <c r="C87" i="20"/>
  <c r="S72" i="20"/>
  <c r="C71" i="20"/>
  <c r="D71" i="20" s="1"/>
  <c r="S69" i="20"/>
  <c r="S68" i="20"/>
  <c r="C68" i="20"/>
  <c r="D68" i="20" s="1"/>
  <c r="J68" i="20"/>
  <c r="K68" i="20" s="1"/>
  <c r="D67" i="20"/>
  <c r="C65" i="20"/>
  <c r="D57" i="20"/>
  <c r="J48" i="20"/>
  <c r="C48" i="20"/>
  <c r="D35" i="20"/>
  <c r="J34" i="20"/>
  <c r="K34" i="20" s="1"/>
  <c r="O34" i="20"/>
  <c r="H37" i="20"/>
  <c r="S34" i="20"/>
  <c r="C34" i="20"/>
  <c r="D23" i="20"/>
  <c r="J13" i="20"/>
  <c r="J30" i="20"/>
  <c r="K30" i="20" s="1"/>
  <c r="J35" i="20"/>
  <c r="K35" i="20" s="1"/>
  <c r="J51" i="20"/>
  <c r="H11" i="20"/>
  <c r="S11" i="20" s="1"/>
  <c r="S46" i="20" s="1"/>
  <c r="J19" i="20"/>
  <c r="K19" i="20" s="1"/>
  <c r="S20" i="20"/>
  <c r="J22" i="20"/>
  <c r="K22" i="20" s="1"/>
  <c r="J24" i="20"/>
  <c r="K24" i="20" s="1"/>
  <c r="J26" i="20"/>
  <c r="K26" i="20" s="1"/>
  <c r="J52" i="20"/>
  <c r="J55" i="20"/>
  <c r="J15" i="20"/>
  <c r="K15" i="20" s="1"/>
  <c r="J85" i="20"/>
  <c r="K85" i="20" s="1"/>
  <c r="R70" i="20"/>
  <c r="S70" i="20"/>
  <c r="O68" i="20"/>
  <c r="O67" i="20"/>
  <c r="R64" i="20"/>
  <c r="J64" i="20"/>
  <c r="K64" i="20" s="1"/>
  <c r="O64" i="20"/>
  <c r="R63" i="20"/>
  <c r="J63" i="20"/>
  <c r="K63" i="20" s="1"/>
  <c r="S60" i="20"/>
  <c r="J56" i="20"/>
  <c r="S31" i="20"/>
  <c r="J31" i="20"/>
  <c r="K31" i="20" s="1"/>
  <c r="O31" i="20"/>
  <c r="H32" i="20"/>
  <c r="C31" i="20"/>
  <c r="J27" i="20"/>
  <c r="K27" i="20" s="1"/>
  <c r="O27" i="20"/>
  <c r="C27" i="20"/>
  <c r="D27" i="20" s="1"/>
  <c r="S27" i="20"/>
  <c r="D25" i="20"/>
  <c r="Q20" i="20"/>
  <c r="E46" i="20"/>
  <c r="J16" i="20"/>
  <c r="O16" i="20"/>
  <c r="C16" i="20"/>
  <c r="D13" i="20"/>
  <c r="C20" i="20"/>
  <c r="D18" i="20" s="1"/>
  <c r="O11" i="20"/>
  <c r="O46" i="20" s="1"/>
  <c r="L46" i="20"/>
  <c r="D88" i="20"/>
  <c r="J83" i="20"/>
  <c r="K83" i="20" s="1"/>
  <c r="O83" i="20"/>
  <c r="O73" i="20"/>
  <c r="H89" i="20"/>
  <c r="O89" i="20" s="1"/>
  <c r="J86" i="20"/>
  <c r="K86" i="20" s="1"/>
  <c r="C86" i="20"/>
  <c r="O85" i="20"/>
  <c r="S83" i="20"/>
  <c r="S73" i="20"/>
  <c r="J73" i="20"/>
  <c r="C69" i="20"/>
  <c r="D69" i="20" s="1"/>
  <c r="D63" i="20"/>
  <c r="R60" i="20"/>
  <c r="J60" i="20"/>
  <c r="K60" i="20" s="1"/>
  <c r="O60" i="20"/>
  <c r="H65" i="20"/>
  <c r="S65" i="20" s="1"/>
  <c r="H58" i="20"/>
  <c r="S37" i="20"/>
  <c r="Q37" i="20"/>
  <c r="J62" i="20"/>
  <c r="K62" i="20" s="1"/>
  <c r="O62" i="20"/>
  <c r="J50" i="20"/>
  <c r="S50" i="20"/>
  <c r="C50" i="20"/>
  <c r="D50" i="20" s="1"/>
  <c r="D49" i="20"/>
  <c r="M36" i="20"/>
  <c r="N36" i="20" s="1"/>
  <c r="D17" i="20"/>
  <c r="D15" i="20"/>
  <c r="J54" i="20"/>
  <c r="S54" i="20"/>
  <c r="D52" i="20"/>
  <c r="J36" i="20"/>
  <c r="K36" i="20" s="1"/>
  <c r="O36" i="20"/>
  <c r="C36" i="20"/>
  <c r="Q32" i="20"/>
  <c r="S32" i="20"/>
  <c r="M13" i="20"/>
  <c r="M15" i="20"/>
  <c r="N15" i="20" s="1"/>
  <c r="M17" i="20"/>
  <c r="N17" i="20" s="1"/>
  <c r="M19" i="20"/>
  <c r="N19" i="20" s="1"/>
  <c r="O20" i="20"/>
  <c r="M22" i="20"/>
  <c r="N22" i="20" s="1"/>
  <c r="M24" i="20"/>
  <c r="N24" i="20" s="1"/>
  <c r="M26" i="20"/>
  <c r="N26" i="20" s="1"/>
  <c r="M35" i="20"/>
  <c r="N35" i="20" s="1"/>
  <c r="M51" i="20"/>
  <c r="M30" i="20"/>
  <c r="N30" i="20" s="1"/>
  <c r="M48" i="20"/>
  <c r="M50" i="20"/>
  <c r="M54" i="20"/>
  <c r="M14" i="20"/>
  <c r="M34" i="20"/>
  <c r="N34" i="20" s="1"/>
  <c r="M52" i="20"/>
  <c r="M61" i="20"/>
  <c r="N61" i="20" s="1"/>
  <c r="M63" i="20"/>
  <c r="N63" i="20" s="1"/>
  <c r="M84" i="20"/>
  <c r="N84" i="20" s="1"/>
  <c r="M16" i="20"/>
  <c r="J49" i="20"/>
  <c r="S49" i="20"/>
  <c r="M32" i="20"/>
  <c r="M28" i="20"/>
  <c r="J25" i="20"/>
  <c r="O25" i="20"/>
  <c r="J23" i="20"/>
  <c r="K23" i="20" s="1"/>
  <c r="O23" i="20"/>
  <c r="H28" i="20"/>
  <c r="R19" i="20"/>
  <c r="D19" i="20"/>
  <c r="J18" i="20"/>
  <c r="O18" i="20"/>
  <c r="J14" i="20"/>
  <c r="O14" i="20"/>
  <c r="S35" i="20"/>
  <c r="S26" i="20"/>
  <c r="G25" i="20"/>
  <c r="R25" i="20" s="1"/>
  <c r="S24" i="20"/>
  <c r="G23" i="20"/>
  <c r="R23" i="20" s="1"/>
  <c r="S22" i="20"/>
  <c r="S19" i="20"/>
  <c r="Q18" i="20"/>
  <c r="G18" i="20"/>
  <c r="N18" i="20" s="1"/>
  <c r="S17" i="20"/>
  <c r="Q16" i="20"/>
  <c r="G16" i="20"/>
  <c r="S15" i="20"/>
  <c r="Q14" i="20"/>
  <c r="G14" i="20"/>
  <c r="G20" i="20" s="1"/>
  <c r="S13" i="20"/>
  <c r="S84" i="19"/>
  <c r="C84" i="19"/>
  <c r="J84" i="19"/>
  <c r="K84" i="19" s="1"/>
  <c r="O84" i="19"/>
  <c r="S60" i="19"/>
  <c r="C60" i="19"/>
  <c r="J60" i="19"/>
  <c r="K60" i="19" s="1"/>
  <c r="H65" i="19"/>
  <c r="S65" i="19" s="1"/>
  <c r="O60" i="19"/>
  <c r="S64" i="19"/>
  <c r="C64" i="19"/>
  <c r="J64" i="19"/>
  <c r="K64" i="19" s="1"/>
  <c r="O64" i="19"/>
  <c r="O89" i="19"/>
  <c r="S88" i="19"/>
  <c r="C88" i="19"/>
  <c r="C89" i="19" s="1"/>
  <c r="J88" i="19"/>
  <c r="K88" i="19" s="1"/>
  <c r="O88" i="19"/>
  <c r="Q32" i="19"/>
  <c r="S87" i="19"/>
  <c r="S83" i="19"/>
  <c r="S63" i="19"/>
  <c r="H58" i="19"/>
  <c r="C57" i="19"/>
  <c r="J57" i="19"/>
  <c r="M32" i="19"/>
  <c r="J26" i="19"/>
  <c r="K26" i="19" s="1"/>
  <c r="O26" i="19"/>
  <c r="S26" i="19"/>
  <c r="C26" i="19"/>
  <c r="L46" i="19"/>
  <c r="G20" i="19"/>
  <c r="H89" i="19"/>
  <c r="O87" i="19"/>
  <c r="S86" i="19"/>
  <c r="J85" i="19"/>
  <c r="K85" i="19" s="1"/>
  <c r="O83" i="19"/>
  <c r="R71" i="19"/>
  <c r="R69" i="19"/>
  <c r="R67" i="19"/>
  <c r="O63" i="19"/>
  <c r="S62" i="19"/>
  <c r="J61" i="19"/>
  <c r="K61" i="19" s="1"/>
  <c r="H32" i="19"/>
  <c r="S30" i="19"/>
  <c r="C30" i="19"/>
  <c r="J30" i="19"/>
  <c r="N24" i="19"/>
  <c r="S85" i="19"/>
  <c r="C73" i="19"/>
  <c r="S61" i="19"/>
  <c r="J35" i="19"/>
  <c r="K35" i="19" s="1"/>
  <c r="O35" i="19"/>
  <c r="C35" i="19"/>
  <c r="S35" i="19"/>
  <c r="H37" i="19"/>
  <c r="O37" i="19" s="1"/>
  <c r="S31" i="19"/>
  <c r="C31" i="19"/>
  <c r="O31" i="19"/>
  <c r="J22" i="19"/>
  <c r="K22" i="19" s="1"/>
  <c r="O22" i="19"/>
  <c r="C22" i="19"/>
  <c r="H28" i="19"/>
  <c r="S22" i="19"/>
  <c r="O71" i="19"/>
  <c r="J71" i="19"/>
  <c r="K71" i="19" s="1"/>
  <c r="O69" i="19"/>
  <c r="J69" i="19"/>
  <c r="K69" i="19" s="1"/>
  <c r="O67" i="19"/>
  <c r="J67" i="19"/>
  <c r="K67" i="19" s="1"/>
  <c r="J56" i="19"/>
  <c r="J54" i="19"/>
  <c r="J52" i="19"/>
  <c r="S52" i="19"/>
  <c r="J50" i="19"/>
  <c r="J24" i="19"/>
  <c r="K24" i="19" s="1"/>
  <c r="O24" i="19"/>
  <c r="Q31" i="19"/>
  <c r="R31" i="19" s="1"/>
  <c r="Q48" i="19"/>
  <c r="Q51" i="19"/>
  <c r="Q55" i="19"/>
  <c r="Q18" i="19"/>
  <c r="R18" i="19" s="1"/>
  <c r="Q14" i="19"/>
  <c r="R14" i="19" s="1"/>
  <c r="J14" i="19"/>
  <c r="K14" i="19" s="1"/>
  <c r="J16" i="19"/>
  <c r="K16" i="19" s="1"/>
  <c r="J18" i="19"/>
  <c r="K18" i="19" s="1"/>
  <c r="G53" i="19"/>
  <c r="G49" i="19"/>
  <c r="O19" i="19"/>
  <c r="J19" i="19"/>
  <c r="K19" i="19" s="1"/>
  <c r="M18" i="19"/>
  <c r="N18" i="19" s="1"/>
  <c r="O17" i="19"/>
  <c r="J17" i="19"/>
  <c r="K17" i="19" s="1"/>
  <c r="M16" i="19"/>
  <c r="N16" i="19" s="1"/>
  <c r="O15" i="19"/>
  <c r="J15" i="19"/>
  <c r="K15" i="19" s="1"/>
  <c r="M14" i="19"/>
  <c r="O13" i="19"/>
  <c r="J13" i="19"/>
  <c r="C65" i="18"/>
  <c r="H89" i="18"/>
  <c r="O88" i="18"/>
  <c r="J88" i="18"/>
  <c r="K88" i="18" s="1"/>
  <c r="C87" i="18"/>
  <c r="O86" i="18"/>
  <c r="C85" i="18"/>
  <c r="O84" i="18"/>
  <c r="C83" i="18"/>
  <c r="J72" i="18"/>
  <c r="K72" i="18" s="1"/>
  <c r="O70" i="18"/>
  <c r="C56" i="18"/>
  <c r="O55" i="18"/>
  <c r="M32" i="18"/>
  <c r="S30" i="18"/>
  <c r="C30" i="18"/>
  <c r="J30" i="18"/>
  <c r="K30" i="18" s="1"/>
  <c r="H32" i="18"/>
  <c r="O32" i="18" s="1"/>
  <c r="C24" i="18"/>
  <c r="Q31" i="18"/>
  <c r="R31" i="18" s="1"/>
  <c r="Q48" i="18"/>
  <c r="Q51" i="18"/>
  <c r="Q55" i="18"/>
  <c r="P11" i="18"/>
  <c r="Q16" i="18"/>
  <c r="R16" i="18" s="1"/>
  <c r="Q22" i="18"/>
  <c r="R22" i="18" s="1"/>
  <c r="Q25" i="18"/>
  <c r="R25" i="18" s="1"/>
  <c r="Q30" i="18"/>
  <c r="R30" i="18" s="1"/>
  <c r="Q35" i="18"/>
  <c r="R35" i="18" s="1"/>
  <c r="Q37" i="18"/>
  <c r="Q57" i="18"/>
  <c r="Q60" i="18"/>
  <c r="R60" i="18" s="1"/>
  <c r="Q62" i="18"/>
  <c r="R62" i="18" s="1"/>
  <c r="Q64" i="18"/>
  <c r="R64" i="18" s="1"/>
  <c r="Q13" i="18"/>
  <c r="Q17" i="18"/>
  <c r="R17" i="18" s="1"/>
  <c r="Q23" i="18"/>
  <c r="R23" i="18" s="1"/>
  <c r="Q36" i="18"/>
  <c r="R36" i="18" s="1"/>
  <c r="Q50" i="18"/>
  <c r="Q54" i="18"/>
  <c r="Q56" i="18"/>
  <c r="Q68" i="18"/>
  <c r="R68" i="18" s="1"/>
  <c r="Q70" i="18"/>
  <c r="R70" i="18" s="1"/>
  <c r="Q14" i="18"/>
  <c r="R14" i="18" s="1"/>
  <c r="S88" i="18"/>
  <c r="Q87" i="18"/>
  <c r="R87" i="18" s="1"/>
  <c r="S86" i="18"/>
  <c r="Q85" i="18"/>
  <c r="R85" i="18" s="1"/>
  <c r="S84" i="18"/>
  <c r="Q83" i="18"/>
  <c r="R83" i="18" s="1"/>
  <c r="H73" i="18"/>
  <c r="O72" i="18"/>
  <c r="Q69" i="18"/>
  <c r="R69" i="18" s="1"/>
  <c r="S68" i="18"/>
  <c r="S63" i="18"/>
  <c r="O63" i="18"/>
  <c r="M58" i="18"/>
  <c r="S55" i="18"/>
  <c r="O51" i="18"/>
  <c r="O37" i="18"/>
  <c r="O22" i="18"/>
  <c r="C22" i="18"/>
  <c r="H28" i="18"/>
  <c r="O28" i="18" s="1"/>
  <c r="L46" i="18"/>
  <c r="Q15" i="18"/>
  <c r="R15" i="18" s="1"/>
  <c r="O68" i="18"/>
  <c r="S61" i="18"/>
  <c r="O61" i="18"/>
  <c r="J53" i="18"/>
  <c r="S53" i="18"/>
  <c r="J24" i="18"/>
  <c r="K24" i="18" s="1"/>
  <c r="O24" i="18"/>
  <c r="S24" i="18"/>
  <c r="R11" i="18"/>
  <c r="R46" i="18" s="1"/>
  <c r="K46" i="18"/>
  <c r="Q88" i="18"/>
  <c r="R88" i="18" s="1"/>
  <c r="S87" i="18"/>
  <c r="Q86" i="18"/>
  <c r="R86" i="18" s="1"/>
  <c r="S85" i="18"/>
  <c r="Q84" i="18"/>
  <c r="R84" i="18" s="1"/>
  <c r="S83" i="18"/>
  <c r="Q71" i="18"/>
  <c r="R71" i="18" s="1"/>
  <c r="S70" i="18"/>
  <c r="C70" i="18"/>
  <c r="C73" i="18" s="1"/>
  <c r="Q65" i="18"/>
  <c r="H65" i="18"/>
  <c r="N63" i="18"/>
  <c r="Q61" i="18"/>
  <c r="R61" i="18" s="1"/>
  <c r="Q58" i="18"/>
  <c r="J55" i="18"/>
  <c r="O53" i="18"/>
  <c r="C53" i="18"/>
  <c r="J52" i="18"/>
  <c r="S52" i="18"/>
  <c r="O52" i="18"/>
  <c r="Q49" i="18"/>
  <c r="J49" i="18"/>
  <c r="S49" i="18"/>
  <c r="H58" i="18"/>
  <c r="S58" i="18" s="1"/>
  <c r="J35" i="18"/>
  <c r="K35" i="18" s="1"/>
  <c r="O35" i="18"/>
  <c r="C35" i="18"/>
  <c r="Q28" i="18"/>
  <c r="G28" i="18"/>
  <c r="Q19" i="18"/>
  <c r="R19" i="18" s="1"/>
  <c r="G20" i="18"/>
  <c r="S67" i="18"/>
  <c r="J26" i="18"/>
  <c r="K26" i="18" s="1"/>
  <c r="O26" i="18"/>
  <c r="J16" i="18"/>
  <c r="K16" i="18" s="1"/>
  <c r="J18" i="18"/>
  <c r="K18" i="18" s="1"/>
  <c r="G53" i="18"/>
  <c r="G49" i="18"/>
  <c r="O19" i="18"/>
  <c r="M18" i="18"/>
  <c r="N18" i="18" s="1"/>
  <c r="O17" i="18"/>
  <c r="J17" i="18"/>
  <c r="K17" i="18" s="1"/>
  <c r="M16" i="18"/>
  <c r="N16" i="18" s="1"/>
  <c r="O15" i="18"/>
  <c r="J15" i="18"/>
  <c r="K15" i="18" s="1"/>
  <c r="M14" i="18"/>
  <c r="O13" i="18"/>
  <c r="S70" i="17"/>
  <c r="S69" i="17"/>
  <c r="O70" i="17"/>
  <c r="O69" i="17"/>
  <c r="S67" i="17"/>
  <c r="C56" i="17"/>
  <c r="C53" i="17"/>
  <c r="S52" i="17"/>
  <c r="O52" i="17"/>
  <c r="C52" i="17"/>
  <c r="C49" i="17"/>
  <c r="S28" i="17"/>
  <c r="O24" i="17"/>
  <c r="S24" i="17"/>
  <c r="C24" i="17"/>
  <c r="H73" i="17"/>
  <c r="J71" i="17"/>
  <c r="K71" i="17" s="1"/>
  <c r="O67" i="17"/>
  <c r="C65" i="17"/>
  <c r="H58" i="17"/>
  <c r="O55" i="17"/>
  <c r="C55" i="17"/>
  <c r="O53" i="17"/>
  <c r="O51" i="17"/>
  <c r="C51" i="17"/>
  <c r="O49" i="17"/>
  <c r="R30" i="17"/>
  <c r="G28" i="17"/>
  <c r="G37" i="17"/>
  <c r="S68" i="17"/>
  <c r="S72" i="17"/>
  <c r="S71" i="17"/>
  <c r="C70" i="17"/>
  <c r="J69" i="17"/>
  <c r="K69" i="17" s="1"/>
  <c r="C69" i="17"/>
  <c r="S37" i="17"/>
  <c r="O28" i="17"/>
  <c r="R19" i="17"/>
  <c r="R15" i="17"/>
  <c r="O87" i="17"/>
  <c r="O85" i="17"/>
  <c r="O83" i="17"/>
  <c r="Q71" i="17"/>
  <c r="R71" i="17" s="1"/>
  <c r="Q69" i="17"/>
  <c r="Q67" i="17"/>
  <c r="R67" i="17" s="1"/>
  <c r="H65" i="17"/>
  <c r="O65" i="17" s="1"/>
  <c r="O64" i="17"/>
  <c r="O62" i="17"/>
  <c r="O60" i="17"/>
  <c r="Q53" i="17"/>
  <c r="Q49" i="17"/>
  <c r="C58" i="17"/>
  <c r="O35" i="17"/>
  <c r="O32" i="17"/>
  <c r="S30" i="17"/>
  <c r="Q27" i="17"/>
  <c r="R27" i="17" s="1"/>
  <c r="Q24" i="17"/>
  <c r="R24" i="17" s="1"/>
  <c r="L46" i="17"/>
  <c r="Q18" i="17"/>
  <c r="O26" i="17"/>
  <c r="Q31" i="17"/>
  <c r="R31" i="17" s="1"/>
  <c r="Q48" i="17"/>
  <c r="Q51" i="17"/>
  <c r="Q55" i="17"/>
  <c r="J14" i="17"/>
  <c r="K14" i="17" s="1"/>
  <c r="Q16" i="17"/>
  <c r="R16" i="17" s="1"/>
  <c r="P11" i="17"/>
  <c r="G53" i="17"/>
  <c r="G49" i="17"/>
  <c r="O22" i="17"/>
  <c r="O19" i="17"/>
  <c r="M18" i="17"/>
  <c r="O17" i="17"/>
  <c r="J17" i="17"/>
  <c r="K17" i="17" s="1"/>
  <c r="M16" i="17"/>
  <c r="N16" i="17" s="1"/>
  <c r="O15" i="17"/>
  <c r="M14" i="17"/>
  <c r="O13" i="17"/>
  <c r="J89" i="16"/>
  <c r="S89" i="16"/>
  <c r="O85" i="16"/>
  <c r="C84" i="16"/>
  <c r="N67" i="16"/>
  <c r="C88" i="16"/>
  <c r="M86" i="16"/>
  <c r="N86" i="16" s="1"/>
  <c r="J84" i="16"/>
  <c r="K84" i="16" s="1"/>
  <c r="O73" i="16"/>
  <c r="K67" i="16"/>
  <c r="M65" i="16"/>
  <c r="Q58" i="16"/>
  <c r="S58" i="16"/>
  <c r="H58" i="16"/>
  <c r="S37" i="16"/>
  <c r="J31" i="16"/>
  <c r="K31" i="16" s="1"/>
  <c r="O31" i="16"/>
  <c r="H32" i="16"/>
  <c r="S32" i="16" s="1"/>
  <c r="S31" i="16"/>
  <c r="M22" i="16"/>
  <c r="M19" i="16"/>
  <c r="N19" i="16" s="1"/>
  <c r="J13" i="16"/>
  <c r="H11" i="16"/>
  <c r="S20" i="16"/>
  <c r="J36" i="16"/>
  <c r="J69" i="16"/>
  <c r="J71" i="16"/>
  <c r="K71" i="16" s="1"/>
  <c r="J50" i="16"/>
  <c r="J51" i="16"/>
  <c r="J55" i="16"/>
  <c r="O89" i="16"/>
  <c r="M88" i="16"/>
  <c r="N88" i="16" s="1"/>
  <c r="J86" i="16"/>
  <c r="K86" i="16" s="1"/>
  <c r="J85" i="16"/>
  <c r="K85" i="16" s="1"/>
  <c r="O84" i="16"/>
  <c r="S83" i="16"/>
  <c r="S73" i="16"/>
  <c r="G73" i="16"/>
  <c r="R72" i="16"/>
  <c r="M68" i="16"/>
  <c r="N68" i="16" s="1"/>
  <c r="M62" i="16"/>
  <c r="N62" i="16" s="1"/>
  <c r="M58" i="16"/>
  <c r="G58" i="16"/>
  <c r="O37" i="16"/>
  <c r="M37" i="16"/>
  <c r="G32" i="16"/>
  <c r="J27" i="16"/>
  <c r="M25" i="16"/>
  <c r="S22" i="16"/>
  <c r="J22" i="16"/>
  <c r="H28" i="16"/>
  <c r="O22" i="16"/>
  <c r="J19" i="16"/>
  <c r="K19" i="16" s="1"/>
  <c r="S85" i="16"/>
  <c r="C54" i="16"/>
  <c r="S54" i="16"/>
  <c r="O54" i="16"/>
  <c r="J37" i="16"/>
  <c r="J25" i="16"/>
  <c r="S25" i="16"/>
  <c r="M13" i="16"/>
  <c r="M15" i="16"/>
  <c r="N15" i="16" s="1"/>
  <c r="M30" i="16"/>
  <c r="N30" i="16" s="1"/>
  <c r="M48" i="16"/>
  <c r="M50" i="16"/>
  <c r="M14" i="16"/>
  <c r="M18" i="16"/>
  <c r="M51" i="16"/>
  <c r="M54" i="16"/>
  <c r="M61" i="16"/>
  <c r="N61" i="16" s="1"/>
  <c r="M63" i="16"/>
  <c r="N63" i="16" s="1"/>
  <c r="M27" i="16"/>
  <c r="M35" i="16"/>
  <c r="N35" i="16" s="1"/>
  <c r="M56" i="16"/>
  <c r="M57" i="16"/>
  <c r="M70" i="16"/>
  <c r="N70" i="16" s="1"/>
  <c r="M72" i="16"/>
  <c r="N72" i="16" s="1"/>
  <c r="L11" i="16"/>
  <c r="M23" i="16"/>
  <c r="M34" i="16"/>
  <c r="M49" i="16"/>
  <c r="M69" i="16"/>
  <c r="M71" i="16"/>
  <c r="N71" i="16" s="1"/>
  <c r="M17" i="16"/>
  <c r="M16" i="16"/>
  <c r="C89" i="16"/>
  <c r="O88" i="16"/>
  <c r="S87" i="16"/>
  <c r="M85" i="16"/>
  <c r="N85" i="16" s="1"/>
  <c r="M84" i="16"/>
  <c r="N84" i="16" s="1"/>
  <c r="C73" i="16"/>
  <c r="R70" i="16"/>
  <c r="R68" i="16"/>
  <c r="Q65" i="16"/>
  <c r="J63" i="16"/>
  <c r="K63" i="16" s="1"/>
  <c r="M60" i="16"/>
  <c r="N60" i="16" s="1"/>
  <c r="C65" i="16"/>
  <c r="J57" i="16"/>
  <c r="M55" i="16"/>
  <c r="M52" i="16"/>
  <c r="M36" i="16"/>
  <c r="C37" i="16"/>
  <c r="M32" i="16"/>
  <c r="M31" i="16"/>
  <c r="N31" i="16" s="1"/>
  <c r="J30" i="16"/>
  <c r="K30" i="16" s="1"/>
  <c r="S26" i="16"/>
  <c r="O26" i="16"/>
  <c r="J26" i="16"/>
  <c r="K26" i="16" s="1"/>
  <c r="C25" i="16"/>
  <c r="J24" i="16"/>
  <c r="K24" i="16" s="1"/>
  <c r="J23" i="16"/>
  <c r="R22" i="16"/>
  <c r="S18" i="16"/>
  <c r="S17" i="16"/>
  <c r="C17" i="16"/>
  <c r="J17" i="16"/>
  <c r="O17" i="16"/>
  <c r="J16" i="16"/>
  <c r="S16" i="16"/>
  <c r="C16" i="16"/>
  <c r="O16" i="16"/>
  <c r="J72" i="16"/>
  <c r="K72" i="16" s="1"/>
  <c r="O70" i="16"/>
  <c r="J70" i="16"/>
  <c r="K70" i="16" s="1"/>
  <c r="J62" i="16"/>
  <c r="K62" i="16" s="1"/>
  <c r="O62" i="16"/>
  <c r="G61" i="16"/>
  <c r="G53" i="16"/>
  <c r="S35" i="16"/>
  <c r="O28" i="16"/>
  <c r="M28" i="16"/>
  <c r="G22" i="16"/>
  <c r="G17" i="16"/>
  <c r="R17" i="16" s="1"/>
  <c r="R13" i="16"/>
  <c r="S68" i="16"/>
  <c r="J64" i="16"/>
  <c r="K64" i="16" s="1"/>
  <c r="O64" i="16"/>
  <c r="J60" i="16"/>
  <c r="K60" i="16" s="1"/>
  <c r="O60" i="16"/>
  <c r="H65" i="16"/>
  <c r="O65" i="16" s="1"/>
  <c r="C52" i="16"/>
  <c r="J52" i="16"/>
  <c r="S52" i="16"/>
  <c r="J34" i="16"/>
  <c r="C32" i="16"/>
  <c r="E11" i="16"/>
  <c r="G14" i="16"/>
  <c r="G16" i="16"/>
  <c r="G18" i="16"/>
  <c r="G23" i="16"/>
  <c r="R23" i="16" s="1"/>
  <c r="G25" i="16"/>
  <c r="R25" i="16" s="1"/>
  <c r="G27" i="16"/>
  <c r="R27" i="16" s="1"/>
  <c r="G34" i="16"/>
  <c r="R34" i="16" s="1"/>
  <c r="G36" i="16"/>
  <c r="R36" i="16" s="1"/>
  <c r="G48" i="16"/>
  <c r="G50" i="16"/>
  <c r="G28" i="16"/>
  <c r="G37" i="16"/>
  <c r="G51" i="16"/>
  <c r="G54" i="16"/>
  <c r="G67" i="16"/>
  <c r="R67" i="16" s="1"/>
  <c r="G69" i="16"/>
  <c r="R69" i="16" s="1"/>
  <c r="J14" i="16"/>
  <c r="K14" i="16" s="1"/>
  <c r="O14" i="16"/>
  <c r="C14" i="16"/>
  <c r="J53" i="16"/>
  <c r="S53" i="16"/>
  <c r="J49" i="16"/>
  <c r="S49" i="16"/>
  <c r="S24" i="16"/>
  <c r="S19" i="16"/>
  <c r="Q18" i="16"/>
  <c r="R18" i="16" s="1"/>
  <c r="Q16" i="16"/>
  <c r="R16" i="16" s="1"/>
  <c r="S15" i="16"/>
  <c r="Q14" i="16"/>
  <c r="S13" i="16"/>
  <c r="S69" i="15"/>
  <c r="J51" i="15"/>
  <c r="S51" i="15"/>
  <c r="C51" i="15"/>
  <c r="O51" i="15"/>
  <c r="J88" i="15"/>
  <c r="K88" i="15" s="1"/>
  <c r="O88" i="15"/>
  <c r="H73" i="15"/>
  <c r="O72" i="15"/>
  <c r="S71" i="15"/>
  <c r="C65" i="15"/>
  <c r="J63" i="15"/>
  <c r="K63" i="15" s="1"/>
  <c r="O63" i="15"/>
  <c r="M28" i="15"/>
  <c r="R15" i="15"/>
  <c r="C68" i="15"/>
  <c r="J68" i="15"/>
  <c r="J67" i="15"/>
  <c r="K67" i="15" s="1"/>
  <c r="O65" i="15"/>
  <c r="Q58" i="15"/>
  <c r="C56" i="15"/>
  <c r="J56" i="15"/>
  <c r="J55" i="15"/>
  <c r="S55" i="15"/>
  <c r="C55" i="15"/>
  <c r="O55" i="15"/>
  <c r="R36" i="15"/>
  <c r="R26" i="15"/>
  <c r="J86" i="15"/>
  <c r="O86" i="15"/>
  <c r="C86" i="15"/>
  <c r="J84" i="15"/>
  <c r="K84" i="15" s="1"/>
  <c r="O84" i="15"/>
  <c r="H89" i="15"/>
  <c r="C89" i="15"/>
  <c r="J69" i="15"/>
  <c r="K69" i="15" s="1"/>
  <c r="C69" i="15"/>
  <c r="O68" i="15"/>
  <c r="S67" i="15"/>
  <c r="G65" i="15"/>
  <c r="J48" i="15"/>
  <c r="C48" i="15"/>
  <c r="H58" i="15"/>
  <c r="E46" i="15"/>
  <c r="O61" i="15"/>
  <c r="J61" i="15"/>
  <c r="K61" i="15" s="1"/>
  <c r="J57" i="15"/>
  <c r="O54" i="15"/>
  <c r="O50" i="15"/>
  <c r="N36" i="15"/>
  <c r="C37" i="15"/>
  <c r="J31" i="15"/>
  <c r="O31" i="15"/>
  <c r="H32" i="15"/>
  <c r="O32" i="15" s="1"/>
  <c r="N26" i="15"/>
  <c r="M32" i="15"/>
  <c r="C32" i="15"/>
  <c r="J54" i="15"/>
  <c r="S54" i="15"/>
  <c r="J50" i="15"/>
  <c r="S50" i="15"/>
  <c r="Q37" i="15"/>
  <c r="S36" i="15"/>
  <c r="J36" i="15"/>
  <c r="K36" i="15" s="1"/>
  <c r="O36" i="15"/>
  <c r="H37" i="15"/>
  <c r="S37" i="15" s="1"/>
  <c r="K35" i="15"/>
  <c r="J14" i="15"/>
  <c r="J16" i="15"/>
  <c r="J18" i="15"/>
  <c r="O20" i="15"/>
  <c r="J23" i="15"/>
  <c r="J25" i="15"/>
  <c r="K25" i="15" s="1"/>
  <c r="J27" i="15"/>
  <c r="R13" i="15"/>
  <c r="H11" i="15"/>
  <c r="G31" i="15"/>
  <c r="J28" i="15"/>
  <c r="O26" i="15"/>
  <c r="J26" i="15"/>
  <c r="K26" i="15" s="1"/>
  <c r="O24" i="15"/>
  <c r="J24" i="15"/>
  <c r="K24" i="15" s="1"/>
  <c r="O22" i="15"/>
  <c r="J22" i="15"/>
  <c r="K22" i="15" s="1"/>
  <c r="O19" i="15"/>
  <c r="J19" i="15"/>
  <c r="K19" i="15" s="1"/>
  <c r="M18" i="15"/>
  <c r="O17" i="15"/>
  <c r="J17" i="15"/>
  <c r="K17" i="15" s="1"/>
  <c r="M16" i="15"/>
  <c r="N16" i="15" s="1"/>
  <c r="O15" i="15"/>
  <c r="J15" i="15"/>
  <c r="M14" i="15"/>
  <c r="O13" i="15"/>
  <c r="J13" i="15"/>
  <c r="G35" i="15"/>
  <c r="G34" i="15"/>
  <c r="N34" i="15" s="1"/>
  <c r="G27" i="15"/>
  <c r="S26" i="15"/>
  <c r="G25" i="15"/>
  <c r="S24" i="15"/>
  <c r="G23" i="15"/>
  <c r="S22" i="15"/>
  <c r="S19" i="15"/>
  <c r="Q18" i="15"/>
  <c r="G18" i="15"/>
  <c r="S17" i="15"/>
  <c r="Q16" i="15"/>
  <c r="G16" i="15"/>
  <c r="S15" i="15"/>
  <c r="Q14" i="15"/>
  <c r="R14" i="15" s="1"/>
  <c r="G14" i="15"/>
  <c r="S13" i="15"/>
  <c r="R18" i="22" l="1"/>
  <c r="K14" i="22"/>
  <c r="J57" i="22"/>
  <c r="J25" i="22"/>
  <c r="J48" i="22"/>
  <c r="J64" i="22"/>
  <c r="K64" i="22" s="1"/>
  <c r="J84" i="22"/>
  <c r="K84" i="22" s="1"/>
  <c r="J61" i="22"/>
  <c r="K61" i="22" s="1"/>
  <c r="R19" i="22"/>
  <c r="C37" i="22"/>
  <c r="N14" i="22"/>
  <c r="R16" i="22"/>
  <c r="J35" i="22"/>
  <c r="K35" i="22" s="1"/>
  <c r="J87" i="22"/>
  <c r="K87" i="22" s="1"/>
  <c r="J31" i="22"/>
  <c r="K31" i="22" s="1"/>
  <c r="J55" i="22"/>
  <c r="J62" i="22"/>
  <c r="K62" i="22" s="1"/>
  <c r="O89" i="22"/>
  <c r="J54" i="22"/>
  <c r="J52" i="22"/>
  <c r="J71" i="22"/>
  <c r="J18" i="22"/>
  <c r="K18" i="22" s="1"/>
  <c r="J24" i="22"/>
  <c r="K24" i="22" s="1"/>
  <c r="J23" i="22"/>
  <c r="K23" i="22" s="1"/>
  <c r="J53" i="22"/>
  <c r="J63" i="22"/>
  <c r="K63" i="22" s="1"/>
  <c r="J60" i="22"/>
  <c r="K60" i="22" s="1"/>
  <c r="G20" i="22"/>
  <c r="R23" i="22"/>
  <c r="R34" i="22"/>
  <c r="O20" i="22"/>
  <c r="J70" i="22"/>
  <c r="J19" i="22"/>
  <c r="K19" i="22" s="1"/>
  <c r="J67" i="22"/>
  <c r="K67" i="22" s="1"/>
  <c r="J15" i="22"/>
  <c r="K15" i="22" s="1"/>
  <c r="J22" i="22"/>
  <c r="K22" i="22" s="1"/>
  <c r="N34" i="22"/>
  <c r="L46" i="22"/>
  <c r="J88" i="22"/>
  <c r="K88" i="22" s="1"/>
  <c r="R18" i="15"/>
  <c r="K16" i="15"/>
  <c r="O28" i="15"/>
  <c r="R86" i="15"/>
  <c r="G20" i="15"/>
  <c r="R16" i="15"/>
  <c r="K15" i="15"/>
  <c r="K23" i="15"/>
  <c r="O11" i="15"/>
  <c r="O46" i="15" s="1"/>
  <c r="K86" i="15"/>
  <c r="K68" i="15"/>
  <c r="N19" i="15"/>
  <c r="K72" i="15"/>
  <c r="K30" i="15"/>
  <c r="K62" i="15"/>
  <c r="N60" i="15"/>
  <c r="R83" i="15"/>
  <c r="K34" i="15"/>
  <c r="S32" i="15"/>
  <c r="R34" i="15"/>
  <c r="K60" i="15"/>
  <c r="K85" i="15"/>
  <c r="N68" i="15"/>
  <c r="N36" i="16"/>
  <c r="O32" i="16"/>
  <c r="N34" i="16"/>
  <c r="J15" i="16"/>
  <c r="K15" i="16" s="1"/>
  <c r="J18" i="16"/>
  <c r="K18" i="16" s="1"/>
  <c r="J48" i="16"/>
  <c r="J61" i="16"/>
  <c r="K61" i="16" s="1"/>
  <c r="J68" i="16"/>
  <c r="K68" i="16" s="1"/>
  <c r="J87" i="16"/>
  <c r="K87" i="16" s="1"/>
  <c r="G20" i="16"/>
  <c r="N23" i="16"/>
  <c r="N18" i="16"/>
  <c r="J63" i="17"/>
  <c r="K63" i="17" s="1"/>
  <c r="J30" i="17"/>
  <c r="K30" i="17" s="1"/>
  <c r="J87" i="17"/>
  <c r="K87" i="17" s="1"/>
  <c r="C89" i="17"/>
  <c r="J51" i="17"/>
  <c r="J55" i="17"/>
  <c r="J72" i="17"/>
  <c r="K72" i="17" s="1"/>
  <c r="J28" i="17"/>
  <c r="J56" i="17"/>
  <c r="J86" i="17"/>
  <c r="K86" i="17" s="1"/>
  <c r="E46" i="17"/>
  <c r="J67" i="17"/>
  <c r="K67" i="17" s="1"/>
  <c r="J13" i="17"/>
  <c r="N18" i="17"/>
  <c r="C20" i="17"/>
  <c r="D86" i="17" s="1"/>
  <c r="J18" i="17"/>
  <c r="K18" i="17" s="1"/>
  <c r="J26" i="17"/>
  <c r="K26" i="17" s="1"/>
  <c r="J37" i="17"/>
  <c r="J70" i="17"/>
  <c r="K70" i="17" s="1"/>
  <c r="R13" i="17"/>
  <c r="J52" i="17"/>
  <c r="J53" i="17"/>
  <c r="N19" i="17"/>
  <c r="R60" i="17"/>
  <c r="J31" i="17"/>
  <c r="K31" i="17" s="1"/>
  <c r="J57" i="17"/>
  <c r="J25" i="17"/>
  <c r="K25" i="17" s="1"/>
  <c r="H11" i="17"/>
  <c r="J48" i="17"/>
  <c r="J50" i="17"/>
  <c r="S20" i="17"/>
  <c r="J27" i="17"/>
  <c r="K27" i="17" s="1"/>
  <c r="J34" i="17"/>
  <c r="K34" i="17" s="1"/>
  <c r="J61" i="17"/>
  <c r="K61" i="17" s="1"/>
  <c r="J68" i="17"/>
  <c r="K68" i="17" s="1"/>
  <c r="J84" i="17"/>
  <c r="K84" i="17" s="1"/>
  <c r="J88" i="17"/>
  <c r="K88" i="17" s="1"/>
  <c r="J23" i="17"/>
  <c r="K23" i="17" s="1"/>
  <c r="J89" i="17"/>
  <c r="J15" i="17"/>
  <c r="K15" i="17" s="1"/>
  <c r="J22" i="17"/>
  <c r="K22" i="17" s="1"/>
  <c r="O20" i="17"/>
  <c r="J62" i="17"/>
  <c r="K62" i="17" s="1"/>
  <c r="J83" i="17"/>
  <c r="K83" i="17" s="1"/>
  <c r="C73" i="17"/>
  <c r="R25" i="17"/>
  <c r="J32" i="17"/>
  <c r="J19" i="17"/>
  <c r="K19" i="17" s="1"/>
  <c r="J16" i="17"/>
  <c r="K16" i="17" s="1"/>
  <c r="R18" i="17"/>
  <c r="J35" i="17"/>
  <c r="K35" i="17" s="1"/>
  <c r="J60" i="17"/>
  <c r="K60" i="17" s="1"/>
  <c r="J64" i="17"/>
  <c r="K64" i="17" s="1"/>
  <c r="R69" i="17"/>
  <c r="J85" i="17"/>
  <c r="K85" i="17" s="1"/>
  <c r="J24" i="17"/>
  <c r="K24" i="17" s="1"/>
  <c r="D53" i="17"/>
  <c r="J49" i="17"/>
  <c r="R72" i="17"/>
  <c r="O89" i="17"/>
  <c r="R88" i="17"/>
  <c r="J54" i="17"/>
  <c r="D62" i="18"/>
  <c r="D61" i="18"/>
  <c r="D69" i="18"/>
  <c r="D67" i="18"/>
  <c r="D63" i="18"/>
  <c r="D72" i="18"/>
  <c r="D71" i="18"/>
  <c r="D88" i="18"/>
  <c r="D84" i="18"/>
  <c r="D52" i="18"/>
  <c r="D27" i="18"/>
  <c r="D49" i="18"/>
  <c r="D56" i="18"/>
  <c r="H11" i="18"/>
  <c r="J31" i="18"/>
  <c r="K31" i="18" s="1"/>
  <c r="J48" i="18"/>
  <c r="J50" i="18"/>
  <c r="J57" i="18"/>
  <c r="J60" i="18"/>
  <c r="K60" i="18" s="1"/>
  <c r="J34" i="18"/>
  <c r="K34" i="18" s="1"/>
  <c r="J51" i="18"/>
  <c r="J62" i="18"/>
  <c r="K62" i="18" s="1"/>
  <c r="J23" i="18"/>
  <c r="K23" i="18" s="1"/>
  <c r="J25" i="18"/>
  <c r="K25" i="18" s="1"/>
  <c r="J71" i="18"/>
  <c r="K71" i="18" s="1"/>
  <c r="J69" i="18"/>
  <c r="K69" i="18" s="1"/>
  <c r="J87" i="18"/>
  <c r="K87" i="18" s="1"/>
  <c r="J13" i="18"/>
  <c r="J14" i="18"/>
  <c r="K14" i="18" s="1"/>
  <c r="C58" i="18"/>
  <c r="J68" i="18"/>
  <c r="K68" i="18" s="1"/>
  <c r="J22" i="18"/>
  <c r="K22" i="18" s="1"/>
  <c r="J63" i="18"/>
  <c r="K63" i="18" s="1"/>
  <c r="J37" i="18"/>
  <c r="J86" i="18"/>
  <c r="K86" i="18" s="1"/>
  <c r="J64" i="18"/>
  <c r="K64" i="18" s="1"/>
  <c r="J85" i="18"/>
  <c r="K85" i="18" s="1"/>
  <c r="D85" i="18"/>
  <c r="J19" i="18"/>
  <c r="K19" i="18" s="1"/>
  <c r="O20" i="18"/>
  <c r="S20" i="18"/>
  <c r="J61" i="18"/>
  <c r="K61" i="18" s="1"/>
  <c r="O58" i="18"/>
  <c r="J70" i="18"/>
  <c r="K70" i="18" s="1"/>
  <c r="J84" i="18"/>
  <c r="K84" i="18" s="1"/>
  <c r="J36" i="18"/>
  <c r="K36" i="18" s="1"/>
  <c r="J56" i="18"/>
  <c r="J83" i="18"/>
  <c r="K83" i="18" s="1"/>
  <c r="J54" i="18"/>
  <c r="R13" i="19"/>
  <c r="E46" i="19"/>
  <c r="R30" i="19"/>
  <c r="R72" i="19"/>
  <c r="R22" i="19"/>
  <c r="R62" i="19"/>
  <c r="R86" i="19"/>
  <c r="R16" i="19"/>
  <c r="R26" i="19"/>
  <c r="J73" i="19"/>
  <c r="O73" i="19"/>
  <c r="K30" i="19"/>
  <c r="J27" i="19"/>
  <c r="K27" i="19" s="1"/>
  <c r="J49" i="19"/>
  <c r="J62" i="19"/>
  <c r="K62" i="19" s="1"/>
  <c r="J63" i="19"/>
  <c r="K63" i="19" s="1"/>
  <c r="J72" i="19"/>
  <c r="K72" i="19" s="1"/>
  <c r="J86" i="19"/>
  <c r="K86" i="19" s="1"/>
  <c r="H11" i="19"/>
  <c r="J36" i="19"/>
  <c r="K36" i="19" s="1"/>
  <c r="J51" i="19"/>
  <c r="J53" i="19"/>
  <c r="J70" i="19"/>
  <c r="K70" i="19" s="1"/>
  <c r="J83" i="19"/>
  <c r="K83" i="19" s="1"/>
  <c r="J25" i="19"/>
  <c r="K25" i="19" s="1"/>
  <c r="J34" i="19"/>
  <c r="K34" i="19" s="1"/>
  <c r="J68" i="19"/>
  <c r="K68" i="19" s="1"/>
  <c r="J48" i="19"/>
  <c r="J55" i="19"/>
  <c r="J87" i="19"/>
  <c r="K87" i="19" s="1"/>
  <c r="R27" i="19"/>
  <c r="N15" i="19"/>
  <c r="R15" i="19"/>
  <c r="N19" i="19"/>
  <c r="R25" i="19"/>
  <c r="J23" i="19"/>
  <c r="K23" i="19" s="1"/>
  <c r="C65" i="22"/>
  <c r="J73" i="22"/>
  <c r="S73" i="22"/>
  <c r="J37" i="22"/>
  <c r="S37" i="22"/>
  <c r="S11" i="22"/>
  <c r="S46" i="22" s="1"/>
  <c r="H46" i="22"/>
  <c r="R27" i="22"/>
  <c r="N27" i="22"/>
  <c r="K13" i="22"/>
  <c r="J58" i="22"/>
  <c r="O11" i="22"/>
  <c r="O46" i="22" s="1"/>
  <c r="K25" i="22"/>
  <c r="N25" i="22"/>
  <c r="N18" i="22"/>
  <c r="J32" i="22"/>
  <c r="C20" i="22"/>
  <c r="K16" i="22"/>
  <c r="C28" i="22"/>
  <c r="O32" i="22"/>
  <c r="K27" i="22"/>
  <c r="J65" i="22"/>
  <c r="S65" i="22"/>
  <c r="K34" i="22"/>
  <c r="O37" i="22"/>
  <c r="N36" i="22"/>
  <c r="R14" i="22"/>
  <c r="Q20" i="22"/>
  <c r="N13" i="22"/>
  <c r="M20" i="22"/>
  <c r="S58" i="22"/>
  <c r="N23" i="22"/>
  <c r="K36" i="22"/>
  <c r="O73" i="22"/>
  <c r="J89" i="22"/>
  <c r="J28" i="22"/>
  <c r="S28" i="22"/>
  <c r="C89" i="22"/>
  <c r="R14" i="21"/>
  <c r="Q20" i="21"/>
  <c r="K23" i="21"/>
  <c r="N13" i="21"/>
  <c r="M20" i="21"/>
  <c r="J37" i="21"/>
  <c r="J20" i="21"/>
  <c r="K13" i="21"/>
  <c r="H46" i="21"/>
  <c r="D23" i="21"/>
  <c r="N23" i="21"/>
  <c r="S11" i="21"/>
  <c r="S46" i="21" s="1"/>
  <c r="J32" i="21"/>
  <c r="O32" i="21"/>
  <c r="C20" i="21"/>
  <c r="D16" i="21"/>
  <c r="D25" i="21"/>
  <c r="J28" i="21"/>
  <c r="D57" i="21"/>
  <c r="D49" i="21"/>
  <c r="C58" i="21"/>
  <c r="O28" i="21"/>
  <c r="N18" i="21"/>
  <c r="S32" i="21"/>
  <c r="C28" i="21"/>
  <c r="N25" i="21"/>
  <c r="D27" i="21"/>
  <c r="S28" i="21"/>
  <c r="D56" i="21"/>
  <c r="J28" i="20"/>
  <c r="C37" i="20"/>
  <c r="D34" i="20"/>
  <c r="D20" i="20"/>
  <c r="I32" i="20"/>
  <c r="J32" i="20"/>
  <c r="O32" i="20"/>
  <c r="R14" i="20"/>
  <c r="R16" i="20"/>
  <c r="R18" i="20"/>
  <c r="K14" i="20"/>
  <c r="N16" i="20"/>
  <c r="N13" i="20"/>
  <c r="M20" i="20"/>
  <c r="D36" i="20"/>
  <c r="N25" i="20"/>
  <c r="D51" i="20"/>
  <c r="D86" i="20"/>
  <c r="D16" i="20"/>
  <c r="D26" i="20"/>
  <c r="D56" i="20"/>
  <c r="D24" i="20"/>
  <c r="J37" i="20"/>
  <c r="D60" i="20"/>
  <c r="D87" i="20"/>
  <c r="C28" i="20"/>
  <c r="D85" i="20"/>
  <c r="D83" i="20"/>
  <c r="K25" i="20"/>
  <c r="S28" i="20"/>
  <c r="O58" i="20"/>
  <c r="J58" i="20"/>
  <c r="H46" i="20"/>
  <c r="J20" i="20"/>
  <c r="K13" i="20"/>
  <c r="D48" i="20"/>
  <c r="C58" i="20"/>
  <c r="K18" i="20"/>
  <c r="O28" i="20"/>
  <c r="N14" i="20"/>
  <c r="J65" i="20"/>
  <c r="J89" i="20"/>
  <c r="C11" i="20"/>
  <c r="I89" i="20" s="1"/>
  <c r="D55" i="20"/>
  <c r="D14" i="20"/>
  <c r="D54" i="20"/>
  <c r="D61" i="20"/>
  <c r="K16" i="20"/>
  <c r="N23" i="20"/>
  <c r="D31" i="20"/>
  <c r="S58" i="20"/>
  <c r="C73" i="20"/>
  <c r="C32" i="20"/>
  <c r="D53" i="20"/>
  <c r="D64" i="20"/>
  <c r="D70" i="20"/>
  <c r="D84" i="20"/>
  <c r="N14" i="19"/>
  <c r="M20" i="19"/>
  <c r="C11" i="19"/>
  <c r="D15" i="19"/>
  <c r="D19" i="19"/>
  <c r="D27" i="19"/>
  <c r="D50" i="19"/>
  <c r="D23" i="19"/>
  <c r="D36" i="19"/>
  <c r="D67" i="19"/>
  <c r="D69" i="19"/>
  <c r="D71" i="19"/>
  <c r="D68" i="19"/>
  <c r="D72" i="19"/>
  <c r="D70" i="19"/>
  <c r="D54" i="19"/>
  <c r="D31" i="19"/>
  <c r="D48" i="19"/>
  <c r="I32" i="19"/>
  <c r="J32" i="19"/>
  <c r="Q20" i="19"/>
  <c r="D25" i="19"/>
  <c r="D53" i="19"/>
  <c r="S58" i="19"/>
  <c r="J58" i="19"/>
  <c r="D86" i="19"/>
  <c r="S32" i="19"/>
  <c r="D87" i="19"/>
  <c r="D49" i="19"/>
  <c r="D64" i="19"/>
  <c r="D13" i="19"/>
  <c r="D18" i="19"/>
  <c r="J28" i="19"/>
  <c r="O28" i="19"/>
  <c r="I28" i="19"/>
  <c r="S28" i="19"/>
  <c r="D35" i="19"/>
  <c r="D30" i="19"/>
  <c r="C32" i="19"/>
  <c r="I89" i="19"/>
  <c r="J89" i="19"/>
  <c r="S89" i="19"/>
  <c r="D56" i="19"/>
  <c r="C37" i="19"/>
  <c r="D63" i="19"/>
  <c r="D52" i="19"/>
  <c r="D60" i="19"/>
  <c r="C65" i="19"/>
  <c r="D84" i="19"/>
  <c r="K13" i="19"/>
  <c r="J20" i="19"/>
  <c r="J37" i="19"/>
  <c r="S37" i="19"/>
  <c r="D51" i="19"/>
  <c r="D24" i="19"/>
  <c r="D26" i="19"/>
  <c r="D62" i="19"/>
  <c r="D55" i="19"/>
  <c r="D34" i="19"/>
  <c r="D83" i="19"/>
  <c r="D17" i="19"/>
  <c r="D22" i="19"/>
  <c r="C28" i="19"/>
  <c r="O58" i="19"/>
  <c r="O32" i="19"/>
  <c r="D57" i="19"/>
  <c r="D14" i="19"/>
  <c r="D61" i="19"/>
  <c r="D88" i="19"/>
  <c r="D16" i="19"/>
  <c r="D85" i="19"/>
  <c r="O65" i="19"/>
  <c r="J65" i="19"/>
  <c r="J65" i="18"/>
  <c r="S65" i="18"/>
  <c r="P46" i="18"/>
  <c r="S11" i="18"/>
  <c r="S46" i="18" s="1"/>
  <c r="O89" i="18"/>
  <c r="J89" i="18"/>
  <c r="K13" i="18"/>
  <c r="D35" i="18"/>
  <c r="C37" i="18"/>
  <c r="D48" i="18"/>
  <c r="D54" i="18"/>
  <c r="D22" i="18"/>
  <c r="C28" i="18"/>
  <c r="R13" i="18"/>
  <c r="Q20" i="18"/>
  <c r="D24" i="18"/>
  <c r="D30" i="18"/>
  <c r="C32" i="18"/>
  <c r="D50" i="18"/>
  <c r="D87" i="18"/>
  <c r="S89" i="18"/>
  <c r="D68" i="18"/>
  <c r="D86" i="18"/>
  <c r="J73" i="18"/>
  <c r="O73" i="18"/>
  <c r="N14" i="18"/>
  <c r="M20" i="18"/>
  <c r="C11" i="18"/>
  <c r="D36" i="18"/>
  <c r="D14" i="18"/>
  <c r="D17" i="18"/>
  <c r="D26" i="18"/>
  <c r="D60" i="18"/>
  <c r="D25" i="18"/>
  <c r="D13" i="18"/>
  <c r="D18" i="18"/>
  <c r="D31" i="18"/>
  <c r="D64" i="18"/>
  <c r="D19" i="18"/>
  <c r="D34" i="18"/>
  <c r="J58" i="18"/>
  <c r="D51" i="18"/>
  <c r="D53" i="18"/>
  <c r="D57" i="18"/>
  <c r="D70" i="18"/>
  <c r="D16" i="18"/>
  <c r="O65" i="18"/>
  <c r="D15" i="18"/>
  <c r="J28" i="18"/>
  <c r="S28" i="18"/>
  <c r="J32" i="18"/>
  <c r="S32" i="18"/>
  <c r="D83" i="18"/>
  <c r="C89" i="18"/>
  <c r="S73" i="18"/>
  <c r="D23" i="18"/>
  <c r="O58" i="17"/>
  <c r="J58" i="17"/>
  <c r="S58" i="17"/>
  <c r="D16" i="17"/>
  <c r="D25" i="17"/>
  <c r="D83" i="17"/>
  <c r="D56" i="17"/>
  <c r="Q20" i="17"/>
  <c r="K13" i="17"/>
  <c r="P46" i="17"/>
  <c r="S11" i="17"/>
  <c r="S46" i="17" s="1"/>
  <c r="J65" i="17"/>
  <c r="N14" i="17"/>
  <c r="M20" i="17"/>
  <c r="D51" i="17"/>
  <c r="S65" i="17"/>
  <c r="O73" i="17"/>
  <c r="J73" i="17"/>
  <c r="S73" i="17"/>
  <c r="D26" i="17"/>
  <c r="D30" i="17"/>
  <c r="Q20" i="16"/>
  <c r="R14" i="16"/>
  <c r="K16" i="16"/>
  <c r="S65" i="16"/>
  <c r="N16" i="16"/>
  <c r="N69" i="16"/>
  <c r="O11" i="16"/>
  <c r="O46" i="16" s="1"/>
  <c r="L46" i="16"/>
  <c r="N14" i="16"/>
  <c r="S28" i="16"/>
  <c r="J28" i="16"/>
  <c r="N25" i="16"/>
  <c r="H46" i="16"/>
  <c r="E46" i="16"/>
  <c r="K34" i="16"/>
  <c r="S11" i="16"/>
  <c r="S46" i="16" s="1"/>
  <c r="K23" i="16"/>
  <c r="R61" i="16"/>
  <c r="N17" i="16"/>
  <c r="N13" i="16"/>
  <c r="M20" i="16"/>
  <c r="K22" i="16"/>
  <c r="K27" i="16"/>
  <c r="K69" i="16"/>
  <c r="J32" i="16"/>
  <c r="C58" i="16"/>
  <c r="O58" i="16"/>
  <c r="J58" i="16"/>
  <c r="J65" i="16"/>
  <c r="K17" i="16"/>
  <c r="N27" i="16"/>
  <c r="K25" i="16"/>
  <c r="C20" i="16"/>
  <c r="D25" i="16" s="1"/>
  <c r="K36" i="16"/>
  <c r="K13" i="16"/>
  <c r="N22" i="16"/>
  <c r="C28" i="16"/>
  <c r="R27" i="15"/>
  <c r="N27" i="15"/>
  <c r="C11" i="15"/>
  <c r="D16" i="15"/>
  <c r="D34" i="15"/>
  <c r="D35" i="15"/>
  <c r="D14" i="15"/>
  <c r="D31" i="15"/>
  <c r="D18" i="15"/>
  <c r="D25" i="15"/>
  <c r="D87" i="15"/>
  <c r="D62" i="15"/>
  <c r="D17" i="15"/>
  <c r="I58" i="15"/>
  <c r="J58" i="15"/>
  <c r="D69" i="15"/>
  <c r="I89" i="15"/>
  <c r="J89" i="15"/>
  <c r="D57" i="15"/>
  <c r="S89" i="15"/>
  <c r="D68" i="15"/>
  <c r="D27" i="15"/>
  <c r="I73" i="15"/>
  <c r="S73" i="15"/>
  <c r="J73" i="15"/>
  <c r="D64" i="15"/>
  <c r="C73" i="15"/>
  <c r="D85" i="15"/>
  <c r="R25" i="15"/>
  <c r="N25" i="15"/>
  <c r="N14" i="15"/>
  <c r="M20" i="15"/>
  <c r="I11" i="15"/>
  <c r="I46" i="15" s="1"/>
  <c r="H46" i="15"/>
  <c r="D15" i="15"/>
  <c r="K14" i="15"/>
  <c r="J37" i="15"/>
  <c r="I37" i="15"/>
  <c r="O37" i="15"/>
  <c r="D13" i="15"/>
  <c r="K31" i="15"/>
  <c r="O58" i="15"/>
  <c r="D48" i="15"/>
  <c r="C58" i="15"/>
  <c r="O89" i="15"/>
  <c r="S58" i="15"/>
  <c r="D50" i="15"/>
  <c r="S11" i="15"/>
  <c r="S46" i="15" s="1"/>
  <c r="D84" i="15"/>
  <c r="D67" i="15"/>
  <c r="D88" i="15"/>
  <c r="R23" i="15"/>
  <c r="N23" i="15"/>
  <c r="R35" i="15"/>
  <c r="N35" i="15"/>
  <c r="N31" i="15"/>
  <c r="R31" i="15"/>
  <c r="K27" i="15"/>
  <c r="D26" i="15"/>
  <c r="D19" i="15"/>
  <c r="O73" i="15"/>
  <c r="D71" i="15"/>
  <c r="D55" i="15"/>
  <c r="D52" i="15"/>
  <c r="D51" i="15"/>
  <c r="D60" i="15"/>
  <c r="D72" i="15"/>
  <c r="J20" i="15"/>
  <c r="K13" i="15"/>
  <c r="N18" i="15"/>
  <c r="Q20" i="15"/>
  <c r="K18" i="15"/>
  <c r="D30" i="15"/>
  <c r="D22" i="15"/>
  <c r="I32" i="15"/>
  <c r="J32" i="15"/>
  <c r="D24" i="15"/>
  <c r="D86" i="15"/>
  <c r="D54" i="15"/>
  <c r="D56" i="15"/>
  <c r="D61" i="15"/>
  <c r="D23" i="15"/>
  <c r="D36" i="15"/>
  <c r="D63" i="15"/>
  <c r="D83" i="15"/>
  <c r="D70" i="15"/>
  <c r="K70" i="22" l="1"/>
  <c r="K71" i="22"/>
  <c r="J20" i="22"/>
  <c r="J20" i="16"/>
  <c r="D52" i="16"/>
  <c r="D14" i="16"/>
  <c r="D23" i="17"/>
  <c r="D24" i="17"/>
  <c r="D18" i="17"/>
  <c r="D64" i="17"/>
  <c r="D87" i="17"/>
  <c r="D19" i="17"/>
  <c r="D49" i="17"/>
  <c r="H46" i="17"/>
  <c r="O11" i="17"/>
  <c r="O46" i="17" s="1"/>
  <c r="D71" i="17"/>
  <c r="D72" i="17"/>
  <c r="D52" i="17"/>
  <c r="J20" i="17"/>
  <c r="D63" i="17"/>
  <c r="D14" i="17"/>
  <c r="D62" i="17"/>
  <c r="D60" i="17"/>
  <c r="D15" i="17"/>
  <c r="D22" i="17"/>
  <c r="D55" i="17"/>
  <c r="D61" i="17"/>
  <c r="D35" i="17"/>
  <c r="D88" i="17"/>
  <c r="D67" i="17"/>
  <c r="D36" i="17"/>
  <c r="D27" i="17"/>
  <c r="D57" i="17"/>
  <c r="D50" i="17"/>
  <c r="D68" i="17"/>
  <c r="D84" i="17"/>
  <c r="D31" i="17"/>
  <c r="D54" i="17"/>
  <c r="D17" i="17"/>
  <c r="D85" i="17"/>
  <c r="D34" i="17"/>
  <c r="D48" i="17"/>
  <c r="C11" i="17"/>
  <c r="D69" i="17"/>
  <c r="D70" i="17"/>
  <c r="D13" i="17"/>
  <c r="D20" i="17" s="1"/>
  <c r="I89" i="18"/>
  <c r="O11" i="18"/>
  <c r="O46" i="18" s="1"/>
  <c r="H46" i="18"/>
  <c r="J20" i="18"/>
  <c r="O11" i="19"/>
  <c r="O46" i="19" s="1"/>
  <c r="S11" i="19"/>
  <c r="S46" i="19" s="1"/>
  <c r="H46" i="19"/>
  <c r="C11" i="22"/>
  <c r="D25" i="22"/>
  <c r="D30" i="22"/>
  <c r="D48" i="22"/>
  <c r="D60" i="22"/>
  <c r="D31" i="22"/>
  <c r="D34" i="22"/>
  <c r="D62" i="22"/>
  <c r="D68" i="22"/>
  <c r="D14" i="22"/>
  <c r="D69" i="22"/>
  <c r="D52" i="22"/>
  <c r="D57" i="22"/>
  <c r="D67" i="22"/>
  <c r="D51" i="22"/>
  <c r="D54" i="22"/>
  <c r="D22" i="22"/>
  <c r="D17" i="22"/>
  <c r="D19" i="22"/>
  <c r="D70" i="22"/>
  <c r="D64" i="22"/>
  <c r="D55" i="22"/>
  <c r="D26" i="22"/>
  <c r="D71" i="22"/>
  <c r="D88" i="22"/>
  <c r="D35" i="22"/>
  <c r="D13" i="22"/>
  <c r="D83" i="22"/>
  <c r="D72" i="22"/>
  <c r="D24" i="22"/>
  <c r="D87" i="22"/>
  <c r="D15" i="22"/>
  <c r="D36" i="22"/>
  <c r="D23" i="22"/>
  <c r="D56" i="22"/>
  <c r="D85" i="22"/>
  <c r="D84" i="22"/>
  <c r="D18" i="22"/>
  <c r="D53" i="22"/>
  <c r="D63" i="22"/>
  <c r="D49" i="22"/>
  <c r="D16" i="22"/>
  <c r="D27" i="22"/>
  <c r="D50" i="22"/>
  <c r="D86" i="22"/>
  <c r="D61" i="22"/>
  <c r="C11" i="21"/>
  <c r="D55" i="21"/>
  <c r="D48" i="21"/>
  <c r="D68" i="21"/>
  <c r="D72" i="21"/>
  <c r="D50" i="21"/>
  <c r="D70" i="21"/>
  <c r="D14" i="21"/>
  <c r="D36" i="21"/>
  <c r="D51" i="21"/>
  <c r="D83" i="21"/>
  <c r="D63" i="21"/>
  <c r="D24" i="21"/>
  <c r="D54" i="21"/>
  <c r="D17" i="21"/>
  <c r="D88" i="21"/>
  <c r="D64" i="21"/>
  <c r="D34" i="21"/>
  <c r="D53" i="21"/>
  <c r="D85" i="21"/>
  <c r="D67" i="21"/>
  <c r="D22" i="21"/>
  <c r="D13" i="21"/>
  <c r="D52" i="21"/>
  <c r="D87" i="21"/>
  <c r="D61" i="21"/>
  <c r="D86" i="21"/>
  <c r="D31" i="21"/>
  <c r="D71" i="21"/>
  <c r="D19" i="21"/>
  <c r="D15" i="21"/>
  <c r="D84" i="21"/>
  <c r="D60" i="21"/>
  <c r="D69" i="21"/>
  <c r="D30" i="21"/>
  <c r="D62" i="21"/>
  <c r="D26" i="21"/>
  <c r="D35" i="21"/>
  <c r="D18" i="21"/>
  <c r="I11" i="20"/>
  <c r="I46" i="20" s="1"/>
  <c r="I37" i="20"/>
  <c r="F14" i="20"/>
  <c r="F16" i="20"/>
  <c r="F18" i="20"/>
  <c r="F23" i="20"/>
  <c r="F25" i="20"/>
  <c r="F27" i="20"/>
  <c r="F34" i="20"/>
  <c r="F36" i="20"/>
  <c r="F48" i="20"/>
  <c r="F50" i="20"/>
  <c r="F54" i="20"/>
  <c r="F31" i="20"/>
  <c r="C46" i="20"/>
  <c r="F49" i="20"/>
  <c r="F53" i="20"/>
  <c r="F15" i="20"/>
  <c r="F30" i="20"/>
  <c r="F51" i="20"/>
  <c r="F52" i="20"/>
  <c r="F60" i="20"/>
  <c r="F62" i="20"/>
  <c r="F64" i="20"/>
  <c r="F83" i="20"/>
  <c r="F35" i="20"/>
  <c r="I55" i="20"/>
  <c r="F13" i="20"/>
  <c r="I14" i="20"/>
  <c r="I18" i="20"/>
  <c r="F19" i="20"/>
  <c r="F22" i="20"/>
  <c r="F24" i="20"/>
  <c r="F26" i="20"/>
  <c r="F55" i="20"/>
  <c r="I57" i="20"/>
  <c r="I63" i="20"/>
  <c r="F69" i="20"/>
  <c r="F70" i="20"/>
  <c r="F17" i="20"/>
  <c r="I23" i="20"/>
  <c r="I30" i="20"/>
  <c r="F57" i="20"/>
  <c r="I62" i="20"/>
  <c r="F68" i="20"/>
  <c r="F71" i="20"/>
  <c r="F72" i="20"/>
  <c r="F87" i="20"/>
  <c r="F88" i="20"/>
  <c r="F67" i="20"/>
  <c r="I87" i="20"/>
  <c r="F89" i="20"/>
  <c r="F28" i="20"/>
  <c r="F32" i="20"/>
  <c r="F37" i="20"/>
  <c r="I51" i="20"/>
  <c r="I84" i="20"/>
  <c r="F85" i="20"/>
  <c r="F86" i="20"/>
  <c r="I16" i="20"/>
  <c r="F56" i="20"/>
  <c r="I61" i="20"/>
  <c r="F63" i="20"/>
  <c r="I64" i="20"/>
  <c r="F73" i="20"/>
  <c r="F84" i="20"/>
  <c r="I25" i="20"/>
  <c r="F58" i="20"/>
  <c r="F61" i="20"/>
  <c r="I71" i="20"/>
  <c r="I85" i="20"/>
  <c r="I86" i="20"/>
  <c r="I88" i="20"/>
  <c r="I34" i="20"/>
  <c r="I20" i="20"/>
  <c r="I67" i="20"/>
  <c r="I27" i="20"/>
  <c r="I69" i="20"/>
  <c r="I54" i="20"/>
  <c r="I50" i="20"/>
  <c r="I52" i="20"/>
  <c r="I26" i="20"/>
  <c r="I60" i="20"/>
  <c r="I53" i="20"/>
  <c r="I70" i="20"/>
  <c r="I83" i="20"/>
  <c r="I17" i="20"/>
  <c r="I13" i="20"/>
  <c r="I48" i="20"/>
  <c r="F11" i="20"/>
  <c r="F46" i="20" s="1"/>
  <c r="I73" i="20"/>
  <c r="I35" i="20"/>
  <c r="I22" i="20"/>
  <c r="I72" i="20"/>
  <c r="I68" i="20"/>
  <c r="I31" i="20"/>
  <c r="F65" i="20"/>
  <c r="I56" i="20"/>
  <c r="I36" i="20"/>
  <c r="I49" i="20"/>
  <c r="I24" i="20"/>
  <c r="F20" i="20"/>
  <c r="I19" i="20"/>
  <c r="I15" i="20"/>
  <c r="I65" i="20"/>
  <c r="I58" i="20"/>
  <c r="I28" i="20"/>
  <c r="D20" i="19"/>
  <c r="F14" i="19"/>
  <c r="F16" i="19"/>
  <c r="F18" i="19"/>
  <c r="F13" i="19"/>
  <c r="F15" i="19"/>
  <c r="F17" i="19"/>
  <c r="F19" i="19"/>
  <c r="F22" i="19"/>
  <c r="F24" i="19"/>
  <c r="F26" i="19"/>
  <c r="F35" i="19"/>
  <c r="F52" i="19"/>
  <c r="F56" i="19"/>
  <c r="I16" i="19"/>
  <c r="F23" i="19"/>
  <c r="F31" i="19"/>
  <c r="I34" i="19"/>
  <c r="F36" i="19"/>
  <c r="I48" i="19"/>
  <c r="F51" i="19"/>
  <c r="F55" i="19"/>
  <c r="F68" i="19"/>
  <c r="F70" i="19"/>
  <c r="F72" i="19"/>
  <c r="I14" i="19"/>
  <c r="I18" i="19"/>
  <c r="I25" i="19"/>
  <c r="F27" i="19"/>
  <c r="C46" i="19"/>
  <c r="F50" i="19"/>
  <c r="F54" i="19"/>
  <c r="F67" i="19"/>
  <c r="F69" i="19"/>
  <c r="F71" i="19"/>
  <c r="I13" i="19"/>
  <c r="I15" i="19"/>
  <c r="I24" i="19"/>
  <c r="F25" i="19"/>
  <c r="F49" i="19"/>
  <c r="F57" i="19"/>
  <c r="F63" i="19"/>
  <c r="F83" i="19"/>
  <c r="F87" i="19"/>
  <c r="I17" i="19"/>
  <c r="I19" i="19"/>
  <c r="I20" i="19"/>
  <c r="I23" i="19"/>
  <c r="F34" i="19"/>
  <c r="I36" i="19"/>
  <c r="I53" i="19"/>
  <c r="I56" i="19"/>
  <c r="F60" i="19"/>
  <c r="F64" i="19"/>
  <c r="I67" i="19"/>
  <c r="I69" i="19"/>
  <c r="I71" i="19"/>
  <c r="I73" i="19"/>
  <c r="F84" i="19"/>
  <c r="F88" i="19"/>
  <c r="F48" i="19"/>
  <c r="I49" i="19"/>
  <c r="I52" i="19"/>
  <c r="I54" i="19"/>
  <c r="F61" i="19"/>
  <c r="I68" i="19"/>
  <c r="I70" i="19"/>
  <c r="F85" i="19"/>
  <c r="I27" i="19"/>
  <c r="F86" i="19"/>
  <c r="F89" i="19"/>
  <c r="F20" i="19"/>
  <c r="F53" i="19"/>
  <c r="F62" i="19"/>
  <c r="I50" i="19"/>
  <c r="F65" i="19"/>
  <c r="F30" i="19"/>
  <c r="F32" i="19"/>
  <c r="I72" i="19"/>
  <c r="I84" i="19"/>
  <c r="I60" i="19"/>
  <c r="I83" i="19"/>
  <c r="I86" i="19"/>
  <c r="I30" i="19"/>
  <c r="I85" i="19"/>
  <c r="I31" i="19"/>
  <c r="I55" i="19"/>
  <c r="I51" i="19"/>
  <c r="F11" i="19"/>
  <c r="F46" i="19" s="1"/>
  <c r="I64" i="19"/>
  <c r="I87" i="19"/>
  <c r="I62" i="19"/>
  <c r="F58" i="19"/>
  <c r="I22" i="19"/>
  <c r="I88" i="19"/>
  <c r="F73" i="19"/>
  <c r="I57" i="19"/>
  <c r="I26" i="19"/>
  <c r="I11" i="19"/>
  <c r="I46" i="19" s="1"/>
  <c r="F28" i="19"/>
  <c r="I63" i="19"/>
  <c r="I61" i="19"/>
  <c r="I35" i="19"/>
  <c r="F37" i="19"/>
  <c r="I65" i="19"/>
  <c r="I37" i="19"/>
  <c r="I58" i="19"/>
  <c r="F14" i="18"/>
  <c r="F16" i="18"/>
  <c r="F18" i="18"/>
  <c r="F13" i="18"/>
  <c r="F15" i="18"/>
  <c r="F17" i="18"/>
  <c r="F19" i="18"/>
  <c r="F22" i="18"/>
  <c r="F24" i="18"/>
  <c r="F26" i="18"/>
  <c r="F35" i="18"/>
  <c r="F52" i="18"/>
  <c r="F56" i="18"/>
  <c r="I16" i="18"/>
  <c r="F23" i="18"/>
  <c r="F31" i="18"/>
  <c r="I34" i="18"/>
  <c r="F36" i="18"/>
  <c r="I48" i="18"/>
  <c r="F51" i="18"/>
  <c r="F55" i="18"/>
  <c r="F68" i="18"/>
  <c r="F70" i="18"/>
  <c r="F72" i="18"/>
  <c r="I13" i="18"/>
  <c r="I17" i="18"/>
  <c r="I27" i="18"/>
  <c r="F30" i="18"/>
  <c r="F34" i="18"/>
  <c r="F48" i="18"/>
  <c r="F49" i="18"/>
  <c r="I50" i="18"/>
  <c r="F53" i="18"/>
  <c r="I54" i="18"/>
  <c r="F61" i="18"/>
  <c r="F63" i="18"/>
  <c r="I14" i="18"/>
  <c r="I26" i="18"/>
  <c r="F32" i="18"/>
  <c r="C46" i="18"/>
  <c r="F64" i="18"/>
  <c r="I19" i="18"/>
  <c r="I23" i="18"/>
  <c r="I31" i="18"/>
  <c r="I49" i="18"/>
  <c r="F50" i="18"/>
  <c r="I52" i="18"/>
  <c r="F57" i="18"/>
  <c r="I60" i="18"/>
  <c r="F71" i="18"/>
  <c r="F83" i="18"/>
  <c r="F85" i="18"/>
  <c r="F87" i="18"/>
  <c r="F89" i="18"/>
  <c r="I18" i="18"/>
  <c r="I25" i="18"/>
  <c r="F27" i="18"/>
  <c r="F54" i="18"/>
  <c r="F60" i="18"/>
  <c r="I62" i="18"/>
  <c r="F67" i="18"/>
  <c r="I15" i="18"/>
  <c r="F20" i="18"/>
  <c r="F25" i="18"/>
  <c r="I36" i="18"/>
  <c r="F58" i="18"/>
  <c r="F62" i="18"/>
  <c r="I64" i="18"/>
  <c r="F69" i="18"/>
  <c r="F84" i="18"/>
  <c r="F86" i="18"/>
  <c r="F88" i="18"/>
  <c r="I85" i="18"/>
  <c r="I53" i="18"/>
  <c r="I55" i="18"/>
  <c r="I30" i="18"/>
  <c r="I86" i="18"/>
  <c r="I63" i="18"/>
  <c r="I51" i="18"/>
  <c r="I69" i="18"/>
  <c r="F37" i="18"/>
  <c r="I83" i="18"/>
  <c r="F28" i="18"/>
  <c r="I88" i="18"/>
  <c r="I61" i="18"/>
  <c r="F11" i="18"/>
  <c r="F46" i="18" s="1"/>
  <c r="I24" i="18"/>
  <c r="I68" i="18"/>
  <c r="I56" i="18"/>
  <c r="I67" i="18"/>
  <c r="F73" i="18"/>
  <c r="I87" i="18"/>
  <c r="I84" i="18"/>
  <c r="I72" i="18"/>
  <c r="F65" i="18"/>
  <c r="I22" i="18"/>
  <c r="I70" i="18"/>
  <c r="I37" i="18"/>
  <c r="I35" i="18"/>
  <c r="I71" i="18"/>
  <c r="I57" i="18"/>
  <c r="I20" i="18"/>
  <c r="I11" i="18"/>
  <c r="I46" i="18" s="1"/>
  <c r="I73" i="18"/>
  <c r="I28" i="18"/>
  <c r="D20" i="18"/>
  <c r="I32" i="18"/>
  <c r="I58" i="18"/>
  <c r="I65" i="18"/>
  <c r="F14" i="17"/>
  <c r="F16" i="17"/>
  <c r="F18" i="17"/>
  <c r="F23" i="17"/>
  <c r="F13" i="17"/>
  <c r="F15" i="17"/>
  <c r="F17" i="17"/>
  <c r="F19" i="17"/>
  <c r="F22" i="17"/>
  <c r="F24" i="17"/>
  <c r="F26" i="17"/>
  <c r="F35" i="17"/>
  <c r="F52" i="17"/>
  <c r="F56" i="17"/>
  <c r="I16" i="17"/>
  <c r="I27" i="17"/>
  <c r="F30" i="17"/>
  <c r="F34" i="17"/>
  <c r="F48" i="17"/>
  <c r="F49" i="17"/>
  <c r="I50" i="17"/>
  <c r="F53" i="17"/>
  <c r="I54" i="17"/>
  <c r="F61" i="17"/>
  <c r="F63" i="17"/>
  <c r="F84" i="17"/>
  <c r="F86" i="17"/>
  <c r="I14" i="17"/>
  <c r="I18" i="17"/>
  <c r="I23" i="17"/>
  <c r="F25" i="17"/>
  <c r="F32" i="17"/>
  <c r="I36" i="17"/>
  <c r="F57" i="17"/>
  <c r="F60" i="17"/>
  <c r="F62" i="17"/>
  <c r="F64" i="17"/>
  <c r="F83" i="17"/>
  <c r="F85" i="17"/>
  <c r="F87" i="17"/>
  <c r="I15" i="17"/>
  <c r="I19" i="17"/>
  <c r="F20" i="17"/>
  <c r="I17" i="17"/>
  <c r="I25" i="17"/>
  <c r="I34" i="17"/>
  <c r="F58" i="17"/>
  <c r="F67" i="17"/>
  <c r="F68" i="17"/>
  <c r="F73" i="17"/>
  <c r="I88" i="17"/>
  <c r="I87" i="17"/>
  <c r="I13" i="17"/>
  <c r="F31" i="17"/>
  <c r="F36" i="17"/>
  <c r="F50" i="17"/>
  <c r="F54" i="17"/>
  <c r="I26" i="17"/>
  <c r="F27" i="17"/>
  <c r="I31" i="17"/>
  <c r="C46" i="17"/>
  <c r="F69" i="17"/>
  <c r="F70" i="17"/>
  <c r="F88" i="17"/>
  <c r="I22" i="17"/>
  <c r="I48" i="17"/>
  <c r="I60" i="17"/>
  <c r="I62" i="17"/>
  <c r="I64" i="17"/>
  <c r="F71" i="17"/>
  <c r="F72" i="17"/>
  <c r="I83" i="17"/>
  <c r="I85" i="17"/>
  <c r="I35" i="17"/>
  <c r="F51" i="17"/>
  <c r="F55" i="17"/>
  <c r="I61" i="17"/>
  <c r="I63" i="17"/>
  <c r="I84" i="17"/>
  <c r="I86" i="17"/>
  <c r="I53" i="17"/>
  <c r="I55" i="17"/>
  <c r="I11" i="17"/>
  <c r="I46" i="17" s="1"/>
  <c r="F65" i="17"/>
  <c r="I49" i="17"/>
  <c r="I89" i="17"/>
  <c r="I30" i="17"/>
  <c r="I32" i="17"/>
  <c r="I69" i="17"/>
  <c r="I52" i="17"/>
  <c r="I24" i="17"/>
  <c r="I68" i="17"/>
  <c r="I72" i="17"/>
  <c r="I37" i="17"/>
  <c r="I20" i="17"/>
  <c r="I67" i="17"/>
  <c r="I56" i="17"/>
  <c r="I28" i="17"/>
  <c r="I51" i="17"/>
  <c r="F28" i="17"/>
  <c r="I57" i="17"/>
  <c r="I70" i="17"/>
  <c r="F89" i="17"/>
  <c r="F37" i="17"/>
  <c r="I71" i="17"/>
  <c r="F11" i="17"/>
  <c r="F46" i="17" s="1"/>
  <c r="I58" i="17"/>
  <c r="C11" i="16"/>
  <c r="D27" i="16"/>
  <c r="D55" i="16"/>
  <c r="D23" i="16"/>
  <c r="D53" i="16"/>
  <c r="D86" i="16"/>
  <c r="D87" i="16"/>
  <c r="D48" i="16"/>
  <c r="D69" i="16"/>
  <c r="D50" i="16"/>
  <c r="D22" i="16"/>
  <c r="D36" i="16"/>
  <c r="D35" i="16"/>
  <c r="D30" i="16"/>
  <c r="D72" i="16"/>
  <c r="D51" i="16"/>
  <c r="D24" i="16"/>
  <c r="D56" i="16"/>
  <c r="D15" i="16"/>
  <c r="D85" i="16"/>
  <c r="D83" i="16"/>
  <c r="D62" i="16"/>
  <c r="D67" i="16"/>
  <c r="D60" i="16"/>
  <c r="D34" i="16"/>
  <c r="D71" i="16"/>
  <c r="D26" i="16"/>
  <c r="D63" i="16"/>
  <c r="D57" i="16"/>
  <c r="D19" i="16"/>
  <c r="D13" i="16"/>
  <c r="D64" i="16"/>
  <c r="D61" i="16"/>
  <c r="D70" i="16"/>
  <c r="D49" i="16"/>
  <c r="D18" i="16"/>
  <c r="D68" i="16"/>
  <c r="D31" i="16"/>
  <c r="D17" i="16"/>
  <c r="D84" i="16"/>
  <c r="D16" i="16"/>
  <c r="D88" i="16"/>
  <c r="D54" i="16"/>
  <c r="D20" i="15"/>
  <c r="F14" i="15"/>
  <c r="F16" i="15"/>
  <c r="F18" i="15"/>
  <c r="F23" i="15"/>
  <c r="F25" i="15"/>
  <c r="F27" i="15"/>
  <c r="F31" i="15"/>
  <c r="F51" i="15"/>
  <c r="F55" i="15"/>
  <c r="F13" i="15"/>
  <c r="F15" i="15"/>
  <c r="F17" i="15"/>
  <c r="F19" i="15"/>
  <c r="F22" i="15"/>
  <c r="F24" i="15"/>
  <c r="F26" i="15"/>
  <c r="F28" i="15"/>
  <c r="F36" i="15"/>
  <c r="F48" i="15"/>
  <c r="F50" i="15"/>
  <c r="F54" i="15"/>
  <c r="I23" i="15"/>
  <c r="I52" i="15"/>
  <c r="F60" i="15"/>
  <c r="I18" i="15"/>
  <c r="I25" i="15"/>
  <c r="F34" i="15"/>
  <c r="F35" i="15"/>
  <c r="C46" i="15"/>
  <c r="F52" i="15"/>
  <c r="F56" i="15"/>
  <c r="I16" i="15"/>
  <c r="I27" i="15"/>
  <c r="F32" i="15"/>
  <c r="F49" i="15"/>
  <c r="F53" i="15"/>
  <c r="F57" i="15"/>
  <c r="F61" i="15"/>
  <c r="F63" i="15"/>
  <c r="F84" i="15"/>
  <c r="F86" i="15"/>
  <c r="F88" i="15"/>
  <c r="I14" i="15"/>
  <c r="I31" i="15"/>
  <c r="I35" i="15"/>
  <c r="F62" i="15"/>
  <c r="F70" i="15"/>
  <c r="F71" i="15"/>
  <c r="F73" i="15"/>
  <c r="I85" i="15"/>
  <c r="F87" i="15"/>
  <c r="I87" i="15"/>
  <c r="F58" i="15"/>
  <c r="I60" i="15"/>
  <c r="F68" i="15"/>
  <c r="F69" i="15"/>
  <c r="I83" i="15"/>
  <c r="F85" i="15"/>
  <c r="I63" i="15"/>
  <c r="F64" i="15"/>
  <c r="I70" i="15"/>
  <c r="F89" i="15"/>
  <c r="F30" i="15"/>
  <c r="I64" i="15"/>
  <c r="F67" i="15"/>
  <c r="F83" i="15"/>
  <c r="I34" i="15"/>
  <c r="I62" i="15"/>
  <c r="F72" i="15"/>
  <c r="I88" i="15"/>
  <c r="I65" i="15"/>
  <c r="F65" i="15"/>
  <c r="I84" i="15"/>
  <c r="I48" i="15"/>
  <c r="I57" i="15"/>
  <c r="I54" i="15"/>
  <c r="I50" i="15"/>
  <c r="I49" i="15"/>
  <c r="I24" i="15"/>
  <c r="F20" i="15"/>
  <c r="I68" i="15"/>
  <c r="I69" i="15"/>
  <c r="I72" i="15"/>
  <c r="I56" i="15"/>
  <c r="I67" i="15"/>
  <c r="I28" i="15"/>
  <c r="I20" i="15"/>
  <c r="I26" i="15"/>
  <c r="I51" i="15"/>
  <c r="I71" i="15"/>
  <c r="I55" i="15"/>
  <c r="F11" i="15"/>
  <c r="F46" i="15" s="1"/>
  <c r="F37" i="15"/>
  <c r="I36" i="15"/>
  <c r="I30" i="15"/>
  <c r="I19" i="15"/>
  <c r="I17" i="15"/>
  <c r="I15" i="15"/>
  <c r="I13" i="15"/>
  <c r="I86" i="15"/>
  <c r="I61" i="15"/>
  <c r="I53" i="15"/>
  <c r="I22" i="15"/>
  <c r="D20" i="22" l="1"/>
  <c r="I65" i="17"/>
  <c r="I73" i="17"/>
  <c r="F14" i="22"/>
  <c r="F16" i="22"/>
  <c r="F18" i="22"/>
  <c r="F23" i="22"/>
  <c r="F31" i="22"/>
  <c r="C46" i="22"/>
  <c r="F49" i="22"/>
  <c r="F53" i="22"/>
  <c r="F11" i="22"/>
  <c r="F46" i="22" s="1"/>
  <c r="F19" i="22"/>
  <c r="F25" i="22"/>
  <c r="F30" i="22"/>
  <c r="F34" i="22"/>
  <c r="F52" i="22"/>
  <c r="F56" i="22"/>
  <c r="F68" i="22"/>
  <c r="F70" i="22"/>
  <c r="F72" i="22"/>
  <c r="F17" i="22"/>
  <c r="F22" i="22"/>
  <c r="F24" i="22"/>
  <c r="I51" i="22"/>
  <c r="F55" i="22"/>
  <c r="F57" i="22"/>
  <c r="F61" i="22"/>
  <c r="F63" i="22"/>
  <c r="I25" i="22"/>
  <c r="F27" i="22"/>
  <c r="F28" i="22"/>
  <c r="F35" i="22"/>
  <c r="F58" i="22"/>
  <c r="F62" i="22"/>
  <c r="I64" i="22"/>
  <c r="F86" i="22"/>
  <c r="F87" i="22"/>
  <c r="F89" i="22"/>
  <c r="I72" i="22"/>
  <c r="I86" i="22"/>
  <c r="F13" i="22"/>
  <c r="F15" i="22"/>
  <c r="I30" i="22"/>
  <c r="F32" i="22"/>
  <c r="I34" i="22"/>
  <c r="F36" i="22"/>
  <c r="F37" i="22"/>
  <c r="F64" i="22"/>
  <c r="F69" i="22"/>
  <c r="F84" i="22"/>
  <c r="F85" i="22"/>
  <c r="I31" i="22"/>
  <c r="F54" i="22"/>
  <c r="I60" i="22"/>
  <c r="F73" i="22"/>
  <c r="F83" i="22"/>
  <c r="I88" i="22"/>
  <c r="F26" i="22"/>
  <c r="F48" i="22"/>
  <c r="F50" i="22"/>
  <c r="F51" i="22"/>
  <c r="F60" i="22"/>
  <c r="I62" i="22"/>
  <c r="F67" i="22"/>
  <c r="I68" i="22"/>
  <c r="F71" i="22"/>
  <c r="F88" i="22"/>
  <c r="I84" i="22"/>
  <c r="I61" i="22"/>
  <c r="I83" i="22"/>
  <c r="I71" i="22"/>
  <c r="I67" i="22"/>
  <c r="I48" i="22"/>
  <c r="I22" i="22"/>
  <c r="I18" i="22"/>
  <c r="I19" i="22"/>
  <c r="I15" i="22"/>
  <c r="I85" i="22"/>
  <c r="F65" i="22"/>
  <c r="I20" i="22"/>
  <c r="I87" i="22"/>
  <c r="I36" i="22"/>
  <c r="I57" i="22"/>
  <c r="I55" i="22"/>
  <c r="I49" i="22"/>
  <c r="I54" i="22"/>
  <c r="I35" i="22"/>
  <c r="I24" i="22"/>
  <c r="F20" i="22"/>
  <c r="I63" i="22"/>
  <c r="I14" i="22"/>
  <c r="I70" i="22"/>
  <c r="I52" i="22"/>
  <c r="I69" i="22"/>
  <c r="I26" i="22"/>
  <c r="I53" i="22"/>
  <c r="I27" i="22"/>
  <c r="I56" i="22"/>
  <c r="I50" i="22"/>
  <c r="I23" i="22"/>
  <c r="I16" i="22"/>
  <c r="I17" i="22"/>
  <c r="I13" i="22"/>
  <c r="I89" i="22"/>
  <c r="I37" i="22"/>
  <c r="I32" i="22"/>
  <c r="I65" i="22"/>
  <c r="I73" i="22"/>
  <c r="I11" i="22"/>
  <c r="I46" i="22" s="1"/>
  <c r="I58" i="22"/>
  <c r="I28" i="22"/>
  <c r="D20" i="21"/>
  <c r="F14" i="21"/>
  <c r="F16" i="21"/>
  <c r="F18" i="21"/>
  <c r="F23" i="21"/>
  <c r="F25" i="21"/>
  <c r="F27" i="21"/>
  <c r="F34" i="21"/>
  <c r="F36" i="21"/>
  <c r="F48" i="21"/>
  <c r="F50" i="21"/>
  <c r="F31" i="21"/>
  <c r="C46" i="21"/>
  <c r="F49" i="21"/>
  <c r="F53" i="21"/>
  <c r="F11" i="21"/>
  <c r="F46" i="21" s="1"/>
  <c r="F19" i="21"/>
  <c r="F57" i="21"/>
  <c r="F61" i="21"/>
  <c r="F63" i="21"/>
  <c r="F84" i="21"/>
  <c r="F86" i="21"/>
  <c r="F88" i="21"/>
  <c r="F17" i="21"/>
  <c r="F22" i="21"/>
  <c r="F24" i="21"/>
  <c r="F26" i="21"/>
  <c r="I30" i="21"/>
  <c r="F37" i="21"/>
  <c r="I51" i="21"/>
  <c r="F56" i="21"/>
  <c r="F67" i="21"/>
  <c r="F69" i="21"/>
  <c r="F71" i="21"/>
  <c r="I50" i="21"/>
  <c r="I55" i="21"/>
  <c r="F68" i="21"/>
  <c r="F72" i="21"/>
  <c r="F35" i="21"/>
  <c r="I48" i="21"/>
  <c r="F52" i="21"/>
  <c r="F54" i="21"/>
  <c r="F70" i="21"/>
  <c r="F28" i="21"/>
  <c r="F30" i="21"/>
  <c r="F51" i="21"/>
  <c r="F60" i="21"/>
  <c r="I61" i="21"/>
  <c r="F64" i="21"/>
  <c r="I68" i="21"/>
  <c r="I72" i="21"/>
  <c r="F83" i="21"/>
  <c r="I84" i="21"/>
  <c r="F87" i="21"/>
  <c r="F13" i="21"/>
  <c r="I25" i="21"/>
  <c r="I88" i="21"/>
  <c r="F89" i="21"/>
  <c r="F62" i="21"/>
  <c r="F85" i="21"/>
  <c r="F15" i="21"/>
  <c r="I36" i="21"/>
  <c r="F55" i="21"/>
  <c r="I63" i="21"/>
  <c r="I70" i="21"/>
  <c r="I86" i="21"/>
  <c r="F58" i="21"/>
  <c r="I20" i="21"/>
  <c r="I14" i="21"/>
  <c r="I87" i="21"/>
  <c r="I83" i="21"/>
  <c r="I62" i="21"/>
  <c r="I34" i="21"/>
  <c r="I24" i="21"/>
  <c r="F20" i="21"/>
  <c r="I58" i="21"/>
  <c r="I71" i="21"/>
  <c r="I27" i="21"/>
  <c r="I31" i="21"/>
  <c r="I52" i="21"/>
  <c r="I26" i="21"/>
  <c r="I73" i="21"/>
  <c r="I65" i="21"/>
  <c r="I49" i="21"/>
  <c r="F73" i="21"/>
  <c r="F65" i="21"/>
  <c r="I85" i="21"/>
  <c r="I64" i="21"/>
  <c r="I60" i="21"/>
  <c r="I54" i="21"/>
  <c r="I53" i="21"/>
  <c r="I19" i="21"/>
  <c r="I17" i="21"/>
  <c r="I15" i="21"/>
  <c r="I13" i="21"/>
  <c r="I89" i="21"/>
  <c r="F32" i="21"/>
  <c r="I56" i="21"/>
  <c r="I67" i="21"/>
  <c r="I69" i="21"/>
  <c r="I57" i="21"/>
  <c r="I23" i="21"/>
  <c r="I18" i="21"/>
  <c r="I16" i="21"/>
  <c r="I35" i="21"/>
  <c r="I22" i="21"/>
  <c r="I28" i="21"/>
  <c r="I37" i="21"/>
  <c r="I11" i="21"/>
  <c r="I46" i="21" s="1"/>
  <c r="I32" i="21"/>
  <c r="D20" i="16"/>
  <c r="F14" i="16"/>
  <c r="F16" i="16"/>
  <c r="F31" i="16"/>
  <c r="C46" i="16"/>
  <c r="F49" i="16"/>
  <c r="F53" i="16"/>
  <c r="F15" i="16"/>
  <c r="F18" i="16"/>
  <c r="F22" i="16"/>
  <c r="F26" i="16"/>
  <c r="I30" i="16"/>
  <c r="F35" i="16"/>
  <c r="F48" i="16"/>
  <c r="F60" i="16"/>
  <c r="F62" i="16"/>
  <c r="F64" i="16"/>
  <c r="I23" i="16"/>
  <c r="F24" i="16"/>
  <c r="F27" i="16"/>
  <c r="F37" i="16"/>
  <c r="I53" i="16"/>
  <c r="F56" i="16"/>
  <c r="I61" i="16"/>
  <c r="F71" i="16"/>
  <c r="F13" i="16"/>
  <c r="F19" i="16"/>
  <c r="F23" i="16"/>
  <c r="F25" i="16"/>
  <c r="I27" i="16"/>
  <c r="F30" i="16"/>
  <c r="F52" i="16"/>
  <c r="F54" i="16"/>
  <c r="F55" i="16"/>
  <c r="I57" i="16"/>
  <c r="I63" i="16"/>
  <c r="F68" i="16"/>
  <c r="F70" i="16"/>
  <c r="F72" i="16"/>
  <c r="I14" i="16"/>
  <c r="I50" i="16"/>
  <c r="F51" i="16"/>
  <c r="I64" i="16"/>
  <c r="I67" i="16"/>
  <c r="I69" i="16"/>
  <c r="F83" i="16"/>
  <c r="F28" i="16"/>
  <c r="I34" i="16"/>
  <c r="F36" i="16"/>
  <c r="F57" i="16"/>
  <c r="F63" i="16"/>
  <c r="F65" i="16"/>
  <c r="I70" i="16"/>
  <c r="I71" i="16"/>
  <c r="F88" i="16"/>
  <c r="I49" i="16"/>
  <c r="F50" i="16"/>
  <c r="I51" i="16"/>
  <c r="F67" i="16"/>
  <c r="F69" i="16"/>
  <c r="I72" i="16"/>
  <c r="F86" i="16"/>
  <c r="F87" i="16"/>
  <c r="F89" i="16"/>
  <c r="F17" i="16"/>
  <c r="F34" i="16"/>
  <c r="I36" i="16"/>
  <c r="I55" i="16"/>
  <c r="I60" i="16"/>
  <c r="F61" i="16"/>
  <c r="F84" i="16"/>
  <c r="F85" i="16"/>
  <c r="I62" i="16"/>
  <c r="I86" i="16"/>
  <c r="I89" i="16"/>
  <c r="I84" i="16"/>
  <c r="F58" i="16"/>
  <c r="F32" i="16"/>
  <c r="I54" i="16"/>
  <c r="I18" i="16"/>
  <c r="I35" i="16"/>
  <c r="I52" i="16"/>
  <c r="I19" i="16"/>
  <c r="I13" i="16"/>
  <c r="I22" i="16"/>
  <c r="I26" i="16"/>
  <c r="I88" i="16"/>
  <c r="I20" i="16"/>
  <c r="I83" i="16"/>
  <c r="I37" i="16"/>
  <c r="I25" i="16"/>
  <c r="I87" i="16"/>
  <c r="I73" i="16"/>
  <c r="I17" i="16"/>
  <c r="I56" i="16"/>
  <c r="I68" i="16"/>
  <c r="F20" i="16"/>
  <c r="I15" i="16"/>
  <c r="I31" i="16"/>
  <c r="I85" i="16"/>
  <c r="I48" i="16"/>
  <c r="I24" i="16"/>
  <c r="F73" i="16"/>
  <c r="I16" i="16"/>
  <c r="F11" i="16"/>
  <c r="F46" i="16" s="1"/>
  <c r="I58" i="16"/>
  <c r="I65" i="16"/>
  <c r="I28" i="16"/>
  <c r="I11" i="16"/>
  <c r="I46" i="16" s="1"/>
  <c r="I32" i="16"/>
</calcChain>
</file>

<file path=xl/sharedStrings.xml><?xml version="1.0" encoding="utf-8"?>
<sst xmlns="http://schemas.openxmlformats.org/spreadsheetml/2006/main" count="1690" uniqueCount="89">
  <si>
    <t>% of Total Duals</t>
  </si>
  <si>
    <t>TOTAL</t>
  </si>
  <si>
    <t>Age</t>
  </si>
  <si>
    <t>21-44</t>
  </si>
  <si>
    <t>45-54</t>
  </si>
  <si>
    <t>55-64</t>
  </si>
  <si>
    <t>65-74</t>
  </si>
  <si>
    <t>75-84</t>
  </si>
  <si>
    <t>85+</t>
  </si>
  <si>
    <t>Race</t>
  </si>
  <si>
    <t>White</t>
  </si>
  <si>
    <t>Black/African American</t>
  </si>
  <si>
    <t>Asian</t>
  </si>
  <si>
    <t>Hispanic/Latino</t>
  </si>
  <si>
    <t>Sex</t>
  </si>
  <si>
    <t xml:space="preserve"> </t>
  </si>
  <si>
    <t>Unknown</t>
  </si>
  <si>
    <t xml:space="preserve">Male </t>
  </si>
  <si>
    <t>Female</t>
  </si>
  <si>
    <t xml:space="preserve">Unknown </t>
  </si>
  <si>
    <t>Aged without ESRD</t>
  </si>
  <si>
    <t>Aged with ESRD</t>
  </si>
  <si>
    <t>Disabled without ESRD</t>
  </si>
  <si>
    <t xml:space="preserve">Disabled with ESRD </t>
  </si>
  <si>
    <t>ESRD only</t>
  </si>
  <si>
    <t>Part A/B Coverage Category</t>
  </si>
  <si>
    <t>COST/HCCP</t>
  </si>
  <si>
    <t xml:space="preserve">Demonstration </t>
  </si>
  <si>
    <t>Fee-for-Service</t>
  </si>
  <si>
    <t>Managed Care</t>
  </si>
  <si>
    <t>PACE</t>
  </si>
  <si>
    <t>Private Fee-for Service</t>
  </si>
  <si>
    <t xml:space="preserve">Original Reason for Medicare Entitlement* </t>
  </si>
  <si>
    <t>Current Medicare Status*</t>
  </si>
  <si>
    <t xml:space="preserve">* Original Reason for Medicare Entitlement differs from Current Medicare Status in that the former is an indication of Beneficiaries' health status and Medicare eligibility </t>
  </si>
  <si>
    <t xml:space="preserve">    qualifications at the time of enrollment in Medicare while the latter is an indication of beneficiaries' health status at the time of this report. </t>
  </si>
  <si>
    <t>Number</t>
  </si>
  <si>
    <t>Total Medicare</t>
  </si>
  <si>
    <t>Total</t>
  </si>
  <si>
    <t>&lt;21</t>
  </si>
  <si>
    <t>00. Medicare Only (Non-dual)</t>
  </si>
  <si>
    <t>01. QMB-only</t>
  </si>
  <si>
    <t># Code #7 (Qualifying Individuals (2)) is no longer in use.</t>
  </si>
  <si>
    <t>99. Unknown</t>
  </si>
  <si>
    <t>Non-Hispanic/Non-Latino</t>
  </si>
  <si>
    <t>Demographic Information</t>
  </si>
  <si>
    <t>Eligibility Information</t>
  </si>
  <si>
    <t>Part A/B Enrollment Information</t>
  </si>
  <si>
    <t>N/A</t>
  </si>
  <si>
    <t>Prevalence</t>
  </si>
  <si>
    <t>Rate Ratio</t>
  </si>
  <si>
    <t>(Duals vs</t>
  </si>
  <si>
    <t>Non-duals)</t>
  </si>
  <si>
    <t>(PB duals vs</t>
  </si>
  <si>
    <t>(FB duals vs</t>
  </si>
  <si>
    <t xml:space="preserve">N/A </t>
  </si>
  <si>
    <t>Other (Missing, Unknown, other, 2+)</t>
  </si>
  <si>
    <t>Age (OASI)</t>
  </si>
  <si>
    <t>Disability</t>
  </si>
  <si>
    <t>ESRD</t>
  </si>
  <si>
    <t xml:space="preserve">Disability and current ESRD </t>
  </si>
  <si>
    <t>09. Other</t>
  </si>
  <si>
    <r>
      <t>Ethnicity</t>
    </r>
    <r>
      <rPr>
        <b/>
        <vertAlign val="superscript"/>
        <sz val="16"/>
        <rFont val="Calibri"/>
        <family val="2"/>
      </rPr>
      <t>4</t>
    </r>
  </si>
  <si>
    <r>
      <t>Eligibility Status</t>
    </r>
    <r>
      <rPr>
        <b/>
        <vertAlign val="superscript"/>
        <sz val="16"/>
        <rFont val="Calibri"/>
        <family val="2"/>
      </rPr>
      <t>#</t>
    </r>
  </si>
  <si>
    <r>
      <t>02.</t>
    </r>
    <r>
      <rPr>
        <sz val="16"/>
        <rFont val="Times New Roman"/>
        <family val="1"/>
      </rPr>
      <t> </t>
    </r>
    <r>
      <rPr>
        <sz val="16"/>
        <rFont val="Calibri"/>
        <family val="2"/>
      </rPr>
      <t>QMB w/ Medicaid+RX</t>
    </r>
  </si>
  <si>
    <r>
      <t>03.</t>
    </r>
    <r>
      <rPr>
        <sz val="16"/>
        <rFont val="Times New Roman"/>
        <family val="1"/>
      </rPr>
      <t xml:space="preserve"> </t>
    </r>
    <r>
      <rPr>
        <sz val="16"/>
        <rFont val="Calibri"/>
        <family val="2"/>
      </rPr>
      <t>SLMB-only</t>
    </r>
  </si>
  <si>
    <r>
      <t>04.</t>
    </r>
    <r>
      <rPr>
        <sz val="16"/>
        <rFont val="Times New Roman"/>
        <family val="1"/>
      </rPr>
      <t> </t>
    </r>
    <r>
      <rPr>
        <sz val="16"/>
        <rFont val="Calibri"/>
        <family val="2"/>
      </rPr>
      <t>SLMB w/ Medicaid+RX</t>
    </r>
  </si>
  <si>
    <r>
      <t>05.</t>
    </r>
    <r>
      <rPr>
        <sz val="16"/>
        <rFont val="Times New Roman"/>
        <family val="1"/>
      </rPr>
      <t> </t>
    </r>
    <r>
      <rPr>
        <sz val="16"/>
        <rFont val="Calibri"/>
        <family val="2"/>
      </rPr>
      <t>QDWI</t>
    </r>
  </si>
  <si>
    <r>
      <t>06.</t>
    </r>
    <r>
      <rPr>
        <sz val="16"/>
        <rFont val="Times New Roman"/>
        <family val="1"/>
      </rPr>
      <t> </t>
    </r>
    <r>
      <rPr>
        <sz val="16"/>
        <rFont val="Calibri"/>
        <family val="2"/>
      </rPr>
      <t xml:space="preserve">Qualifying Individuals </t>
    </r>
  </si>
  <si>
    <r>
      <t>08.</t>
    </r>
    <r>
      <rPr>
        <sz val="16"/>
        <rFont val="Times New Roman"/>
        <family val="1"/>
      </rPr>
      <t> </t>
    </r>
    <r>
      <rPr>
        <sz val="16"/>
        <rFont val="Calibri"/>
        <family val="2"/>
      </rPr>
      <t>Other (Non QMB, SLMB, QWDI or QI) w/ Medicaid + RX</t>
    </r>
  </si>
  <si>
    <t>Percent within Category</t>
  </si>
  <si>
    <t xml:space="preserve">% of Medicare Population </t>
  </si>
  <si>
    <t>Ever-Enrolled in Calendar Year 2011 (Period Prevalence)</t>
  </si>
  <si>
    <t>Ever-Enrolled in Calendar Year 2006 (Period Prevalence)</t>
  </si>
  <si>
    <t>Ever-Enrolled in Calendar Year 2007 (Period Prevalence)</t>
  </si>
  <si>
    <t>Ever-Enrolled in Calendar Year 2008 (Period Prevalence)</t>
  </si>
  <si>
    <t>Ever-Enrolled in Calendar Year 2009 (Period Prevalence)</t>
  </si>
  <si>
    <t>Ever-Enrolled in Calendar Year 2010 (Period Prevalence)</t>
  </si>
  <si>
    <t>Ever-Enrolled in Calendar Year 2012 (Period Prevalence)</t>
  </si>
  <si>
    <t>Ever-Enrolled in Calendar Year 2013 (Period Prevalence)</t>
  </si>
  <si>
    <t xml:space="preserve">   Native American, Alaskan Native &amp; Pacific Islander</t>
  </si>
  <si>
    <r>
      <t>All Medicare-Medicaid Dual Enrollees</t>
    </r>
    <r>
      <rPr>
        <b/>
        <vertAlign val="superscript"/>
        <sz val="16"/>
        <rFont val="Calibri"/>
        <family val="2"/>
        <scheme val="minor"/>
      </rPr>
      <t>1</t>
    </r>
    <r>
      <rPr>
        <b/>
        <sz val="16"/>
        <rFont val="Calibri"/>
        <family val="2"/>
        <scheme val="minor"/>
      </rPr>
      <t xml:space="preserve"> </t>
    </r>
  </si>
  <si>
    <t>1: All Medicare-Medicaid enrollees is simply the sum of full and partial duals.  Among those with any Full and/or Partial status in a given year, assignment is by most recent Full or Partial status.</t>
  </si>
  <si>
    <t>2: Full benefit Medicare-Medicaid enrollees are to be determined from the IDR, data element BENE_DUAL_STUS (sourced from CME_DUAL_MDCR Table): values 2, 4, 8.</t>
  </si>
  <si>
    <t>3: Partial benefit Medicare-Medicaid enrollees are to be determined from the IDR, data element BENE_DUAL_STUS (sourced from CME_DUAL_MDCR Table): values 1, 3, 5, 6</t>
  </si>
  <si>
    <t xml:space="preserve">* Original Reason for Medicare Entitlement differs from Current Medicare Status in that the former is an indication of beneficiaries' health status and Medicare eligibility </t>
  </si>
  <si>
    <t>Medicare-only Enrollees</t>
  </si>
  <si>
    <r>
      <t>Full-Benefit Medicare-Medicaid Enrollees</t>
    </r>
    <r>
      <rPr>
        <b/>
        <vertAlign val="superscript"/>
        <sz val="16"/>
        <rFont val="Calibri"/>
        <family val="2"/>
        <scheme val="minor"/>
      </rPr>
      <t>2</t>
    </r>
    <r>
      <rPr>
        <b/>
        <sz val="16"/>
        <rFont val="Calibri"/>
        <family val="2"/>
        <scheme val="minor"/>
      </rPr>
      <t xml:space="preserve"> </t>
    </r>
  </si>
  <si>
    <r>
      <t>Partial-Benefit Medicare-Medicaid Enrollees</t>
    </r>
    <r>
      <rPr>
        <b/>
        <vertAlign val="superscript"/>
        <sz val="16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</si>
</sst>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0.0%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6"/>
      <name val="Calibri"/>
      <family val="2"/>
    </font>
    <font>
      <b/>
      <sz val="16"/>
      <name val="Calibri"/>
      <family val="2"/>
      <scheme val="minor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vertAlign val="superscript"/>
      <sz val="16"/>
      <name val="Calibri"/>
      <family val="2"/>
      <scheme val="minor"/>
    </font>
    <font>
      <sz val="16"/>
      <name val="Calibri"/>
      <family val="2"/>
    </font>
    <font>
      <i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</font>
    <font>
      <i/>
      <sz val="16"/>
      <name val="Calibri"/>
      <family val="2"/>
      <scheme val="minor"/>
    </font>
    <font>
      <b/>
      <vertAlign val="superscript"/>
      <sz val="16"/>
      <name val="Calibri"/>
      <family val="2"/>
    </font>
    <font>
      <sz val="16"/>
      <name val="Times New Roman"/>
      <family val="1"/>
    </font>
    <font>
      <sz val="16"/>
      <color rgb="FFFF0000"/>
      <name val="Calibri"/>
      <family val="2"/>
    </font>
    <font>
      <b/>
      <sz val="20"/>
      <name val="Calibri"/>
      <family val="2"/>
    </font>
    <font>
      <sz val="2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47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77">
    <xf numFmtId="0" fontId="0" fillId="0" borderId="0" xfId="0"/>
    <xf numFmtId="165" fontId="5" fillId="0" borderId="28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165" fontId="5" fillId="0" borderId="27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horizontal="center" vertical="center"/>
    </xf>
    <xf numFmtId="9" fontId="5" fillId="0" borderId="27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horizontal="right" vertical="center"/>
    </xf>
    <xf numFmtId="166" fontId="5" fillId="0" borderId="27" xfId="2" applyNumberFormat="1" applyFont="1" applyFill="1" applyBorder="1" applyAlignment="1">
      <alignment horizontal="right" vertical="center"/>
    </xf>
    <xf numFmtId="165" fontId="5" fillId="0" borderId="28" xfId="0" applyNumberFormat="1" applyFont="1" applyFill="1" applyBorder="1" applyAlignment="1">
      <alignment vertical="center"/>
    </xf>
    <xf numFmtId="17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9" fontId="11" fillId="0" borderId="0" xfId="0" applyNumberFormat="1" applyFont="1" applyFill="1" applyBorder="1" applyAlignment="1">
      <alignment horizontal="center" vertical="center"/>
    </xf>
    <xf numFmtId="166" fontId="11" fillId="0" borderId="0" xfId="2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9" fillId="0" borderId="19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65" fontId="9" fillId="0" borderId="16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right" vertical="center" wrapText="1" indent="2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 vertical="center" wrapText="1"/>
    </xf>
    <xf numFmtId="165" fontId="12" fillId="0" borderId="16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left" vertical="center" wrapText="1" indent="2"/>
    </xf>
    <xf numFmtId="0" fontId="12" fillId="0" borderId="22" xfId="0" applyFont="1" applyFill="1" applyBorder="1" applyAlignment="1">
      <alignment horizontal="right" vertical="center" wrapText="1" indent="2"/>
    </xf>
    <xf numFmtId="3" fontId="12" fillId="0" borderId="23" xfId="0" applyNumberFormat="1" applyFont="1" applyFill="1" applyBorder="1" applyAlignment="1">
      <alignment vertical="center" wrapText="1"/>
    </xf>
    <xf numFmtId="165" fontId="12" fillId="0" borderId="24" xfId="0" applyNumberFormat="1" applyFont="1" applyFill="1" applyBorder="1" applyAlignment="1">
      <alignment horizontal="center" vertical="center" wrapText="1"/>
    </xf>
    <xf numFmtId="9" fontId="12" fillId="0" borderId="22" xfId="0" applyNumberFormat="1" applyFont="1" applyFill="1" applyBorder="1" applyAlignment="1">
      <alignment horizontal="center" vertical="center" wrapText="1"/>
    </xf>
    <xf numFmtId="9" fontId="12" fillId="0" borderId="24" xfId="0" applyNumberFormat="1" applyFont="1" applyFill="1" applyBorder="1" applyAlignment="1">
      <alignment horizontal="center" vertical="center" wrapText="1"/>
    </xf>
    <xf numFmtId="165" fontId="12" fillId="0" borderId="2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12" fillId="0" borderId="0" xfId="0" applyFont="1" applyFill="1" applyBorder="1" applyAlignment="1">
      <alignment horizontal="right" vertical="center" wrapText="1" indent="2"/>
    </xf>
    <xf numFmtId="3" fontId="12" fillId="0" borderId="0" xfId="0" applyNumberFormat="1" applyFont="1" applyFill="1" applyBorder="1" applyAlignment="1">
      <alignment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vertical="center" wrapText="1"/>
    </xf>
    <xf numFmtId="9" fontId="9" fillId="0" borderId="30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vertical="center" wrapText="1"/>
    </xf>
    <xf numFmtId="165" fontId="9" fillId="0" borderId="31" xfId="1" applyNumberFormat="1" applyFont="1" applyFill="1" applyBorder="1" applyAlignment="1">
      <alignment horizontal="center" vertical="center" wrapText="1"/>
    </xf>
    <xf numFmtId="9" fontId="9" fillId="0" borderId="31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165" fontId="9" fillId="0" borderId="30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right" vertical="center" wrapText="1"/>
    </xf>
    <xf numFmtId="3" fontId="9" fillId="0" borderId="32" xfId="0" applyNumberFormat="1" applyFont="1" applyFill="1" applyBorder="1" applyAlignment="1">
      <alignment horizontal="right" vertical="center" wrapText="1"/>
    </xf>
    <xf numFmtId="2" fontId="9" fillId="0" borderId="5" xfId="2" applyNumberFormat="1" applyFont="1" applyFill="1" applyBorder="1" applyAlignment="1">
      <alignment horizontal="right" vertical="center" wrapText="1"/>
    </xf>
    <xf numFmtId="166" fontId="9" fillId="0" borderId="0" xfId="2" applyNumberFormat="1" applyFont="1" applyFill="1" applyBorder="1" applyAlignment="1">
      <alignment horizontal="right" vertical="center" wrapText="1"/>
    </xf>
    <xf numFmtId="3" fontId="9" fillId="0" borderId="32" xfId="0" applyNumberFormat="1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 wrapText="1"/>
    </xf>
    <xf numFmtId="3" fontId="12" fillId="0" borderId="32" xfId="0" applyNumberFormat="1" applyFont="1" applyFill="1" applyBorder="1" applyAlignment="1">
      <alignment horizontal="right" vertical="center" wrapText="1"/>
    </xf>
    <xf numFmtId="3" fontId="12" fillId="0" borderId="32" xfId="0" applyNumberFormat="1" applyFont="1" applyFill="1" applyBorder="1" applyAlignment="1">
      <alignment vertical="center" wrapText="1"/>
    </xf>
    <xf numFmtId="166" fontId="12" fillId="0" borderId="2" xfId="2" applyNumberFormat="1" applyFont="1" applyFill="1" applyBorder="1" applyAlignment="1">
      <alignment horizontal="center" vertical="center" wrapText="1"/>
    </xf>
    <xf numFmtId="166" fontId="12" fillId="0" borderId="0" xfId="2" applyNumberFormat="1" applyFont="1" applyFill="1" applyBorder="1" applyAlignment="1">
      <alignment horizontal="center" vertical="center" wrapText="1"/>
    </xf>
    <xf numFmtId="3" fontId="16" fillId="0" borderId="32" xfId="0" applyNumberFormat="1" applyFont="1" applyFill="1" applyBorder="1" applyAlignment="1">
      <alignment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right" vertical="center" wrapText="1"/>
    </xf>
    <xf numFmtId="3" fontId="12" fillId="0" borderId="23" xfId="0" applyNumberFormat="1" applyFont="1" applyFill="1" applyBorder="1" applyAlignment="1">
      <alignment horizontal="right" vertical="center" wrapText="1"/>
    </xf>
    <xf numFmtId="165" fontId="12" fillId="0" borderId="22" xfId="0" applyNumberFormat="1" applyFont="1" applyFill="1" applyBorder="1" applyAlignment="1">
      <alignment horizontal="center" vertical="center" wrapText="1"/>
    </xf>
    <xf numFmtId="2" fontId="12" fillId="0" borderId="24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166" fontId="12" fillId="0" borderId="0" xfId="2" applyNumberFormat="1" applyFont="1" applyFill="1" applyBorder="1" applyAlignment="1">
      <alignment horizontal="right" vertical="center" wrapText="1"/>
    </xf>
    <xf numFmtId="3" fontId="9" fillId="0" borderId="31" xfId="0" applyNumberFormat="1" applyFont="1" applyFill="1" applyBorder="1" applyAlignment="1">
      <alignment horizontal="right" vertical="center" wrapText="1"/>
    </xf>
    <xf numFmtId="166" fontId="9" fillId="0" borderId="29" xfId="2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right" vertical="center" wrapText="1"/>
    </xf>
    <xf numFmtId="9" fontId="9" fillId="0" borderId="31" xfId="1" applyFont="1" applyFill="1" applyBorder="1" applyAlignment="1">
      <alignment horizontal="center" vertical="center" wrapText="1"/>
    </xf>
    <xf numFmtId="165" fontId="9" fillId="0" borderId="3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9" fontId="9" fillId="0" borderId="0" xfId="1" applyFont="1" applyFill="1" applyBorder="1" applyAlignment="1">
      <alignment horizontal="center" vertical="center" wrapText="1"/>
    </xf>
    <xf numFmtId="17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9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9" fontId="9" fillId="0" borderId="4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0" borderId="16" xfId="0" applyNumberFormat="1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2" xfId="0" applyFont="1" applyFill="1" applyBorder="1" applyAlignment="1">
      <alignment horizontal="left" vertical="center" wrapText="1" indent="2"/>
    </xf>
    <xf numFmtId="0" fontId="4" fillId="0" borderId="1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0" fontId="6" fillId="0" borderId="14" xfId="0" applyFont="1" applyBorder="1" applyAlignment="1">
      <alignment horizontal="left" wrapText="1" indent="2"/>
    </xf>
    <xf numFmtId="0" fontId="7" fillId="0" borderId="2" xfId="0" applyFont="1" applyBorder="1"/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30" xfId="0" applyFont="1" applyFill="1" applyBorder="1" applyAlignment="1">
      <alignment vertical="center"/>
    </xf>
    <xf numFmtId="0" fontId="6" fillId="0" borderId="2" xfId="0" applyFont="1" applyBorder="1" applyAlignment="1">
      <alignment horizontal="left" wrapText="1" indent="2"/>
    </xf>
  </cellXfs>
  <cellStyles count="476">
    <cellStyle name="Comma" xfId="2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Normal" xfId="0" builtinId="0"/>
    <cellStyle name="Normal 6" xfId="475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58" zoomScale="50" zoomScaleNormal="75" zoomScaleSheetLayoutView="50" zoomScalePageLayoutView="75" workbookViewId="0">
      <selection activeCell="K70" sqref="K70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1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6.4257812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73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45422076</v>
      </c>
      <c r="D11" s="78">
        <v>1</v>
      </c>
      <c r="E11" s="122">
        <f>E20</f>
        <v>36793210</v>
      </c>
      <c r="F11" s="121">
        <f>E11/C11</f>
        <v>0.81002924657164499</v>
      </c>
      <c r="G11" s="119">
        <v>1</v>
      </c>
      <c r="H11" s="120">
        <f>H20</f>
        <v>8628866</v>
      </c>
      <c r="I11" s="121">
        <f>H11/C11</f>
        <v>0.18997075342835498</v>
      </c>
      <c r="J11" s="123">
        <v>1</v>
      </c>
      <c r="K11" s="124">
        <f>J11/G11</f>
        <v>1</v>
      </c>
      <c r="L11" s="122">
        <f>L20</f>
        <v>6801946</v>
      </c>
      <c r="M11" s="123">
        <v>1</v>
      </c>
      <c r="N11" s="126">
        <f>M11/G11</f>
        <v>1</v>
      </c>
      <c r="O11" s="125">
        <f>L11/$H$11</f>
        <v>0.78827808891689821</v>
      </c>
      <c r="P11" s="77">
        <f>P20</f>
        <v>1826920</v>
      </c>
      <c r="Q11" s="81">
        <v>1</v>
      </c>
      <c r="R11" s="133">
        <f>Q11/K11</f>
        <v>1</v>
      </c>
      <c r="S11" s="43">
        <f>P11/H11</f>
        <v>0.21172191108310176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19923</v>
      </c>
      <c r="D13" s="28">
        <f t="shared" ref="D13:D19" si="1">C13/C$20</f>
        <v>4.3861931806023132E-4</v>
      </c>
      <c r="E13" s="88">
        <v>6666</v>
      </c>
      <c r="F13" s="28">
        <f t="shared" ref="F13:F20" si="2">E13/$C$11</f>
        <v>1.4675683251465653E-4</v>
      </c>
      <c r="G13" s="28">
        <f t="shared" ref="G13:G19" si="3">E13/E$20</f>
        <v>1.8117473305536539E-4</v>
      </c>
      <c r="H13" s="88">
        <f t="shared" ref="H13:H19" si="4">L13+P13</f>
        <v>13257</v>
      </c>
      <c r="I13" s="28">
        <f t="shared" ref="I13:I20" si="5">H13/$C$11</f>
        <v>2.9186248554557482E-4</v>
      </c>
      <c r="J13" s="28">
        <f t="shared" ref="J13:J19" si="6">H13/H$20</f>
        <v>1.5363548350385786E-3</v>
      </c>
      <c r="K13" s="51">
        <f>J13/$G13</f>
        <v>8.4799619082042863</v>
      </c>
      <c r="L13" s="88">
        <v>12880</v>
      </c>
      <c r="M13" s="28">
        <f t="shared" ref="M13:M19" si="7">L13/L$20</f>
        <v>1.8935757502338301E-3</v>
      </c>
      <c r="N13" s="51">
        <f t="shared" ref="N13:N19" si="8">M13/$G13</f>
        <v>10.451654699859114</v>
      </c>
      <c r="O13" s="28">
        <f t="shared" ref="O13:O20" si="9">L13/H13</f>
        <v>0.97156219355812024</v>
      </c>
      <c r="P13" s="88">
        <v>377</v>
      </c>
      <c r="Q13" s="28">
        <f t="shared" ref="Q13:Q19" si="10">P13/P$20</f>
        <v>2.0635824228756595E-4</v>
      </c>
      <c r="R13" s="51">
        <f t="shared" ref="R13:R19" si="11">Q13/$G13</f>
        <v>1.139001221679762</v>
      </c>
      <c r="S13" s="52">
        <f t="shared" ref="S13:S20" si="12">P13/H13</f>
        <v>2.8437806441879761E-2</v>
      </c>
    </row>
    <row r="14" spans="1:28" x14ac:dyDescent="0.25">
      <c r="A14" s="163" t="s">
        <v>3</v>
      </c>
      <c r="B14" s="164"/>
      <c r="C14" s="88">
        <f t="shared" si="0"/>
        <v>1905839</v>
      </c>
      <c r="D14" s="28">
        <f t="shared" si="1"/>
        <v>4.1958430081443218E-2</v>
      </c>
      <c r="E14" s="88">
        <v>701924</v>
      </c>
      <c r="F14" s="28">
        <f t="shared" si="2"/>
        <v>1.5453366772579923E-2</v>
      </c>
      <c r="G14" s="28">
        <f t="shared" si="3"/>
        <v>1.907754175294844E-2</v>
      </c>
      <c r="H14" s="88">
        <f t="shared" si="4"/>
        <v>1203915</v>
      </c>
      <c r="I14" s="28">
        <f t="shared" si="5"/>
        <v>2.6505063308863295E-2</v>
      </c>
      <c r="J14" s="28">
        <f t="shared" si="6"/>
        <v>0.13952180970245684</v>
      </c>
      <c r="K14" s="51">
        <f t="shared" ref="K14:K19" si="13">J14/G14</f>
        <v>7.3134060723989087</v>
      </c>
      <c r="L14" s="88">
        <v>1027058</v>
      </c>
      <c r="M14" s="28">
        <f t="shared" si="7"/>
        <v>0.15099473003755101</v>
      </c>
      <c r="N14" s="51">
        <f t="shared" si="8"/>
        <v>7.9147896512513061</v>
      </c>
      <c r="O14" s="28">
        <f t="shared" si="9"/>
        <v>0.85309843302890986</v>
      </c>
      <c r="P14" s="88">
        <v>176857</v>
      </c>
      <c r="Q14" s="28">
        <f t="shared" si="10"/>
        <v>9.6806099883957705E-2</v>
      </c>
      <c r="R14" s="51">
        <f t="shared" si="11"/>
        <v>5.0743487362042492</v>
      </c>
      <c r="S14" s="52">
        <f t="shared" si="12"/>
        <v>0.14690156697109016</v>
      </c>
    </row>
    <row r="15" spans="1:28" x14ac:dyDescent="0.25">
      <c r="A15" s="163" t="s">
        <v>4</v>
      </c>
      <c r="B15" s="164"/>
      <c r="C15" s="88">
        <f t="shared" si="0"/>
        <v>2332568</v>
      </c>
      <c r="D15" s="28">
        <f t="shared" si="1"/>
        <v>5.1353179013658469E-2</v>
      </c>
      <c r="E15" s="88">
        <v>1251474</v>
      </c>
      <c r="F15" s="28">
        <f t="shared" si="2"/>
        <v>2.7552109243091399E-2</v>
      </c>
      <c r="G15" s="28">
        <f t="shared" si="3"/>
        <v>3.4013721553514904E-2</v>
      </c>
      <c r="H15" s="88">
        <f t="shared" si="4"/>
        <v>1081094</v>
      </c>
      <c r="I15" s="28">
        <f t="shared" si="5"/>
        <v>2.380106977056707E-2</v>
      </c>
      <c r="J15" s="28">
        <f t="shared" si="6"/>
        <v>0.12528807377469994</v>
      </c>
      <c r="K15" s="51">
        <f t="shared" si="13"/>
        <v>3.6834567948579253</v>
      </c>
      <c r="L15" s="88">
        <v>839426</v>
      </c>
      <c r="M15" s="28">
        <f t="shared" si="7"/>
        <v>0.12340968305246763</v>
      </c>
      <c r="N15" s="51">
        <f t="shared" si="8"/>
        <v>3.6282322961426945</v>
      </c>
      <c r="O15" s="28">
        <f t="shared" si="9"/>
        <v>0.77645977130573285</v>
      </c>
      <c r="P15" s="88">
        <v>241668</v>
      </c>
      <c r="Q15" s="28">
        <f t="shared" si="10"/>
        <v>0.13228165436910211</v>
      </c>
      <c r="R15" s="51">
        <f t="shared" si="11"/>
        <v>3.8890673624460366</v>
      </c>
      <c r="S15" s="52">
        <f t="shared" si="12"/>
        <v>0.2235402286942671</v>
      </c>
    </row>
    <row r="16" spans="1:28" x14ac:dyDescent="0.25">
      <c r="A16" s="163" t="s">
        <v>5</v>
      </c>
      <c r="B16" s="164"/>
      <c r="C16" s="88">
        <f t="shared" si="0"/>
        <v>3294559</v>
      </c>
      <c r="D16" s="28">
        <f t="shared" si="1"/>
        <v>7.2532109716869839E-2</v>
      </c>
      <c r="E16" s="88">
        <v>2276308</v>
      </c>
      <c r="F16" s="28">
        <f t="shared" si="2"/>
        <v>5.0114574243590275E-2</v>
      </c>
      <c r="G16" s="28">
        <f t="shared" si="3"/>
        <v>6.1867610898858783E-2</v>
      </c>
      <c r="H16" s="88">
        <f t="shared" si="4"/>
        <v>1018251</v>
      </c>
      <c r="I16" s="28">
        <f t="shared" si="5"/>
        <v>2.2417535473279557E-2</v>
      </c>
      <c r="J16" s="28">
        <f t="shared" si="6"/>
        <v>0.11800519326641531</v>
      </c>
      <c r="K16" s="51">
        <f t="shared" si="13"/>
        <v>1.9073824179073327</v>
      </c>
      <c r="L16" s="88">
        <v>748464</v>
      </c>
      <c r="M16" s="28">
        <f t="shared" si="7"/>
        <v>0.11003674536669358</v>
      </c>
      <c r="N16" s="51">
        <f t="shared" si="8"/>
        <v>1.7785840404696043</v>
      </c>
      <c r="O16" s="28">
        <f t="shared" si="9"/>
        <v>0.7350486274995065</v>
      </c>
      <c r="P16" s="88">
        <v>269787</v>
      </c>
      <c r="Q16" s="28">
        <f t="shared" si="10"/>
        <v>0.14767313292317125</v>
      </c>
      <c r="R16" s="51">
        <f t="shared" si="11"/>
        <v>2.3869215374194326</v>
      </c>
      <c r="S16" s="52">
        <f t="shared" si="12"/>
        <v>0.2649513725004935</v>
      </c>
    </row>
    <row r="17" spans="1:28" x14ac:dyDescent="0.25">
      <c r="A17" s="163" t="s">
        <v>6</v>
      </c>
      <c r="B17" s="164"/>
      <c r="C17" s="88">
        <f t="shared" si="0"/>
        <v>19043789</v>
      </c>
      <c r="D17" s="28">
        <f t="shared" si="1"/>
        <v>0.41926284919253803</v>
      </c>
      <c r="E17" s="88">
        <v>16802892</v>
      </c>
      <c r="F17" s="28">
        <f t="shared" si="2"/>
        <v>0.36992787383826314</v>
      </c>
      <c r="G17" s="28">
        <f t="shared" si="3"/>
        <v>0.45668458935765593</v>
      </c>
      <c r="H17" s="88">
        <f t="shared" si="4"/>
        <v>2240897</v>
      </c>
      <c r="I17" s="28">
        <f t="shared" si="5"/>
        <v>4.933497535427487E-2</v>
      </c>
      <c r="J17" s="28">
        <f t="shared" si="6"/>
        <v>0.25969774012019659</v>
      </c>
      <c r="K17" s="51">
        <f t="shared" si="13"/>
        <v>0.56865886472208582</v>
      </c>
      <c r="L17" s="88">
        <v>1666432</v>
      </c>
      <c r="M17" s="28">
        <f t="shared" si="7"/>
        <v>0.24499341806006691</v>
      </c>
      <c r="N17" s="51">
        <f t="shared" si="8"/>
        <v>0.53646088300167816</v>
      </c>
      <c r="O17" s="28">
        <f t="shared" si="9"/>
        <v>0.7436450671315995</v>
      </c>
      <c r="P17" s="88">
        <v>574465</v>
      </c>
      <c r="Q17" s="28">
        <f t="shared" si="10"/>
        <v>0.31444452959078667</v>
      </c>
      <c r="R17" s="51">
        <f t="shared" si="11"/>
        <v>0.68853764046004862</v>
      </c>
      <c r="S17" s="52">
        <f t="shared" si="12"/>
        <v>0.25635493286840044</v>
      </c>
    </row>
    <row r="18" spans="1:28" x14ac:dyDescent="0.25">
      <c r="A18" s="163" t="s">
        <v>7</v>
      </c>
      <c r="B18" s="164"/>
      <c r="C18" s="88">
        <f t="shared" si="0"/>
        <v>13227933</v>
      </c>
      <c r="D18" s="28">
        <f t="shared" si="1"/>
        <v>0.29122255442485717</v>
      </c>
      <c r="E18" s="88">
        <v>11322177</v>
      </c>
      <c r="F18" s="28">
        <f t="shared" si="2"/>
        <v>0.24926595164870932</v>
      </c>
      <c r="G18" s="28">
        <f t="shared" si="3"/>
        <v>0.30772463180026965</v>
      </c>
      <c r="H18" s="88">
        <f t="shared" si="4"/>
        <v>1905756</v>
      </c>
      <c r="I18" s="28">
        <f t="shared" si="5"/>
        <v>4.1956602776147878E-2</v>
      </c>
      <c r="J18" s="28">
        <f t="shared" si="6"/>
        <v>0.22085822169448455</v>
      </c>
      <c r="K18" s="51">
        <f t="shared" si="13"/>
        <v>0.71771382226507552</v>
      </c>
      <c r="L18" s="88">
        <v>1485117</v>
      </c>
      <c r="M18" s="28">
        <f t="shared" si="7"/>
        <v>0.21833707588975274</v>
      </c>
      <c r="N18" s="51">
        <f t="shared" si="8"/>
        <v>0.70952095908742718</v>
      </c>
      <c r="O18" s="28">
        <f t="shared" si="9"/>
        <v>0.77927971891469838</v>
      </c>
      <c r="P18" s="88">
        <v>420639</v>
      </c>
      <c r="Q18" s="28">
        <f t="shared" si="10"/>
        <v>0.2302448930440304</v>
      </c>
      <c r="R18" s="51">
        <f t="shared" si="11"/>
        <v>0.74821729965858597</v>
      </c>
      <c r="S18" s="52">
        <f t="shared" si="12"/>
        <v>0.22072028108530159</v>
      </c>
    </row>
    <row r="19" spans="1:28" x14ac:dyDescent="0.25">
      <c r="A19" s="163" t="s">
        <v>8</v>
      </c>
      <c r="B19" s="164"/>
      <c r="C19" s="88">
        <f t="shared" si="0"/>
        <v>5597465</v>
      </c>
      <c r="D19" s="28">
        <f t="shared" si="1"/>
        <v>0.12323225825257304</v>
      </c>
      <c r="E19" s="88">
        <v>4431769</v>
      </c>
      <c r="F19" s="28">
        <f t="shared" si="2"/>
        <v>9.7568613992896319E-2</v>
      </c>
      <c r="G19" s="28">
        <f t="shared" si="3"/>
        <v>0.1204507299036969</v>
      </c>
      <c r="H19" s="88">
        <f t="shared" si="4"/>
        <v>1165696</v>
      </c>
      <c r="I19" s="28">
        <f t="shared" si="5"/>
        <v>2.5663644259676727E-2</v>
      </c>
      <c r="J19" s="28">
        <f t="shared" si="6"/>
        <v>0.13509260660670822</v>
      </c>
      <c r="K19" s="51">
        <f t="shared" si="13"/>
        <v>1.1215590533549928</v>
      </c>
      <c r="L19" s="88">
        <v>1022569</v>
      </c>
      <c r="M19" s="28">
        <f t="shared" si="7"/>
        <v>0.15033477184323427</v>
      </c>
      <c r="N19" s="51">
        <f t="shared" si="8"/>
        <v>1.2481017920225999</v>
      </c>
      <c r="O19" s="28">
        <f t="shared" si="9"/>
        <v>0.87721755929504774</v>
      </c>
      <c r="P19" s="88">
        <v>143127</v>
      </c>
      <c r="Q19" s="28">
        <f t="shared" si="10"/>
        <v>7.8343331946664332E-2</v>
      </c>
      <c r="R19" s="51">
        <f t="shared" si="11"/>
        <v>0.65041807558411313</v>
      </c>
      <c r="S19" s="52">
        <f t="shared" si="12"/>
        <v>0.12278244070495223</v>
      </c>
    </row>
    <row r="20" spans="1:28" s="60" customFormat="1" ht="21" customHeight="1" x14ac:dyDescent="0.25">
      <c r="A20" s="53"/>
      <c r="B20" s="54" t="s">
        <v>38</v>
      </c>
      <c r="C20" s="92">
        <f>SUM(C13:C19)</f>
        <v>45422076</v>
      </c>
      <c r="D20" s="55">
        <f>SUM(D13:D19)</f>
        <v>0.99999999999999989</v>
      </c>
      <c r="E20" s="92">
        <f>SUM(E13:E19)</f>
        <v>36793210</v>
      </c>
      <c r="F20" s="56">
        <f t="shared" si="2"/>
        <v>0.81002924657164499</v>
      </c>
      <c r="G20" s="55">
        <f>SUM(G13:G19)</f>
        <v>1</v>
      </c>
      <c r="H20" s="92">
        <f>SUM(H13:H19)</f>
        <v>8628866</v>
      </c>
      <c r="I20" s="56">
        <f t="shared" si="5"/>
        <v>0.18997075342835498</v>
      </c>
      <c r="J20" s="56">
        <f>SUM(J13:J19)</f>
        <v>1</v>
      </c>
      <c r="K20" s="57"/>
      <c r="L20" s="92">
        <f>SUM(L13:L19)</f>
        <v>6801946</v>
      </c>
      <c r="M20" s="56">
        <f>SUM(M13:M19)</f>
        <v>1</v>
      </c>
      <c r="N20" s="58"/>
      <c r="O20" s="56">
        <f t="shared" si="9"/>
        <v>0.78827808891689821</v>
      </c>
      <c r="P20" s="92">
        <f>SUM(P13:P19)</f>
        <v>1826920</v>
      </c>
      <c r="Q20" s="56">
        <f>SUM(Q13:Q19)</f>
        <v>1</v>
      </c>
      <c r="R20" s="51" t="s">
        <v>15</v>
      </c>
      <c r="S20" s="59">
        <f t="shared" si="12"/>
        <v>0.21172191108310176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37922796</v>
      </c>
      <c r="D22" s="28">
        <f t="shared" ref="D22:D27" si="15">C22/C$20</f>
        <v>0.83489790294921795</v>
      </c>
      <c r="E22" s="88">
        <v>32293060</v>
      </c>
      <c r="F22" s="28">
        <f t="shared" ref="F22:F28" si="16">E22/$C$11</f>
        <v>0.71095517518838192</v>
      </c>
      <c r="G22" s="28">
        <f t="shared" ref="G22:G28" si="17">E22/E$20</f>
        <v>0.87769074783091772</v>
      </c>
      <c r="H22" s="88">
        <f t="shared" ref="H22:H27" si="18">L22+P22</f>
        <v>5629736</v>
      </c>
      <c r="I22" s="28">
        <f t="shared" ref="I22:I28" si="19">H22/$C$11</f>
        <v>0.12394272776083594</v>
      </c>
      <c r="J22" s="28">
        <f t="shared" ref="J22:J28" si="20">H22/H$20</f>
        <v>0.65243057430721485</v>
      </c>
      <c r="K22" s="51">
        <f t="shared" ref="K22:K27" si="21">J22/G22</f>
        <v>0.74334903941918051</v>
      </c>
      <c r="L22" s="88">
        <v>4323701</v>
      </c>
      <c r="M22" s="28">
        <f t="shared" ref="M22:M28" si="22">L22/L$20</f>
        <v>0.63565647242715539</v>
      </c>
      <c r="N22" s="51">
        <f t="shared" ref="N22:N27" si="23">M22/$G22</f>
        <v>0.7242374082193368</v>
      </c>
      <c r="O22" s="28">
        <f t="shared" ref="O22:O28" si="24">L22/H22</f>
        <v>0.76801132415445417</v>
      </c>
      <c r="P22" s="88">
        <v>1306035</v>
      </c>
      <c r="Q22" s="28">
        <f t="shared" ref="Q22:Q28" si="25">P22/P$20</f>
        <v>0.71488351980382281</v>
      </c>
      <c r="R22" s="51">
        <f t="shared" ref="R22:R27" si="26">Q22/$G22</f>
        <v>0.81450501964450606</v>
      </c>
      <c r="S22" s="52">
        <f t="shared" ref="S22:S28" si="27">P22/H22</f>
        <v>0.23198867584554586</v>
      </c>
    </row>
    <row r="23" spans="1:28" ht="16.5" customHeight="1" x14ac:dyDescent="0.25">
      <c r="A23" s="163" t="s">
        <v>11</v>
      </c>
      <c r="B23" s="164"/>
      <c r="C23" s="88">
        <f t="shared" si="14"/>
        <v>4563219</v>
      </c>
      <c r="D23" s="28">
        <f t="shared" si="15"/>
        <v>0.10046258123472825</v>
      </c>
      <c r="E23" s="88">
        <v>2815968</v>
      </c>
      <c r="F23" s="28">
        <f t="shared" si="16"/>
        <v>6.1995581179512801E-2</v>
      </c>
      <c r="G23" s="28">
        <f t="shared" si="17"/>
        <v>7.653499110297797E-2</v>
      </c>
      <c r="H23" s="88">
        <f t="shared" si="18"/>
        <v>1747251</v>
      </c>
      <c r="I23" s="28">
        <f t="shared" si="19"/>
        <v>3.8467000055215445E-2</v>
      </c>
      <c r="J23" s="28">
        <f t="shared" si="20"/>
        <v>0.2024890640322842</v>
      </c>
      <c r="K23" s="51">
        <f t="shared" si="21"/>
        <v>2.6457057238020032</v>
      </c>
      <c r="L23" s="88">
        <v>1344509</v>
      </c>
      <c r="M23" s="28">
        <f t="shared" si="22"/>
        <v>0.19766534459403234</v>
      </c>
      <c r="N23" s="51">
        <f t="shared" si="23"/>
        <v>2.5826793959912173</v>
      </c>
      <c r="O23" s="28">
        <f t="shared" si="24"/>
        <v>0.76949963113485131</v>
      </c>
      <c r="P23" s="88">
        <v>402742</v>
      </c>
      <c r="Q23" s="28">
        <f t="shared" si="25"/>
        <v>0.22044862391347186</v>
      </c>
      <c r="R23" s="51">
        <f t="shared" si="26"/>
        <v>2.8803638797952931</v>
      </c>
      <c r="S23" s="52">
        <f t="shared" si="27"/>
        <v>0.23050036886514874</v>
      </c>
    </row>
    <row r="24" spans="1:28" x14ac:dyDescent="0.25">
      <c r="A24" s="163" t="s">
        <v>12</v>
      </c>
      <c r="B24" s="164"/>
      <c r="C24" s="88">
        <f t="shared" si="14"/>
        <v>816497</v>
      </c>
      <c r="D24" s="28">
        <f t="shared" si="15"/>
        <v>1.7975774599117839E-2</v>
      </c>
      <c r="E24" s="88">
        <v>392889</v>
      </c>
      <c r="F24" s="28">
        <f t="shared" si="16"/>
        <v>8.6497367491525489E-3</v>
      </c>
      <c r="G24" s="28">
        <f t="shared" si="17"/>
        <v>1.0678301784486866E-2</v>
      </c>
      <c r="H24" s="88">
        <f t="shared" si="18"/>
        <v>423608</v>
      </c>
      <c r="I24" s="28">
        <f t="shared" si="19"/>
        <v>9.3260378499652897E-3</v>
      </c>
      <c r="J24" s="28">
        <f t="shared" si="20"/>
        <v>4.9091966429887772E-2</v>
      </c>
      <c r="K24" s="51">
        <f t="shared" si="21"/>
        <v>4.5973570911066766</v>
      </c>
      <c r="L24" s="88">
        <v>406071</v>
      </c>
      <c r="M24" s="28">
        <f t="shared" si="22"/>
        <v>5.9699239011894535E-2</v>
      </c>
      <c r="N24" s="51">
        <f t="shared" si="23"/>
        <v>5.5907053590322668</v>
      </c>
      <c r="O24" s="28">
        <f t="shared" si="24"/>
        <v>0.95860087628184543</v>
      </c>
      <c r="P24" s="88">
        <v>17537</v>
      </c>
      <c r="Q24" s="28">
        <f t="shared" si="25"/>
        <v>9.5992161671009137E-3</v>
      </c>
      <c r="R24" s="51">
        <f t="shared" si="26"/>
        <v>0.89894595234669084</v>
      </c>
      <c r="S24" s="52">
        <f t="shared" si="27"/>
        <v>4.1399123718154518E-2</v>
      </c>
    </row>
    <row r="25" spans="1:28" x14ac:dyDescent="0.25">
      <c r="A25" s="163" t="s">
        <v>13</v>
      </c>
      <c r="B25" s="164"/>
      <c r="C25" s="88">
        <f t="shared" si="14"/>
        <v>1113670</v>
      </c>
      <c r="D25" s="28">
        <f t="shared" si="15"/>
        <v>2.4518254075397171E-2</v>
      </c>
      <c r="E25" s="88">
        <v>544752</v>
      </c>
      <c r="F25" s="28">
        <f t="shared" si="16"/>
        <v>1.1993111015005126E-2</v>
      </c>
      <c r="G25" s="28">
        <f t="shared" si="17"/>
        <v>1.4805775304736934E-2</v>
      </c>
      <c r="H25" s="88">
        <f t="shared" si="18"/>
        <v>568918</v>
      </c>
      <c r="I25" s="28">
        <f t="shared" si="19"/>
        <v>1.2525143060392045E-2</v>
      </c>
      <c r="J25" s="28">
        <f t="shared" si="20"/>
        <v>6.5931954442217555E-2</v>
      </c>
      <c r="K25" s="51">
        <f t="shared" si="21"/>
        <v>4.453124073895907</v>
      </c>
      <c r="L25" s="88">
        <v>499562</v>
      </c>
      <c r="M25" s="28">
        <f t="shared" si="22"/>
        <v>7.3443982060428001E-2</v>
      </c>
      <c r="N25" s="51">
        <f t="shared" si="23"/>
        <v>4.9604955194025173</v>
      </c>
      <c r="O25" s="28">
        <f t="shared" si="24"/>
        <v>0.87809139454191998</v>
      </c>
      <c r="P25" s="88">
        <v>69356</v>
      </c>
      <c r="Q25" s="28">
        <f t="shared" si="25"/>
        <v>3.7963348148796885E-2</v>
      </c>
      <c r="R25" s="51">
        <f t="shared" si="26"/>
        <v>2.5640905232872848</v>
      </c>
      <c r="S25" s="52">
        <f t="shared" si="27"/>
        <v>0.12190860545808008</v>
      </c>
    </row>
    <row r="26" spans="1:28" ht="41.25" customHeight="1" x14ac:dyDescent="0.25">
      <c r="A26" s="167" t="s">
        <v>80</v>
      </c>
      <c r="B26" s="168"/>
      <c r="C26" s="88">
        <f t="shared" si="14"/>
        <v>195966</v>
      </c>
      <c r="D26" s="28">
        <f t="shared" si="15"/>
        <v>4.3143338494700239E-3</v>
      </c>
      <c r="E26" s="88">
        <v>119164</v>
      </c>
      <c r="F26" s="28">
        <f t="shared" si="16"/>
        <v>2.6234820266691464E-3</v>
      </c>
      <c r="G26" s="28">
        <f t="shared" si="17"/>
        <v>3.2387497584472789E-3</v>
      </c>
      <c r="H26" s="88">
        <f t="shared" si="18"/>
        <v>76802</v>
      </c>
      <c r="I26" s="28">
        <f t="shared" si="19"/>
        <v>1.6908518228008777E-3</v>
      </c>
      <c r="J26" s="28">
        <f t="shared" si="20"/>
        <v>8.9005901818384938E-3</v>
      </c>
      <c r="K26" s="51">
        <f t="shared" si="21"/>
        <v>2.7481561854613967</v>
      </c>
      <c r="L26" s="88">
        <v>64772</v>
      </c>
      <c r="M26" s="28">
        <f t="shared" si="22"/>
        <v>9.5225689824647245E-3</v>
      </c>
      <c r="N26" s="51">
        <f t="shared" si="23"/>
        <v>2.9401990560178484</v>
      </c>
      <c r="O26" s="28">
        <f t="shared" si="24"/>
        <v>0.84336345407671676</v>
      </c>
      <c r="P26" s="88">
        <v>12030</v>
      </c>
      <c r="Q26" s="28">
        <f t="shared" si="25"/>
        <v>6.5848531955422238E-3</v>
      </c>
      <c r="R26" s="51">
        <f t="shared" si="26"/>
        <v>2.0331466419619693</v>
      </c>
      <c r="S26" s="52">
        <f t="shared" si="27"/>
        <v>0.15663654592328324</v>
      </c>
    </row>
    <row r="27" spans="1:28" ht="39.75" customHeight="1" x14ac:dyDescent="0.25">
      <c r="A27" s="163" t="s">
        <v>56</v>
      </c>
      <c r="B27" s="164"/>
      <c r="C27" s="88">
        <f t="shared" si="14"/>
        <v>809928</v>
      </c>
      <c r="D27" s="28">
        <f t="shared" si="15"/>
        <v>1.7831153292068816E-2</v>
      </c>
      <c r="E27" s="88">
        <v>627377</v>
      </c>
      <c r="F27" s="28">
        <f t="shared" si="16"/>
        <v>1.3812160412923442E-2</v>
      </c>
      <c r="G27" s="28">
        <f t="shared" si="17"/>
        <v>1.7051434218433238E-2</v>
      </c>
      <c r="H27" s="88">
        <f t="shared" si="18"/>
        <v>182551</v>
      </c>
      <c r="I27" s="28">
        <f t="shared" si="19"/>
        <v>4.0189928791453744E-3</v>
      </c>
      <c r="J27" s="28">
        <f t="shared" si="20"/>
        <v>2.1155850606557107E-2</v>
      </c>
      <c r="K27" s="51">
        <f t="shared" si="21"/>
        <v>1.2407079859409622</v>
      </c>
      <c r="L27" s="88">
        <v>163331</v>
      </c>
      <c r="M27" s="28">
        <f t="shared" si="22"/>
        <v>2.4012392924024979E-2</v>
      </c>
      <c r="N27" s="51">
        <f t="shared" si="23"/>
        <v>1.4082330328592938</v>
      </c>
      <c r="O27" s="28">
        <f t="shared" si="24"/>
        <v>0.89471435379702113</v>
      </c>
      <c r="P27" s="88">
        <v>19220</v>
      </c>
      <c r="Q27" s="28">
        <f t="shared" si="25"/>
        <v>1.0520438771265298E-2</v>
      </c>
      <c r="R27" s="51">
        <f t="shared" si="26"/>
        <v>0.61698263245752727</v>
      </c>
      <c r="S27" s="52">
        <f t="shared" si="27"/>
        <v>0.10528564620297889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45422076</v>
      </c>
      <c r="D28" s="28">
        <v>1</v>
      </c>
      <c r="E28" s="92">
        <f>SUM(E22:E27)</f>
        <v>36793210</v>
      </c>
      <c r="F28" s="56">
        <f t="shared" si="16"/>
        <v>0.81002924657164499</v>
      </c>
      <c r="G28" s="56">
        <f t="shared" si="17"/>
        <v>1</v>
      </c>
      <c r="H28" s="92">
        <f>SUM(H22:H27)</f>
        <v>8628866</v>
      </c>
      <c r="I28" s="56">
        <f t="shared" si="19"/>
        <v>0.18997075342835498</v>
      </c>
      <c r="J28" s="56">
        <f t="shared" si="20"/>
        <v>1</v>
      </c>
      <c r="K28" s="57"/>
      <c r="L28" s="92">
        <f>SUM(L22:L27)</f>
        <v>6801946</v>
      </c>
      <c r="M28" s="56">
        <f t="shared" si="22"/>
        <v>1</v>
      </c>
      <c r="N28" s="65" t="s">
        <v>15</v>
      </c>
      <c r="O28" s="56">
        <f t="shared" si="24"/>
        <v>0.78827808891689821</v>
      </c>
      <c r="P28" s="92">
        <f>SUM(P22:P27)</f>
        <v>1826920</v>
      </c>
      <c r="Q28" s="56">
        <f t="shared" si="25"/>
        <v>1</v>
      </c>
      <c r="R28" s="58"/>
      <c r="S28" s="59">
        <f t="shared" si="27"/>
        <v>0.21172191108310176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1113670</v>
      </c>
      <c r="D30" s="28">
        <f>C30/C$20</f>
        <v>2.4518254075397171E-2</v>
      </c>
      <c r="E30" s="88">
        <v>544752</v>
      </c>
      <c r="F30" s="28">
        <f>E30/$C$11</f>
        <v>1.1993111015005126E-2</v>
      </c>
      <c r="G30" s="28">
        <f>E30/E$20</f>
        <v>1.4805775304736934E-2</v>
      </c>
      <c r="H30" s="88">
        <f>L30+P30</f>
        <v>568918</v>
      </c>
      <c r="I30" s="28">
        <f>H30/$C$11</f>
        <v>1.2525143060392045E-2</v>
      </c>
      <c r="J30" s="28">
        <f>H30/H$20</f>
        <v>6.5931954442217555E-2</v>
      </c>
      <c r="K30" s="51">
        <f>J30/G30</f>
        <v>4.453124073895907</v>
      </c>
      <c r="L30" s="88">
        <v>499562</v>
      </c>
      <c r="M30" s="28">
        <f>L30/L$20</f>
        <v>7.3443982060428001E-2</v>
      </c>
      <c r="N30" s="51">
        <f>M30/$G30</f>
        <v>4.9604955194025173</v>
      </c>
      <c r="O30" s="28">
        <f>L30/H30</f>
        <v>0.87809139454191998</v>
      </c>
      <c r="P30" s="88">
        <v>69356</v>
      </c>
      <c r="Q30" s="28">
        <f>P30/P$20</f>
        <v>3.7963348148796885E-2</v>
      </c>
      <c r="R30" s="51">
        <f>Q30/$G30</f>
        <v>2.5640905232872848</v>
      </c>
      <c r="S30" s="52">
        <f>P30/H30</f>
        <v>0.12190860545808008</v>
      </c>
    </row>
    <row r="31" spans="1:28" ht="19.5" customHeight="1" x14ac:dyDescent="0.25">
      <c r="A31" s="163" t="s">
        <v>44</v>
      </c>
      <c r="B31" s="164"/>
      <c r="C31" s="88">
        <f>E31+H31</f>
        <v>44308406</v>
      </c>
      <c r="D31" s="28">
        <f>C31/C$20</f>
        <v>0.97548174592460279</v>
      </c>
      <c r="E31" s="88">
        <v>36248458</v>
      </c>
      <c r="F31" s="28">
        <f>E31/$C$11</f>
        <v>0.79803613555663988</v>
      </c>
      <c r="G31" s="28">
        <f>E31/E$20</f>
        <v>0.98519422469526308</v>
      </c>
      <c r="H31" s="88">
        <f>L31+P31</f>
        <v>8059948</v>
      </c>
      <c r="I31" s="28">
        <f>H31/$C$11</f>
        <v>0.17744561036796291</v>
      </c>
      <c r="J31" s="28">
        <f>H31/H$20</f>
        <v>0.93406804555778244</v>
      </c>
      <c r="K31" s="51">
        <f>J31/G31</f>
        <v>0.94810548229381386</v>
      </c>
      <c r="L31" s="88">
        <v>6302384</v>
      </c>
      <c r="M31" s="28">
        <f>L31/L$20</f>
        <v>0.92655601793957199</v>
      </c>
      <c r="N31" s="51">
        <f>M31/$G31</f>
        <v>0.9404805618162968</v>
      </c>
      <c r="O31" s="28">
        <f>L31/H31</f>
        <v>0.78193854352410219</v>
      </c>
      <c r="P31" s="88">
        <v>1757564</v>
      </c>
      <c r="Q31" s="28">
        <f>P31/P$20</f>
        <v>0.96203665185120313</v>
      </c>
      <c r="R31" s="51">
        <f>Q31/$G31</f>
        <v>0.97649440865203718</v>
      </c>
      <c r="S31" s="52">
        <f>P31/H31</f>
        <v>0.21806145647589786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45422076</v>
      </c>
      <c r="D32" s="56">
        <v>1</v>
      </c>
      <c r="E32" s="92">
        <f>SUM(E30:E31)</f>
        <v>36793210</v>
      </c>
      <c r="F32" s="56">
        <f>E32/$C$11</f>
        <v>0.81002924657164499</v>
      </c>
      <c r="G32" s="56">
        <f>E32/E$20</f>
        <v>1</v>
      </c>
      <c r="H32" s="92">
        <f>SUM(H30:H31)</f>
        <v>8628866</v>
      </c>
      <c r="I32" s="56">
        <f>H32/$C$11</f>
        <v>0.18997075342835498</v>
      </c>
      <c r="J32" s="56">
        <f>H32/H$20</f>
        <v>1</v>
      </c>
      <c r="K32" s="57"/>
      <c r="L32" s="92">
        <f>SUM(L30:L31)</f>
        <v>6801946</v>
      </c>
      <c r="M32" s="56">
        <f>L32/L$20</f>
        <v>1</v>
      </c>
      <c r="N32" s="58"/>
      <c r="O32" s="56">
        <f>L32/H32</f>
        <v>0.78827808891689821</v>
      </c>
      <c r="P32" s="92">
        <f>SUM(P30:P31)</f>
        <v>1826920</v>
      </c>
      <c r="Q32" s="56">
        <f>P32/P$20</f>
        <v>1</v>
      </c>
      <c r="R32" s="58"/>
      <c r="S32" s="59">
        <f>P32/H32</f>
        <v>0.21172191108310176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3</v>
      </c>
      <c r="D34" s="28">
        <f>C34/C$20</f>
        <v>6.6047179349530392E-8</v>
      </c>
      <c r="E34" s="88">
        <v>3</v>
      </c>
      <c r="F34" s="28">
        <f>E34/$C$11</f>
        <v>6.6047179349530392E-8</v>
      </c>
      <c r="G34" s="28">
        <f>E34/E$20</f>
        <v>8.1536783553269749E-8</v>
      </c>
      <c r="H34" s="88">
        <f>L34+P34</f>
        <v>0</v>
      </c>
      <c r="I34" s="28">
        <f>H34/$C$11</f>
        <v>0</v>
      </c>
      <c r="J34" s="28">
        <f>H34/H$20</f>
        <v>0</v>
      </c>
      <c r="K34" s="51">
        <f>J34/G34</f>
        <v>0</v>
      </c>
      <c r="L34" s="88">
        <v>0</v>
      </c>
      <c r="M34" s="28">
        <f>L34/L$20</f>
        <v>0</v>
      </c>
      <c r="N34" s="51">
        <f>M34/$G34</f>
        <v>0</v>
      </c>
      <c r="O34" s="28" t="s">
        <v>48</v>
      </c>
      <c r="P34" s="88">
        <v>0</v>
      </c>
      <c r="Q34" s="28">
        <f>P34/P$20</f>
        <v>0</v>
      </c>
      <c r="R34" s="51">
        <f>Q34/$G34</f>
        <v>0</v>
      </c>
      <c r="S34" s="52" t="s">
        <v>48</v>
      </c>
    </row>
    <row r="35" spans="1:28" x14ac:dyDescent="0.25">
      <c r="A35" s="163" t="s">
        <v>17</v>
      </c>
      <c r="B35" s="164"/>
      <c r="C35" s="88">
        <f>E35+H35</f>
        <v>20181354</v>
      </c>
      <c r="D35" s="28">
        <f>C35/C$20</f>
        <v>0.44430716905145418</v>
      </c>
      <c r="E35" s="88">
        <v>16942798</v>
      </c>
      <c r="F35" s="28">
        <f>E35/$C$11</f>
        <v>0.37300800606295492</v>
      </c>
      <c r="G35" s="28">
        <f>E35/E$20</f>
        <v>0.46048708443759051</v>
      </c>
      <c r="H35" s="88">
        <f>L35+P35</f>
        <v>3238556</v>
      </c>
      <c r="I35" s="28">
        <f>H35/$C$11</f>
        <v>7.1299162988499254E-2</v>
      </c>
      <c r="J35" s="28">
        <f>H35/H$20</f>
        <v>0.37531652479016364</v>
      </c>
      <c r="K35" s="51">
        <f>J35/G35</f>
        <v>0.81504245715936041</v>
      </c>
      <c r="L35" s="88">
        <v>2532883</v>
      </c>
      <c r="M35" s="28">
        <f>L35/L$20</f>
        <v>0.37237622880275734</v>
      </c>
      <c r="N35" s="51">
        <f>M35/$G35</f>
        <v>0.80865727050206815</v>
      </c>
      <c r="O35" s="28">
        <f>L35/H35</f>
        <v>0.78210257905066327</v>
      </c>
      <c r="P35" s="88">
        <v>705673</v>
      </c>
      <c r="Q35" s="28">
        <f>P35/P$20</f>
        <v>0.38626376633897491</v>
      </c>
      <c r="R35" s="51">
        <f>Q35/$G35</f>
        <v>0.83881563542815274</v>
      </c>
      <c r="S35" s="52">
        <f>P35/H35</f>
        <v>0.21789742094933667</v>
      </c>
    </row>
    <row r="36" spans="1:28" x14ac:dyDescent="0.25">
      <c r="A36" s="163" t="s">
        <v>18</v>
      </c>
      <c r="B36" s="164"/>
      <c r="C36" s="88">
        <f>E36+H36</f>
        <v>25240719</v>
      </c>
      <c r="D36" s="28">
        <f>C36/C$20</f>
        <v>0.55569276490136643</v>
      </c>
      <c r="E36" s="88">
        <v>19850409</v>
      </c>
      <c r="F36" s="28">
        <f>E36/$C$11</f>
        <v>0.43702117446151073</v>
      </c>
      <c r="G36" s="28">
        <f>E36/E$20</f>
        <v>0.53951283402562589</v>
      </c>
      <c r="H36" s="88">
        <f>L36+P36</f>
        <v>5390310</v>
      </c>
      <c r="I36" s="28">
        <f>H36/$C$11</f>
        <v>0.11867159043985571</v>
      </c>
      <c r="J36" s="28">
        <f>H36/H$20</f>
        <v>0.62468347520983636</v>
      </c>
      <c r="K36" s="51">
        <f>J36/G36</f>
        <v>1.1578658297128943</v>
      </c>
      <c r="L36" s="88">
        <v>4269063</v>
      </c>
      <c r="M36" s="28">
        <f>L36/L$20</f>
        <v>0.62762377119724266</v>
      </c>
      <c r="N36" s="51">
        <f>M36/$G36</f>
        <v>1.1633157389680033</v>
      </c>
      <c r="O36" s="28">
        <f>L36/H36</f>
        <v>0.79198840140919535</v>
      </c>
      <c r="P36" s="88">
        <v>1121247</v>
      </c>
      <c r="Q36" s="28">
        <f>P36/P$20</f>
        <v>0.61373623366102514</v>
      </c>
      <c r="R36" s="51">
        <f>Q36/$G36</f>
        <v>1.137574854487843</v>
      </c>
      <c r="S36" s="52">
        <f>P36/H36</f>
        <v>0.20801159859080462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45422076</v>
      </c>
      <c r="D37" s="69">
        <v>1</v>
      </c>
      <c r="E37" s="68">
        <f>SUM(E34:E36)</f>
        <v>36793210</v>
      </c>
      <c r="F37" s="69">
        <f>E37/$C$11</f>
        <v>0.81002924657164499</v>
      </c>
      <c r="G37" s="69">
        <f>E37/E$20</f>
        <v>1</v>
      </c>
      <c r="H37" s="68">
        <f>SUM(H34:H36)</f>
        <v>8628866</v>
      </c>
      <c r="I37" s="69">
        <f>H37/$C$11</f>
        <v>0.18997075342835498</v>
      </c>
      <c r="J37" s="69">
        <f>H37/H$20</f>
        <v>1</v>
      </c>
      <c r="K37" s="70"/>
      <c r="L37" s="68">
        <f>SUM(L34:L36)</f>
        <v>6801946</v>
      </c>
      <c r="M37" s="69">
        <f>L37/L$20</f>
        <v>1</v>
      </c>
      <c r="N37" s="71"/>
      <c r="O37" s="69">
        <f>L37/H37</f>
        <v>0.78827808891689821</v>
      </c>
      <c r="P37" s="68">
        <f>SUM(P34:P36)</f>
        <v>1826920</v>
      </c>
      <c r="Q37" s="69">
        <f>P37/P$20</f>
        <v>1</v>
      </c>
      <c r="R37" s="71"/>
      <c r="S37" s="72">
        <f>P37/H37</f>
        <v>0.21172191108310176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45422076</v>
      </c>
      <c r="D46" s="78">
        <f t="shared" si="28"/>
        <v>1</v>
      </c>
      <c r="E46" s="79">
        <f t="shared" si="28"/>
        <v>36793210</v>
      </c>
      <c r="F46" s="80">
        <f t="shared" si="28"/>
        <v>0.81002924657164499</v>
      </c>
      <c r="G46" s="78">
        <f t="shared" si="28"/>
        <v>1</v>
      </c>
      <c r="H46" s="77">
        <f t="shared" si="28"/>
        <v>8628866</v>
      </c>
      <c r="I46" s="80">
        <f t="shared" si="28"/>
        <v>0.18997075342835498</v>
      </c>
      <c r="J46" s="81">
        <f t="shared" si="28"/>
        <v>1</v>
      </c>
      <c r="K46" s="82">
        <f t="shared" si="28"/>
        <v>1</v>
      </c>
      <c r="L46" s="79">
        <f t="shared" si="28"/>
        <v>6801946</v>
      </c>
      <c r="M46" s="81">
        <f t="shared" si="28"/>
        <v>1</v>
      </c>
      <c r="N46" s="81">
        <f t="shared" si="28"/>
        <v>1</v>
      </c>
      <c r="O46" s="83">
        <f t="shared" si="28"/>
        <v>0.78827808891689821</v>
      </c>
      <c r="P46" s="77">
        <f t="shared" si="28"/>
        <v>1826920</v>
      </c>
      <c r="Q46" s="81">
        <f t="shared" si="28"/>
        <v>1</v>
      </c>
      <c r="R46" s="81">
        <f t="shared" si="28"/>
        <v>1</v>
      </c>
      <c r="S46" s="43">
        <f t="shared" si="28"/>
        <v>0.21172191108310176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36793210</v>
      </c>
      <c r="D48" s="28">
        <f t="shared" ref="D48:D57" si="30">C48/C$20</f>
        <v>0.81002924657164499</v>
      </c>
      <c r="E48" s="88">
        <v>36793210</v>
      </c>
      <c r="F48" s="28">
        <f t="shared" ref="F48:F58" si="31">E48/$C$11</f>
        <v>0.81002924657164499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812843</v>
      </c>
      <c r="D49" s="28">
        <f t="shared" si="30"/>
        <v>1.789532913467011E-2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812843</v>
      </c>
      <c r="I49" s="28">
        <f t="shared" si="34"/>
        <v>1.789532913467011E-2</v>
      </c>
      <c r="J49" s="28">
        <f t="shared" si="35"/>
        <v>9.4200443024610656E-2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812843</v>
      </c>
      <c r="Q49" s="28">
        <f t="shared" si="37"/>
        <v>0.44492533882162327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4670726</v>
      </c>
      <c r="D50" s="28">
        <f t="shared" si="30"/>
        <v>0.10282942593817156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4670726</v>
      </c>
      <c r="I50" s="28">
        <f t="shared" si="34"/>
        <v>0.10282942593817156</v>
      </c>
      <c r="J50" s="28">
        <f t="shared" si="35"/>
        <v>0.54129082546883911</v>
      </c>
      <c r="K50" s="51" t="s">
        <v>48</v>
      </c>
      <c r="L50" s="88">
        <v>4670726</v>
      </c>
      <c r="M50" s="28">
        <f t="shared" si="36"/>
        <v>0.68667496037163478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656626</v>
      </c>
      <c r="D51" s="28">
        <f t="shared" si="30"/>
        <v>1.4456098395854914E-2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656626</v>
      </c>
      <c r="I51" s="28">
        <f t="shared" si="34"/>
        <v>1.4456098395854914E-2</v>
      </c>
      <c r="J51" s="28">
        <f t="shared" si="35"/>
        <v>7.609644187312678E-2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656626</v>
      </c>
      <c r="Q51" s="28">
        <f t="shared" si="37"/>
        <v>0.35941694217590259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216250</v>
      </c>
      <c r="D52" s="28">
        <f t="shared" si="30"/>
        <v>4.7609008447786491E-3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216250</v>
      </c>
      <c r="I52" s="28">
        <f t="shared" si="34"/>
        <v>4.7609008447786491E-3</v>
      </c>
      <c r="J52" s="28">
        <f t="shared" si="35"/>
        <v>2.5061230525540667E-2</v>
      </c>
      <c r="K52" s="51" t="s">
        <v>48</v>
      </c>
      <c r="L52" s="88">
        <v>216250</v>
      </c>
      <c r="M52" s="28">
        <f t="shared" si="36"/>
        <v>3.1792372359321877E-2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74</v>
      </c>
      <c r="D53" s="28">
        <f t="shared" si="30"/>
        <v>1.6291637572884163E-6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74</v>
      </c>
      <c r="I53" s="28">
        <f t="shared" si="34"/>
        <v>1.6291637572884163E-6</v>
      </c>
      <c r="J53" s="28">
        <f t="shared" si="35"/>
        <v>8.5758661682775003E-6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74</v>
      </c>
      <c r="Q53" s="28">
        <f t="shared" si="37"/>
        <v>4.0505331377400217E-5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357377</v>
      </c>
      <c r="D54" s="28">
        <f t="shared" si="30"/>
        <v>7.8679142714657077E-3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357377</v>
      </c>
      <c r="I54" s="28">
        <f t="shared" si="34"/>
        <v>7.8679142714657077E-3</v>
      </c>
      <c r="J54" s="28">
        <f t="shared" si="35"/>
        <v>4.1416450319196059E-2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357377</v>
      </c>
      <c r="Q54" s="28">
        <f t="shared" si="37"/>
        <v>0.19561721367109672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1914970</v>
      </c>
      <c r="D55" s="28">
        <f t="shared" si="30"/>
        <v>4.2159455679656739E-2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1914970</v>
      </c>
      <c r="I55" s="28">
        <f t="shared" si="34"/>
        <v>4.2159455679656739E-2</v>
      </c>
      <c r="J55" s="28">
        <f t="shared" si="35"/>
        <v>0.22192603292251845</v>
      </c>
      <c r="K55" s="51" t="s">
        <v>48</v>
      </c>
      <c r="L55" s="88">
        <v>1914970</v>
      </c>
      <c r="M55" s="28">
        <f t="shared" si="36"/>
        <v>0.2815326672690433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45422076</v>
      </c>
      <c r="D58" s="56">
        <v>1</v>
      </c>
      <c r="E58" s="92">
        <f>SUM(E48:E57)</f>
        <v>36793210</v>
      </c>
      <c r="F58" s="56">
        <f t="shared" si="31"/>
        <v>0.81002924657164499</v>
      </c>
      <c r="G58" s="56">
        <f t="shared" si="32"/>
        <v>1</v>
      </c>
      <c r="H58" s="92">
        <f>SUM(H48:H57)</f>
        <v>8628866</v>
      </c>
      <c r="I58" s="56">
        <f t="shared" si="34"/>
        <v>0.18997075342835498</v>
      </c>
      <c r="J58" s="56">
        <f t="shared" si="35"/>
        <v>1</v>
      </c>
      <c r="K58" s="93"/>
      <c r="L58" s="92">
        <f>SUM(L48:L57)</f>
        <v>6801946</v>
      </c>
      <c r="M58" s="56">
        <f t="shared" si="36"/>
        <v>1</v>
      </c>
      <c r="N58" s="94"/>
      <c r="O58" s="56">
        <f>L58/H58</f>
        <v>0.78827808891689821</v>
      </c>
      <c r="P58" s="92">
        <f>SUM(P48:P57)</f>
        <v>1826920</v>
      </c>
      <c r="Q58" s="56">
        <f t="shared" si="37"/>
        <v>1</v>
      </c>
      <c r="R58" s="94"/>
      <c r="S58" s="59">
        <f>P58/H58</f>
        <v>0.21172191108310176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522</v>
      </c>
      <c r="D60" s="28">
        <f>C60/C$20</f>
        <v>1.1492209206818288E-5</v>
      </c>
      <c r="E60" s="88">
        <v>511</v>
      </c>
      <c r="F60" s="28">
        <f t="shared" ref="F60:F65" si="40">E60/$C$11</f>
        <v>1.125003621587001E-5</v>
      </c>
      <c r="G60" s="28">
        <f t="shared" ref="G60:G65" si="41">E60/E$20</f>
        <v>1.3888432131906947E-5</v>
      </c>
      <c r="H60" s="88">
        <f>L60+P60</f>
        <v>11</v>
      </c>
      <c r="I60" s="28">
        <f t="shared" ref="I60:I65" si="42">H60/$C$11</f>
        <v>2.421729909482781E-7</v>
      </c>
      <c r="J60" s="28">
        <f t="shared" ref="J60:J65" si="43">H60/H$20</f>
        <v>1.2747909169061149E-6</v>
      </c>
      <c r="K60" s="51">
        <f>J60/G60</f>
        <v>9.1787964602385988E-2</v>
      </c>
      <c r="L60" s="88">
        <v>5</v>
      </c>
      <c r="M60" s="28">
        <f t="shared" ref="M60:M65" si="44">L60/L$20</f>
        <v>7.3508375397276016E-7</v>
      </c>
      <c r="N60" s="51">
        <f>M60/$G60</f>
        <v>5.2927770895319179E-2</v>
      </c>
      <c r="O60" s="28">
        <f t="shared" ref="O60:O65" si="45">L60/H60</f>
        <v>0.45454545454545453</v>
      </c>
      <c r="P60" s="88">
        <v>6</v>
      </c>
      <c r="Q60" s="28">
        <f t="shared" ref="Q60:Q65" si="46">P60/P$20</f>
        <v>3.2842160576270445E-6</v>
      </c>
      <c r="R60" s="51">
        <f>Q60/$G60</f>
        <v>0.23647133286427388</v>
      </c>
      <c r="S60" s="52">
        <f t="shared" ref="S60:S65" si="47">P60/H60</f>
        <v>0.54545454545454541</v>
      </c>
    </row>
    <row r="61" spans="1:28" ht="18.75" customHeight="1" x14ac:dyDescent="0.35">
      <c r="A61" s="171" t="s">
        <v>58</v>
      </c>
      <c r="B61" s="172"/>
      <c r="C61" s="88">
        <f>E61+H61</f>
        <v>815</v>
      </c>
      <c r="D61" s="28">
        <f>C61/C$20</f>
        <v>1.7942817056622421E-5</v>
      </c>
      <c r="E61" s="88">
        <v>743</v>
      </c>
      <c r="F61" s="28">
        <f t="shared" si="40"/>
        <v>1.6357684752233695E-5</v>
      </c>
      <c r="G61" s="28">
        <f t="shared" si="41"/>
        <v>2.0193943393359808E-5</v>
      </c>
      <c r="H61" s="88">
        <f>L61+P61</f>
        <v>72</v>
      </c>
      <c r="I61" s="28">
        <f t="shared" si="42"/>
        <v>1.5851323043887294E-6</v>
      </c>
      <c r="J61" s="28">
        <f t="shared" si="43"/>
        <v>8.3440860015672976E-6</v>
      </c>
      <c r="K61" s="51">
        <f>J61/G61</f>
        <v>0.41319745425804294</v>
      </c>
      <c r="L61" s="88">
        <v>69</v>
      </c>
      <c r="M61" s="28">
        <f t="shared" si="44"/>
        <v>1.014415580482409E-5</v>
      </c>
      <c r="N61" s="51">
        <f>M61/$G61</f>
        <v>0.50233654750957168</v>
      </c>
      <c r="O61" s="28">
        <f t="shared" si="45"/>
        <v>0.95833333333333337</v>
      </c>
      <c r="P61" s="88">
        <v>3</v>
      </c>
      <c r="Q61" s="28">
        <f t="shared" si="46"/>
        <v>1.6421080288135222E-6</v>
      </c>
      <c r="R61" s="51">
        <f>Q61/$G61</f>
        <v>8.1316858071092832E-2</v>
      </c>
      <c r="S61" s="52">
        <f t="shared" si="47"/>
        <v>4.1666666666666664E-2</v>
      </c>
    </row>
    <row r="62" spans="1:28" ht="20.25" customHeight="1" x14ac:dyDescent="0.35">
      <c r="A62" s="171" t="s">
        <v>59</v>
      </c>
      <c r="B62" s="172"/>
      <c r="C62" s="88">
        <f>E62+H62</f>
        <v>3</v>
      </c>
      <c r="D62" s="28">
        <f>C62/C$20</f>
        <v>6.6047179349530392E-8</v>
      </c>
      <c r="E62" s="88">
        <v>2</v>
      </c>
      <c r="F62" s="28">
        <f t="shared" si="40"/>
        <v>4.4031452899686928E-8</v>
      </c>
      <c r="G62" s="28">
        <f t="shared" si="41"/>
        <v>5.4357855702179831E-8</v>
      </c>
      <c r="H62" s="88">
        <f>L62+P62</f>
        <v>1</v>
      </c>
      <c r="I62" s="28">
        <f t="shared" si="42"/>
        <v>2.2015726449843464E-8</v>
      </c>
      <c r="J62" s="28">
        <f t="shared" si="43"/>
        <v>1.1589008335510136E-7</v>
      </c>
      <c r="K62" s="51">
        <f>J62/G62</f>
        <v>2.1319840869008746</v>
      </c>
      <c r="L62" s="88">
        <v>1</v>
      </c>
      <c r="M62" s="28">
        <f t="shared" si="44"/>
        <v>1.4701675079455202E-7</v>
      </c>
      <c r="N62" s="51">
        <f>M62/$G62</f>
        <v>2.7046090927508097</v>
      </c>
      <c r="O62" s="28">
        <f t="shared" si="45"/>
        <v>1</v>
      </c>
      <c r="P62" s="88">
        <v>0</v>
      </c>
      <c r="Q62" s="28">
        <f t="shared" si="46"/>
        <v>0</v>
      </c>
      <c r="R62" s="51">
        <f>Q62/$G62</f>
        <v>0</v>
      </c>
      <c r="S62" s="52">
        <f t="shared" si="47"/>
        <v>0</v>
      </c>
    </row>
    <row r="63" spans="1:28" ht="21" customHeight="1" x14ac:dyDescent="0.35">
      <c r="A63" s="171" t="s">
        <v>60</v>
      </c>
      <c r="B63" s="172"/>
      <c r="C63" s="88">
        <f>E63+H63</f>
        <v>2</v>
      </c>
      <c r="D63" s="28">
        <f>C63/C$20</f>
        <v>4.4031452899686928E-8</v>
      </c>
      <c r="E63" s="88">
        <v>1</v>
      </c>
      <c r="F63" s="28">
        <f t="shared" si="40"/>
        <v>2.2015726449843464E-8</v>
      </c>
      <c r="G63" s="28">
        <f t="shared" si="41"/>
        <v>2.7178927851089915E-8</v>
      </c>
      <c r="H63" s="88">
        <f>L63+P63</f>
        <v>1</v>
      </c>
      <c r="I63" s="28">
        <f t="shared" si="42"/>
        <v>2.2015726449843464E-8</v>
      </c>
      <c r="J63" s="28">
        <f t="shared" si="43"/>
        <v>1.1589008335510136E-7</v>
      </c>
      <c r="K63" s="51">
        <f>J63/G63</f>
        <v>4.2639681738017492</v>
      </c>
      <c r="L63" s="88">
        <v>1</v>
      </c>
      <c r="M63" s="28">
        <f t="shared" si="44"/>
        <v>1.4701675079455202E-7</v>
      </c>
      <c r="N63" s="51">
        <f>M63/$G63</f>
        <v>5.4092181855016195</v>
      </c>
      <c r="O63" s="28">
        <f t="shared" si="45"/>
        <v>1</v>
      </c>
      <c r="P63" s="88">
        <v>0</v>
      </c>
      <c r="Q63" s="28">
        <f t="shared" si="46"/>
        <v>0</v>
      </c>
      <c r="R63" s="51">
        <f>Q63/$G63</f>
        <v>0</v>
      </c>
      <c r="S63" s="52">
        <f t="shared" si="47"/>
        <v>0</v>
      </c>
    </row>
    <row r="64" spans="1:28" ht="20.25" customHeight="1" x14ac:dyDescent="0.35">
      <c r="A64" s="171" t="s">
        <v>19</v>
      </c>
      <c r="B64" s="172"/>
      <c r="C64" s="88">
        <f>E64+H64</f>
        <v>45420734</v>
      </c>
      <c r="D64" s="28">
        <f>C64/C$20</f>
        <v>0.99997045489510428</v>
      </c>
      <c r="E64" s="88">
        <v>36791953</v>
      </c>
      <c r="F64" s="28">
        <f t="shared" si="40"/>
        <v>0.8100015728034976</v>
      </c>
      <c r="G64" s="28">
        <f t="shared" si="41"/>
        <v>0.99996583608769118</v>
      </c>
      <c r="H64" s="88">
        <f>L64+P64</f>
        <v>8628781</v>
      </c>
      <c r="I64" s="28">
        <f t="shared" si="42"/>
        <v>0.18996888209160673</v>
      </c>
      <c r="J64" s="28">
        <f t="shared" si="43"/>
        <v>0.99999014934291486</v>
      </c>
      <c r="K64" s="51">
        <f>J64/G64</f>
        <v>1.000024314085888</v>
      </c>
      <c r="L64" s="88">
        <v>6801870</v>
      </c>
      <c r="M64" s="28">
        <f t="shared" si="44"/>
        <v>0.99998882672693956</v>
      </c>
      <c r="N64" s="51">
        <f>M64/$G64</f>
        <v>1.0000229914247254</v>
      </c>
      <c r="O64" s="28">
        <f t="shared" si="45"/>
        <v>0.78827704631743467</v>
      </c>
      <c r="P64" s="88">
        <v>1826911</v>
      </c>
      <c r="Q64" s="28">
        <f t="shared" si="46"/>
        <v>0.99999507367591356</v>
      </c>
      <c r="R64" s="51">
        <f>Q64/$G64</f>
        <v>1.000029238587127</v>
      </c>
      <c r="S64" s="52">
        <f t="shared" si="47"/>
        <v>0.21172295368256536</v>
      </c>
    </row>
    <row r="65" spans="1:28" s="60" customFormat="1" x14ac:dyDescent="0.25">
      <c r="A65" s="89"/>
      <c r="B65" s="90" t="s">
        <v>38</v>
      </c>
      <c r="C65" s="91">
        <f>SUM(C60:C64)</f>
        <v>45422076</v>
      </c>
      <c r="D65" s="56">
        <v>1</v>
      </c>
      <c r="E65" s="92">
        <f>SUM(E60:E64)</f>
        <v>36793210</v>
      </c>
      <c r="F65" s="56">
        <f t="shared" si="40"/>
        <v>0.81002924657164499</v>
      </c>
      <c r="G65" s="56">
        <f t="shared" si="41"/>
        <v>1</v>
      </c>
      <c r="H65" s="92">
        <f>SUM(H60:H64)</f>
        <v>8628866</v>
      </c>
      <c r="I65" s="56">
        <f t="shared" si="42"/>
        <v>0.18997075342835498</v>
      </c>
      <c r="J65" s="56">
        <f t="shared" si="43"/>
        <v>1</v>
      </c>
      <c r="K65" s="57"/>
      <c r="L65" s="92">
        <f>SUM(L60:L64)</f>
        <v>6801946</v>
      </c>
      <c r="M65" s="56">
        <f t="shared" si="44"/>
        <v>1</v>
      </c>
      <c r="N65" s="65" t="s">
        <v>15</v>
      </c>
      <c r="O65" s="56">
        <f t="shared" si="45"/>
        <v>0.78827808891689821</v>
      </c>
      <c r="P65" s="92">
        <f>SUM(P60:P64)</f>
        <v>1826920</v>
      </c>
      <c r="Q65" s="56">
        <f t="shared" si="46"/>
        <v>1</v>
      </c>
      <c r="R65" s="58"/>
      <c r="S65" s="59">
        <f t="shared" si="47"/>
        <v>0.21172191108310176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54788</v>
      </c>
      <c r="D67" s="28">
        <f t="shared" ref="D67:D72" si="49">C67/C$20</f>
        <v>1.2061976207340236E-3</v>
      </c>
      <c r="E67" s="88">
        <v>34565</v>
      </c>
      <c r="F67" s="28">
        <f t="shared" ref="F67:F73" si="50">E67/$C$11</f>
        <v>7.6097358473883935E-4</v>
      </c>
      <c r="G67" s="28">
        <f t="shared" ref="G67:G73" si="51">E67/E$20</f>
        <v>9.3943964117292294E-4</v>
      </c>
      <c r="H67" s="88">
        <f t="shared" ref="H67:H72" si="52">L67+P67</f>
        <v>20223</v>
      </c>
      <c r="I67" s="28">
        <f t="shared" ref="I67:I73" si="53">H67/$C$11</f>
        <v>4.4522403599518435E-4</v>
      </c>
      <c r="J67" s="28">
        <f t="shared" ref="J67:J73" si="54">H67/H$20</f>
        <v>2.3436451556902147E-3</v>
      </c>
      <c r="K67" s="51">
        <f t="shared" ref="K67:K72" si="55">J67/G67</f>
        <v>2.4947266998059532</v>
      </c>
      <c r="L67" s="88">
        <v>19228</v>
      </c>
      <c r="M67" s="28">
        <f t="shared" ref="M67:M73" si="56">L67/L$20</f>
        <v>2.8268380842776464E-3</v>
      </c>
      <c r="N67" s="51">
        <f t="shared" ref="N67:N72" si="57">M67/$G67</f>
        <v>3.0090683428562168</v>
      </c>
      <c r="O67" s="28">
        <f t="shared" ref="O67:O73" si="58">L67/H67</f>
        <v>0.95079859565840874</v>
      </c>
      <c r="P67" s="88">
        <v>995</v>
      </c>
      <c r="Q67" s="28">
        <f t="shared" ref="Q67:Q73" si="59">P67/P$20</f>
        <v>5.4463249622315152E-4</v>
      </c>
      <c r="R67" s="51">
        <f t="shared" ref="R67:R72" si="60">Q67/$G67</f>
        <v>0.57974187201974892</v>
      </c>
      <c r="S67" s="52">
        <f t="shared" ref="S67:S73" si="61">P67/H67</f>
        <v>4.9201404341591259E-2</v>
      </c>
    </row>
    <row r="68" spans="1:28" ht="21" customHeight="1" x14ac:dyDescent="0.25">
      <c r="A68" s="163" t="s">
        <v>20</v>
      </c>
      <c r="B68" s="170"/>
      <c r="C68" s="88">
        <f t="shared" si="48"/>
        <v>37742877</v>
      </c>
      <c r="D68" s="28">
        <f t="shared" si="49"/>
        <v>0.83093685546208851</v>
      </c>
      <c r="E68" s="88">
        <v>32490747</v>
      </c>
      <c r="F68" s="28">
        <f t="shared" si="50"/>
        <v>0.7153073981030722</v>
      </c>
      <c r="G68" s="28">
        <f t="shared" si="51"/>
        <v>0.88306366854101614</v>
      </c>
      <c r="H68" s="88">
        <f t="shared" si="52"/>
        <v>5252130</v>
      </c>
      <c r="I68" s="28">
        <f t="shared" si="53"/>
        <v>0.11562945735901635</v>
      </c>
      <c r="J68" s="28">
        <f t="shared" si="54"/>
        <v>0.60866978349182843</v>
      </c>
      <c r="K68" s="51">
        <f t="shared" si="55"/>
        <v>0.68927055338768839</v>
      </c>
      <c r="L68" s="88">
        <v>4123977</v>
      </c>
      <c r="M68" s="28">
        <f t="shared" si="56"/>
        <v>0.60629369889146434</v>
      </c>
      <c r="N68" s="51">
        <f t="shared" si="57"/>
        <v>0.68657982486491964</v>
      </c>
      <c r="O68" s="28">
        <f t="shared" si="58"/>
        <v>0.7852008613648177</v>
      </c>
      <c r="P68" s="88">
        <v>1128153</v>
      </c>
      <c r="Q68" s="28">
        <f t="shared" si="59"/>
        <v>0.61751636634335383</v>
      </c>
      <c r="R68" s="51">
        <f t="shared" si="60"/>
        <v>0.69928861116390917</v>
      </c>
      <c r="S68" s="52">
        <f t="shared" si="61"/>
        <v>0.2147991386351823</v>
      </c>
    </row>
    <row r="69" spans="1:28" ht="20.25" customHeight="1" x14ac:dyDescent="0.25">
      <c r="A69" s="163" t="s">
        <v>21</v>
      </c>
      <c r="B69" s="170"/>
      <c r="C69" s="88">
        <f t="shared" si="48"/>
        <v>187949</v>
      </c>
      <c r="D69" s="28">
        <f t="shared" si="49"/>
        <v>4.1378337705216288E-3</v>
      </c>
      <c r="E69" s="88">
        <v>128459</v>
      </c>
      <c r="F69" s="28">
        <f t="shared" si="50"/>
        <v>2.8281182040204417E-3</v>
      </c>
      <c r="G69" s="28">
        <f t="shared" si="51"/>
        <v>3.4913778928231595E-3</v>
      </c>
      <c r="H69" s="88">
        <f t="shared" si="52"/>
        <v>59490</v>
      </c>
      <c r="I69" s="28">
        <f t="shared" si="53"/>
        <v>1.3097155665011877E-3</v>
      </c>
      <c r="J69" s="28">
        <f t="shared" si="54"/>
        <v>6.8943010587949796E-3</v>
      </c>
      <c r="K69" s="51">
        <f t="shared" si="55"/>
        <v>1.9746648086896676</v>
      </c>
      <c r="L69" s="88">
        <v>49297</v>
      </c>
      <c r="M69" s="28">
        <f t="shared" si="56"/>
        <v>7.2474847639190315E-3</v>
      </c>
      <c r="N69" s="51">
        <f t="shared" si="57"/>
        <v>2.0758236393765586</v>
      </c>
      <c r="O69" s="28">
        <f t="shared" si="58"/>
        <v>0.82866027903849382</v>
      </c>
      <c r="P69" s="88">
        <v>10193</v>
      </c>
      <c r="Q69" s="28">
        <f t="shared" si="59"/>
        <v>5.5793357125654107E-3</v>
      </c>
      <c r="R69" s="51">
        <f t="shared" si="60"/>
        <v>1.5980326059903844</v>
      </c>
      <c r="S69" s="52">
        <f t="shared" si="61"/>
        <v>0.17133972096150613</v>
      </c>
    </row>
    <row r="70" spans="1:28" ht="21" customHeight="1" x14ac:dyDescent="0.25">
      <c r="A70" s="163" t="s">
        <v>22</v>
      </c>
      <c r="B70" s="170"/>
      <c r="C70" s="88">
        <f t="shared" si="48"/>
        <v>7256474</v>
      </c>
      <c r="D70" s="28">
        <f t="shared" si="49"/>
        <v>0.15975654657440139</v>
      </c>
      <c r="E70" s="88">
        <v>4051277</v>
      </c>
      <c r="F70" s="28">
        <f t="shared" si="50"/>
        <v>8.9191806204542479E-2</v>
      </c>
      <c r="G70" s="28">
        <f t="shared" si="51"/>
        <v>0.11010936528777999</v>
      </c>
      <c r="H70" s="88">
        <f t="shared" si="52"/>
        <v>3205197</v>
      </c>
      <c r="I70" s="28">
        <f t="shared" si="53"/>
        <v>7.0564740369858922E-2</v>
      </c>
      <c r="J70" s="28">
        <f t="shared" si="54"/>
        <v>0.37145054749952078</v>
      </c>
      <c r="K70" s="51">
        <f>J70/G70</f>
        <v>3.3734691552231171</v>
      </c>
      <c r="L70" s="88">
        <v>2535001</v>
      </c>
      <c r="M70" s="28">
        <f t="shared" si="56"/>
        <v>0.37268761028094016</v>
      </c>
      <c r="N70" s="51">
        <f t="shared" si="57"/>
        <v>3.384704010479854</v>
      </c>
      <c r="O70" s="28">
        <f t="shared" si="58"/>
        <v>0.79090333605079499</v>
      </c>
      <c r="P70" s="88">
        <v>670196</v>
      </c>
      <c r="Q70" s="28">
        <f t="shared" si="59"/>
        <v>0.36684474415956914</v>
      </c>
      <c r="R70" s="51">
        <f t="shared" si="60"/>
        <v>3.3316398037604689</v>
      </c>
      <c r="S70" s="52">
        <f t="shared" si="61"/>
        <v>0.20909666394920498</v>
      </c>
    </row>
    <row r="71" spans="1:28" ht="23.25" customHeight="1" x14ac:dyDescent="0.25">
      <c r="A71" s="163" t="s">
        <v>23</v>
      </c>
      <c r="B71" s="170"/>
      <c r="C71" s="88">
        <f t="shared" si="48"/>
        <v>108638</v>
      </c>
      <c r="D71" s="28">
        <f t="shared" si="49"/>
        <v>2.3917444900580943E-3</v>
      </c>
      <c r="E71" s="88">
        <v>48446</v>
      </c>
      <c r="F71" s="28">
        <f t="shared" si="50"/>
        <v>1.0665738835891165E-3</v>
      </c>
      <c r="G71" s="28">
        <f t="shared" si="51"/>
        <v>1.3167103386739021E-3</v>
      </c>
      <c r="H71" s="88">
        <f t="shared" si="52"/>
        <v>60192</v>
      </c>
      <c r="I71" s="28">
        <f t="shared" si="53"/>
        <v>1.3251706064689778E-3</v>
      </c>
      <c r="J71" s="28">
        <f t="shared" si="54"/>
        <v>6.9756558973102607E-3</v>
      </c>
      <c r="K71" s="51">
        <f t="shared" si="55"/>
        <v>5.2977907839135296</v>
      </c>
      <c r="L71" s="88">
        <v>46271</v>
      </c>
      <c r="M71" s="28">
        <f t="shared" si="56"/>
        <v>6.8026120760147166E-3</v>
      </c>
      <c r="N71" s="51">
        <f t="shared" si="57"/>
        <v>5.1663694559168025</v>
      </c>
      <c r="O71" s="28">
        <f t="shared" si="58"/>
        <v>0.768723418394471</v>
      </c>
      <c r="P71" s="88">
        <v>13921</v>
      </c>
      <c r="Q71" s="28">
        <f t="shared" si="59"/>
        <v>7.6199286230376811E-3</v>
      </c>
      <c r="R71" s="51">
        <f t="shared" si="60"/>
        <v>5.7870956118655048</v>
      </c>
      <c r="S71" s="52">
        <f t="shared" si="61"/>
        <v>0.23127658160552897</v>
      </c>
    </row>
    <row r="72" spans="1:28" ht="18.75" customHeight="1" x14ac:dyDescent="0.25">
      <c r="A72" s="163" t="s">
        <v>24</v>
      </c>
      <c r="B72" s="170"/>
      <c r="C72" s="88">
        <f t="shared" si="48"/>
        <v>71350</v>
      </c>
      <c r="D72" s="28">
        <f t="shared" si="49"/>
        <v>1.5708220821963311E-3</v>
      </c>
      <c r="E72" s="88">
        <v>39716</v>
      </c>
      <c r="F72" s="28">
        <f t="shared" si="50"/>
        <v>8.7437659168198298E-4</v>
      </c>
      <c r="G72" s="28">
        <f t="shared" si="51"/>
        <v>1.0794382985338871E-3</v>
      </c>
      <c r="H72" s="88">
        <f t="shared" si="52"/>
        <v>31634</v>
      </c>
      <c r="I72" s="28">
        <f t="shared" si="53"/>
        <v>6.9644549051434818E-4</v>
      </c>
      <c r="J72" s="28">
        <f t="shared" si="54"/>
        <v>3.6660668968552762E-3</v>
      </c>
      <c r="K72" s="51">
        <f t="shared" si="55"/>
        <v>3.3962727668960748</v>
      </c>
      <c r="L72" s="88">
        <v>28172</v>
      </c>
      <c r="M72" s="28">
        <f t="shared" si="56"/>
        <v>4.1417559033841197E-3</v>
      </c>
      <c r="N72" s="51">
        <f t="shared" si="57"/>
        <v>3.8369547467507208</v>
      </c>
      <c r="O72" s="28">
        <f t="shared" si="58"/>
        <v>0.89056078902446734</v>
      </c>
      <c r="P72" s="88">
        <v>3462</v>
      </c>
      <c r="Q72" s="28">
        <f t="shared" si="59"/>
        <v>1.8949926652508046E-3</v>
      </c>
      <c r="R72" s="51">
        <f t="shared" si="60"/>
        <v>1.7555358817864981</v>
      </c>
      <c r="S72" s="52">
        <f t="shared" si="61"/>
        <v>0.10943921097553265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45422076</v>
      </c>
      <c r="D73" s="99">
        <v>1</v>
      </c>
      <c r="E73" s="98">
        <f>SUM(E67:E72)</f>
        <v>36793210</v>
      </c>
      <c r="F73" s="69">
        <f t="shared" si="50"/>
        <v>0.81002924657164499</v>
      </c>
      <c r="G73" s="99">
        <f t="shared" si="51"/>
        <v>1</v>
      </c>
      <c r="H73" s="98">
        <f>SUM(H67:H72)</f>
        <v>8628866</v>
      </c>
      <c r="I73" s="69">
        <f t="shared" si="53"/>
        <v>0.18997075342835498</v>
      </c>
      <c r="J73" s="69">
        <f t="shared" si="54"/>
        <v>1</v>
      </c>
      <c r="K73" s="99"/>
      <c r="L73" s="98">
        <f>SUM(L67:L72)</f>
        <v>6801946</v>
      </c>
      <c r="M73" s="69">
        <f t="shared" si="56"/>
        <v>1</v>
      </c>
      <c r="N73" s="100"/>
      <c r="O73" s="69">
        <f t="shared" si="58"/>
        <v>0.78827808891689821</v>
      </c>
      <c r="P73" s="98">
        <f>SUM(P67:P72)</f>
        <v>1826920</v>
      </c>
      <c r="Q73" s="69">
        <f t="shared" si="59"/>
        <v>1</v>
      </c>
      <c r="R73" s="100"/>
      <c r="S73" s="72">
        <f t="shared" si="61"/>
        <v>0.21172191108310176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1554787</v>
      </c>
      <c r="D83" s="28">
        <f t="shared" ref="D83:D88" si="63">C83/C$20</f>
        <v>3.422976527977277E-2</v>
      </c>
      <c r="E83" s="88">
        <v>1341691</v>
      </c>
      <c r="F83" s="28">
        <f t="shared" ref="F83:F89" si="64">E83/$C$11</f>
        <v>2.9538302036216928E-2</v>
      </c>
      <c r="G83" s="28">
        <f t="shared" ref="G83:G89" si="65">E83/E$20</f>
        <v>3.6465722887456684E-2</v>
      </c>
      <c r="H83" s="88">
        <f t="shared" ref="H83:H88" si="66">L83+P83</f>
        <v>213096</v>
      </c>
      <c r="I83" s="28">
        <f t="shared" ref="I83:I89" si="67">H83/$C$11</f>
        <v>4.6914632435558429E-3</v>
      </c>
      <c r="J83" s="28">
        <f t="shared" ref="J83:J89" si="68">H83/H$20</f>
        <v>2.4695713202638678E-2</v>
      </c>
      <c r="K83" s="51">
        <f t="shared" ref="K83:K88" si="69">J83/G83</f>
        <v>0.67723086907824326</v>
      </c>
      <c r="L83" s="88">
        <v>132633</v>
      </c>
      <c r="M83" s="28">
        <f t="shared" ref="M83:M89" si="70">L83/L$20</f>
        <v>1.949927270813382E-2</v>
      </c>
      <c r="N83" s="51">
        <f t="shared" ref="N83:N88" si="71">M83/$G83</f>
        <v>0.53472881281728524</v>
      </c>
      <c r="O83" s="28">
        <f t="shared" ref="O83:O89" si="72">L83/H83</f>
        <v>0.62240961820024776</v>
      </c>
      <c r="P83" s="88">
        <v>80463</v>
      </c>
      <c r="Q83" s="28">
        <f t="shared" ref="Q83:Q89" si="73">P83/P$20</f>
        <v>4.4042979440807477E-2</v>
      </c>
      <c r="R83" s="51">
        <f t="shared" ref="R83:R88" si="74">Q83/$G83</f>
        <v>1.2077912064635687</v>
      </c>
      <c r="S83" s="52">
        <f t="shared" ref="S83:S89" si="75">P83/H83</f>
        <v>0.37759038179975224</v>
      </c>
    </row>
    <row r="84" spans="1:28" ht="21" customHeight="1" x14ac:dyDescent="0.25">
      <c r="A84" s="163" t="s">
        <v>27</v>
      </c>
      <c r="B84" s="170"/>
      <c r="C84" s="88">
        <f t="shared" si="62"/>
        <v>209286</v>
      </c>
      <c r="D84" s="28">
        <f t="shared" si="63"/>
        <v>4.6075833257819389E-3</v>
      </c>
      <c r="E84" s="88">
        <v>150958</v>
      </c>
      <c r="F84" s="28">
        <f t="shared" si="64"/>
        <v>3.3234500334154695E-3</v>
      </c>
      <c r="G84" s="28">
        <f t="shared" si="65"/>
        <v>4.1028765905448319E-3</v>
      </c>
      <c r="H84" s="88">
        <f t="shared" si="66"/>
        <v>58328</v>
      </c>
      <c r="I84" s="28">
        <f t="shared" si="67"/>
        <v>1.2841332923664696E-3</v>
      </c>
      <c r="J84" s="28">
        <f t="shared" si="68"/>
        <v>6.7596367819363519E-3</v>
      </c>
      <c r="K84" s="51">
        <f t="shared" si="69"/>
        <v>1.6475359745194582</v>
      </c>
      <c r="L84" s="88">
        <v>54444</v>
      </c>
      <c r="M84" s="28">
        <f t="shared" si="70"/>
        <v>8.0041799802585915E-3</v>
      </c>
      <c r="N84" s="51">
        <f t="shared" si="71"/>
        <v>1.9508702744568038</v>
      </c>
      <c r="O84" s="28">
        <f t="shared" si="72"/>
        <v>0.93341105472500341</v>
      </c>
      <c r="P84" s="88">
        <v>3884</v>
      </c>
      <c r="Q84" s="28">
        <f t="shared" si="73"/>
        <v>2.1259825279705733E-3</v>
      </c>
      <c r="R84" s="51">
        <f t="shared" si="74"/>
        <v>0.51816877282391238</v>
      </c>
      <c r="S84" s="52">
        <f t="shared" si="75"/>
        <v>6.6588945274996578E-2</v>
      </c>
    </row>
    <row r="85" spans="1:28" ht="20.25" customHeight="1" x14ac:dyDescent="0.25">
      <c r="A85" s="163" t="s">
        <v>28</v>
      </c>
      <c r="B85" s="170"/>
      <c r="C85" s="88">
        <f t="shared" si="62"/>
        <v>37434153</v>
      </c>
      <c r="D85" s="28">
        <f t="shared" si="63"/>
        <v>0.82414007232958708</v>
      </c>
      <c r="E85" s="88">
        <v>29966765</v>
      </c>
      <c r="F85" s="28">
        <f t="shared" si="64"/>
        <v>0.65974010082674339</v>
      </c>
      <c r="G85" s="28">
        <f t="shared" si="65"/>
        <v>0.81446454386556655</v>
      </c>
      <c r="H85" s="88">
        <f t="shared" si="66"/>
        <v>7467388</v>
      </c>
      <c r="I85" s="28">
        <f t="shared" si="67"/>
        <v>0.16439997150284369</v>
      </c>
      <c r="J85" s="28">
        <f t="shared" si="68"/>
        <v>0.86539621776488362</v>
      </c>
      <c r="K85" s="51">
        <f t="shared" si="69"/>
        <v>1.0625339362933934</v>
      </c>
      <c r="L85" s="88">
        <v>6034774</v>
      </c>
      <c r="M85" s="28">
        <f t="shared" si="70"/>
        <v>0.88721286525944199</v>
      </c>
      <c r="N85" s="51">
        <f t="shared" si="71"/>
        <v>1.0893204276868842</v>
      </c>
      <c r="O85" s="28">
        <f t="shared" si="72"/>
        <v>0.80815058759501979</v>
      </c>
      <c r="P85" s="88">
        <v>1432614</v>
      </c>
      <c r="Q85" s="28">
        <f t="shared" si="73"/>
        <v>0.78416898386355172</v>
      </c>
      <c r="R85" s="51">
        <f t="shared" si="74"/>
        <v>0.96280309532170949</v>
      </c>
      <c r="S85" s="52">
        <f t="shared" si="75"/>
        <v>0.19184941240498016</v>
      </c>
    </row>
    <row r="86" spans="1:28" ht="20.25" customHeight="1" x14ac:dyDescent="0.25">
      <c r="A86" s="163" t="s">
        <v>29</v>
      </c>
      <c r="B86" s="170"/>
      <c r="C86" s="88">
        <f t="shared" si="62"/>
        <v>5469517</v>
      </c>
      <c r="D86" s="28">
        <f t="shared" si="63"/>
        <v>0.12041539008476847</v>
      </c>
      <c r="E86" s="88">
        <v>4675114</v>
      </c>
      <c r="F86" s="28">
        <f t="shared" si="64"/>
        <v>0.10292603094583347</v>
      </c>
      <c r="G86" s="28">
        <f t="shared" si="65"/>
        <v>0.12706458610162039</v>
      </c>
      <c r="H86" s="88">
        <f t="shared" si="66"/>
        <v>794403</v>
      </c>
      <c r="I86" s="28">
        <f t="shared" si="67"/>
        <v>1.7489359138934998E-2</v>
      </c>
      <c r="J86" s="28">
        <f t="shared" si="68"/>
        <v>9.2063429887542583E-2</v>
      </c>
      <c r="K86" s="51">
        <f t="shared" si="69"/>
        <v>0.72454043028097936</v>
      </c>
      <c r="L86" s="88">
        <v>532400</v>
      </c>
      <c r="M86" s="28">
        <f t="shared" si="70"/>
        <v>7.8271718123019501E-2</v>
      </c>
      <c r="N86" s="51">
        <f t="shared" si="71"/>
        <v>0.61599947337349681</v>
      </c>
      <c r="O86" s="28">
        <f t="shared" si="72"/>
        <v>0.67018880845112616</v>
      </c>
      <c r="P86" s="88">
        <v>262003</v>
      </c>
      <c r="Q86" s="28">
        <f t="shared" si="73"/>
        <v>0.1434124099577431</v>
      </c>
      <c r="R86" s="51">
        <f t="shared" si="74"/>
        <v>1.1286575934151195</v>
      </c>
      <c r="S86" s="52">
        <f t="shared" si="75"/>
        <v>0.32981119154887378</v>
      </c>
    </row>
    <row r="87" spans="1:28" ht="17.25" customHeight="1" x14ac:dyDescent="0.25">
      <c r="A87" s="163" t="s">
        <v>30</v>
      </c>
      <c r="B87" s="170"/>
      <c r="C87" s="88">
        <f t="shared" si="62"/>
        <v>11637</v>
      </c>
      <c r="D87" s="28">
        <f t="shared" si="63"/>
        <v>2.5619700869682841E-4</v>
      </c>
      <c r="E87" s="88">
        <v>367</v>
      </c>
      <c r="F87" s="28">
        <f t="shared" si="64"/>
        <v>8.0797716070925512E-6</v>
      </c>
      <c r="G87" s="28">
        <f t="shared" si="65"/>
        <v>9.9746665213499986E-6</v>
      </c>
      <c r="H87" s="88">
        <f t="shared" si="66"/>
        <v>11270</v>
      </c>
      <c r="I87" s="28">
        <f t="shared" si="67"/>
        <v>2.4811723708973582E-4</v>
      </c>
      <c r="J87" s="28">
        <f t="shared" si="68"/>
        <v>1.3060812394119924E-3</v>
      </c>
      <c r="K87" s="51">
        <f t="shared" si="69"/>
        <v>130.93984010557415</v>
      </c>
      <c r="L87" s="88">
        <v>11255</v>
      </c>
      <c r="M87" s="28">
        <f t="shared" si="70"/>
        <v>1.6546735301926831E-3</v>
      </c>
      <c r="N87" s="51">
        <f t="shared" si="71"/>
        <v>165.88760402675948</v>
      </c>
      <c r="O87" s="28">
        <f t="shared" si="72"/>
        <v>0.99866903283052355</v>
      </c>
      <c r="P87" s="88">
        <v>15</v>
      </c>
      <c r="Q87" s="28">
        <f t="shared" si="73"/>
        <v>8.2105401440676105E-6</v>
      </c>
      <c r="R87" s="51">
        <f t="shared" si="74"/>
        <v>0.82313931262700235</v>
      </c>
      <c r="S87" s="52">
        <f t="shared" si="75"/>
        <v>1.3309671694764862E-3</v>
      </c>
    </row>
    <row r="88" spans="1:28" ht="18.75" customHeight="1" x14ac:dyDescent="0.25">
      <c r="A88" s="163" t="s">
        <v>31</v>
      </c>
      <c r="B88" s="170"/>
      <c r="C88" s="88">
        <f t="shared" si="62"/>
        <v>742696</v>
      </c>
      <c r="D88" s="28">
        <f t="shared" si="63"/>
        <v>1.6350991971392941E-2</v>
      </c>
      <c r="E88" s="88">
        <v>658315</v>
      </c>
      <c r="F88" s="28">
        <f t="shared" si="64"/>
        <v>1.44932829578287E-2</v>
      </c>
      <c r="G88" s="28">
        <f t="shared" si="65"/>
        <v>1.7892295888290256E-2</v>
      </c>
      <c r="H88" s="88">
        <f t="shared" si="66"/>
        <v>84381</v>
      </c>
      <c r="I88" s="28">
        <f t="shared" si="67"/>
        <v>1.8577090135642412E-3</v>
      </c>
      <c r="J88" s="28">
        <f t="shared" si="68"/>
        <v>9.7789211235868069E-3</v>
      </c>
      <c r="K88" s="51">
        <f t="shared" si="69"/>
        <v>0.54654367358113576</v>
      </c>
      <c r="L88" s="88">
        <v>36440</v>
      </c>
      <c r="M88" s="28">
        <f t="shared" si="70"/>
        <v>5.357290398953476E-3</v>
      </c>
      <c r="N88" s="51">
        <f t="shared" si="71"/>
        <v>0.2994188354810069</v>
      </c>
      <c r="O88" s="28">
        <f t="shared" si="72"/>
        <v>0.43185077209324374</v>
      </c>
      <c r="P88" s="88">
        <v>47941</v>
      </c>
      <c r="Q88" s="28">
        <f t="shared" si="73"/>
        <v>2.6241433669783022E-2</v>
      </c>
      <c r="R88" s="51">
        <f t="shared" si="74"/>
        <v>1.4666331159299082</v>
      </c>
      <c r="S88" s="52">
        <f t="shared" si="75"/>
        <v>0.56814922790675626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45422076</v>
      </c>
      <c r="D89" s="99">
        <v>1</v>
      </c>
      <c r="E89" s="98">
        <f>SUM(E83:E88)</f>
        <v>36793210</v>
      </c>
      <c r="F89" s="69">
        <f t="shared" si="64"/>
        <v>0.81002924657164499</v>
      </c>
      <c r="G89" s="99">
        <f t="shared" si="65"/>
        <v>1</v>
      </c>
      <c r="H89" s="98">
        <f>SUM(H83:H88)</f>
        <v>8628866</v>
      </c>
      <c r="I89" s="69">
        <f t="shared" si="67"/>
        <v>0.18997075342835498</v>
      </c>
      <c r="J89" s="69">
        <f t="shared" si="68"/>
        <v>1</v>
      </c>
      <c r="K89" s="69"/>
      <c r="L89" s="98">
        <f>SUM(L83:L88)</f>
        <v>6801946</v>
      </c>
      <c r="M89" s="69">
        <f t="shared" si="70"/>
        <v>1</v>
      </c>
      <c r="N89" s="71"/>
      <c r="O89" s="69">
        <f t="shared" si="72"/>
        <v>0.78827808891689821</v>
      </c>
      <c r="P89" s="98">
        <f>SUM(P83:P88)</f>
        <v>1826920</v>
      </c>
      <c r="Q89" s="69">
        <f t="shared" si="73"/>
        <v>1</v>
      </c>
      <c r="R89" s="71"/>
      <c r="S89" s="72">
        <f t="shared" si="75"/>
        <v>0.21172191108310176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85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  <c r="U96" s="30"/>
      <c r="V96" s="30"/>
      <c r="W96" s="30"/>
      <c r="X96" s="30"/>
      <c r="Y96" s="30"/>
      <c r="Z96" s="30"/>
      <c r="AA96" s="30"/>
      <c r="AB96" s="30"/>
    </row>
    <row r="97" spans="1:28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  <c r="U97" s="30"/>
      <c r="V97" s="30"/>
      <c r="W97" s="30"/>
      <c r="X97" s="30"/>
      <c r="Y97" s="30"/>
      <c r="Z97" s="30"/>
      <c r="AA97" s="30"/>
      <c r="AB97" s="30"/>
    </row>
    <row r="98" spans="1:28" s="19" customFormat="1" ht="25.5" customHeight="1" x14ac:dyDescent="0.25">
      <c r="R98" s="118"/>
    </row>
    <row r="99" spans="1:28" s="19" customFormat="1" ht="25.5" customHeight="1" x14ac:dyDescent="0.25">
      <c r="R99" s="118"/>
    </row>
    <row r="100" spans="1:28" s="19" customFormat="1" ht="15" customHeight="1" x14ac:dyDescent="0.25">
      <c r="R100" s="118"/>
    </row>
    <row r="101" spans="1:28" s="19" customFormat="1" x14ac:dyDescent="0.25">
      <c r="R101" s="118"/>
    </row>
    <row r="102" spans="1:28" s="19" customFormat="1" x14ac:dyDescent="0.25">
      <c r="R102" s="118"/>
    </row>
    <row r="103" spans="1:28" s="19" customFormat="1" ht="27" customHeight="1" x14ac:dyDescent="0.25">
      <c r="R103" s="118"/>
    </row>
    <row r="104" spans="1:28" s="19" customFormat="1" ht="15" customHeight="1" x14ac:dyDescent="0.25">
      <c r="R104" s="118"/>
    </row>
    <row r="105" spans="1:28" s="19" customFormat="1" ht="25.5" customHeight="1" x14ac:dyDescent="0.25">
      <c r="R105" s="118"/>
    </row>
    <row r="106" spans="1:28" s="19" customFormat="1" ht="15" customHeight="1" x14ac:dyDescent="0.25">
      <c r="R106" s="118"/>
    </row>
    <row r="107" spans="1:28" s="19" customFormat="1" ht="15" customHeight="1" x14ac:dyDescent="0.25">
      <c r="R107" s="118"/>
    </row>
    <row r="108" spans="1:28" s="19" customFormat="1" ht="15" customHeight="1" x14ac:dyDescent="0.25">
      <c r="R108" s="118"/>
    </row>
    <row r="109" spans="1:28" s="19" customFormat="1" ht="16.5" customHeight="1" x14ac:dyDescent="0.25">
      <c r="R109" s="118"/>
    </row>
    <row r="110" spans="1:28" s="19" customFormat="1" ht="25.5" customHeight="1" x14ac:dyDescent="0.25">
      <c r="R110" s="118"/>
    </row>
    <row r="111" spans="1:28" s="19" customFormat="1" ht="27" customHeight="1" x14ac:dyDescent="0.25">
      <c r="R111" s="118"/>
    </row>
    <row r="112" spans="1:28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J77:J80"/>
    <mergeCell ref="L77:L80"/>
    <mergeCell ref="M77:M80"/>
    <mergeCell ref="O77:O80"/>
    <mergeCell ref="P77:P80"/>
    <mergeCell ref="Q77:Q80"/>
    <mergeCell ref="A61:B61"/>
    <mergeCell ref="A62:B62"/>
    <mergeCell ref="A63:B63"/>
    <mergeCell ref="A64:B64"/>
    <mergeCell ref="A66:B66"/>
    <mergeCell ref="A67:B67"/>
    <mergeCell ref="A68:B68"/>
    <mergeCell ref="I77:I80"/>
    <mergeCell ref="A69:B69"/>
    <mergeCell ref="A70:B70"/>
    <mergeCell ref="A71:B71"/>
    <mergeCell ref="A72:B72"/>
    <mergeCell ref="E76:G76"/>
    <mergeCell ref="H76:K76"/>
    <mergeCell ref="C76:D76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70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2.14062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710937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74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46518858</v>
      </c>
      <c r="D11" s="78">
        <v>1</v>
      </c>
      <c r="E11" s="122">
        <f>E20</f>
        <v>37678638</v>
      </c>
      <c r="F11" s="121">
        <f>E11/C11</f>
        <v>0.8099648104001177</v>
      </c>
      <c r="G11" s="119">
        <v>1</v>
      </c>
      <c r="H11" s="120">
        <f>H20</f>
        <v>8840220</v>
      </c>
      <c r="I11" s="121">
        <f>H11/C11</f>
        <v>0.19003518959988228</v>
      </c>
      <c r="J11" s="123">
        <v>1</v>
      </c>
      <c r="K11" s="124">
        <f>J11/G11</f>
        <v>1</v>
      </c>
      <c r="L11" s="122">
        <f>L20</f>
        <v>6859324</v>
      </c>
      <c r="M11" s="123">
        <v>1</v>
      </c>
      <c r="N11" s="126">
        <f>M11/G11</f>
        <v>1</v>
      </c>
      <c r="O11" s="125">
        <f>L11/$H$11</f>
        <v>0.77592231867532713</v>
      </c>
      <c r="P11" s="77">
        <f>P20</f>
        <v>1980896</v>
      </c>
      <c r="Q11" s="81">
        <v>1</v>
      </c>
      <c r="R11" s="133">
        <f>Q11/K11</f>
        <v>1</v>
      </c>
      <c r="S11" s="43">
        <f>P11/H11</f>
        <v>0.22407768132467293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19717</v>
      </c>
      <c r="D13" s="28">
        <f t="shared" ref="D13:D19" si="1">C13/C$20</f>
        <v>4.2384961384907602E-4</v>
      </c>
      <c r="E13" s="88">
        <v>5876</v>
      </c>
      <c r="F13" s="28">
        <f t="shared" ref="F13:F20" si="2">E13/$C$11</f>
        <v>1.2631436481093324E-4</v>
      </c>
      <c r="G13" s="28">
        <f t="shared" ref="G13:G19" si="3">E13/E$20</f>
        <v>1.5595043536340141E-4</v>
      </c>
      <c r="H13" s="88">
        <f t="shared" ref="H13:H19" si="4">L13+P13</f>
        <v>13841</v>
      </c>
      <c r="I13" s="28">
        <f t="shared" ref="I13:I20" si="5">H13/$C$11</f>
        <v>2.9753524903814279E-4</v>
      </c>
      <c r="J13" s="28">
        <f t="shared" ref="J13:J19" si="6">H13/H$20</f>
        <v>1.5656850168887201E-3</v>
      </c>
      <c r="K13" s="51">
        <f>J13/$G13</f>
        <v>10.039632228280118</v>
      </c>
      <c r="L13" s="88">
        <v>13460</v>
      </c>
      <c r="M13" s="28">
        <f t="shared" ref="M13:M19" si="7">L13/L$20</f>
        <v>1.9622924941291591E-3</v>
      </c>
      <c r="N13" s="51">
        <f t="shared" ref="N13:N19" si="8">M13/$G13</f>
        <v>12.582795870730038</v>
      </c>
      <c r="O13" s="28">
        <f t="shared" ref="O13:O20" si="9">L13/H13</f>
        <v>0.97247308720468173</v>
      </c>
      <c r="P13" s="88">
        <v>381</v>
      </c>
      <c r="Q13" s="28">
        <f t="shared" ref="Q13:Q19" si="10">P13/P$20</f>
        <v>1.9233720498198795E-4</v>
      </c>
      <c r="R13" s="51">
        <f t="shared" ref="R13:R19" si="11">Q13/$G13</f>
        <v>1.2333226549435194</v>
      </c>
      <c r="S13" s="52">
        <f t="shared" ref="S13:S20" si="12">P13/H13</f>
        <v>2.7526912795318256E-2</v>
      </c>
    </row>
    <row r="14" spans="1:28" x14ac:dyDescent="0.25">
      <c r="A14" s="163" t="s">
        <v>3</v>
      </c>
      <c r="B14" s="164"/>
      <c r="C14" s="88">
        <f t="shared" si="0"/>
        <v>1896844</v>
      </c>
      <c r="D14" s="28">
        <f t="shared" si="1"/>
        <v>4.0775807523047963E-2</v>
      </c>
      <c r="E14" s="88">
        <v>681674</v>
      </c>
      <c r="F14" s="28">
        <f t="shared" si="2"/>
        <v>1.4653713124255974E-2</v>
      </c>
      <c r="G14" s="28">
        <f t="shared" si="3"/>
        <v>1.809178983592772E-2</v>
      </c>
      <c r="H14" s="88">
        <f t="shared" si="4"/>
        <v>1215170</v>
      </c>
      <c r="I14" s="28">
        <f t="shared" si="5"/>
        <v>2.6122094398791991E-2</v>
      </c>
      <c r="J14" s="28">
        <f t="shared" si="6"/>
        <v>0.13745924875172791</v>
      </c>
      <c r="K14" s="51">
        <f t="shared" ref="K14:K19" si="13">J14/G14</f>
        <v>7.5978800327844516</v>
      </c>
      <c r="L14" s="88">
        <v>1025391</v>
      </c>
      <c r="M14" s="28">
        <f t="shared" si="7"/>
        <v>0.14948863765583897</v>
      </c>
      <c r="N14" s="51">
        <f t="shared" si="8"/>
        <v>8.2627887573055823</v>
      </c>
      <c r="O14" s="28">
        <f t="shared" si="9"/>
        <v>0.84382514380703932</v>
      </c>
      <c r="P14" s="88">
        <v>189779</v>
      </c>
      <c r="Q14" s="28">
        <f t="shared" si="10"/>
        <v>9.5804625785503125E-2</v>
      </c>
      <c r="R14" s="51">
        <f t="shared" si="11"/>
        <v>5.2954752765947335</v>
      </c>
      <c r="S14" s="52">
        <f t="shared" si="12"/>
        <v>0.15617485619296065</v>
      </c>
    </row>
    <row r="15" spans="1:28" x14ac:dyDescent="0.25">
      <c r="A15" s="163" t="s">
        <v>4</v>
      </c>
      <c r="B15" s="164"/>
      <c r="C15" s="88">
        <f t="shared" si="0"/>
        <v>2404894</v>
      </c>
      <c r="D15" s="28">
        <f t="shared" si="1"/>
        <v>5.1697184827710088E-2</v>
      </c>
      <c r="E15" s="88">
        <v>1268710</v>
      </c>
      <c r="F15" s="28">
        <f t="shared" si="2"/>
        <v>2.7273025490006656E-2</v>
      </c>
      <c r="G15" s="28">
        <f t="shared" si="3"/>
        <v>3.3671864678335772E-2</v>
      </c>
      <c r="H15" s="88">
        <f t="shared" si="4"/>
        <v>1136184</v>
      </c>
      <c r="I15" s="28">
        <f t="shared" si="5"/>
        <v>2.4424159337703432E-2</v>
      </c>
      <c r="J15" s="28">
        <f t="shared" si="6"/>
        <v>0.12852440323883343</v>
      </c>
      <c r="K15" s="51">
        <f t="shared" si="13"/>
        <v>3.8169672059036599</v>
      </c>
      <c r="L15" s="88">
        <v>868390</v>
      </c>
      <c r="M15" s="28">
        <f t="shared" si="7"/>
        <v>0.12659993900273556</v>
      </c>
      <c r="N15" s="51">
        <f t="shared" si="8"/>
        <v>3.759813726151882</v>
      </c>
      <c r="O15" s="28">
        <f t="shared" si="9"/>
        <v>0.76430402117966811</v>
      </c>
      <c r="P15" s="88">
        <v>267794</v>
      </c>
      <c r="Q15" s="28">
        <f t="shared" si="10"/>
        <v>0.13518831882138185</v>
      </c>
      <c r="R15" s="51">
        <f t="shared" si="11"/>
        <v>4.0148747363065107</v>
      </c>
      <c r="S15" s="52">
        <f t="shared" si="12"/>
        <v>0.23569597882033191</v>
      </c>
    </row>
    <row r="16" spans="1:28" x14ac:dyDescent="0.25">
      <c r="A16" s="163" t="s">
        <v>5</v>
      </c>
      <c r="B16" s="164"/>
      <c r="C16" s="88">
        <f t="shared" si="0"/>
        <v>3461408</v>
      </c>
      <c r="D16" s="28">
        <f t="shared" si="1"/>
        <v>7.440870538997324E-2</v>
      </c>
      <c r="E16" s="88">
        <v>2383686</v>
      </c>
      <c r="F16" s="28">
        <f t="shared" si="2"/>
        <v>5.1241283696173284E-2</v>
      </c>
      <c r="G16" s="28">
        <f t="shared" si="3"/>
        <v>6.3263592489728529E-2</v>
      </c>
      <c r="H16" s="88">
        <f t="shared" si="4"/>
        <v>1077722</v>
      </c>
      <c r="I16" s="28">
        <f t="shared" si="5"/>
        <v>2.3167421693799962E-2</v>
      </c>
      <c r="J16" s="28">
        <f t="shared" si="6"/>
        <v>0.12191121940404198</v>
      </c>
      <c r="K16" s="51">
        <f t="shared" si="13"/>
        <v>1.9270359871490934</v>
      </c>
      <c r="L16" s="88">
        <v>777797</v>
      </c>
      <c r="M16" s="28">
        <f t="shared" si="7"/>
        <v>0.11339266085112761</v>
      </c>
      <c r="N16" s="51">
        <f t="shared" si="8"/>
        <v>1.7923841563303258</v>
      </c>
      <c r="O16" s="28">
        <f t="shared" si="9"/>
        <v>0.72170466966434754</v>
      </c>
      <c r="P16" s="88">
        <v>299925</v>
      </c>
      <c r="Q16" s="28">
        <f t="shared" si="10"/>
        <v>0.15140875644152949</v>
      </c>
      <c r="R16" s="51">
        <f t="shared" si="11"/>
        <v>2.3933000084703093</v>
      </c>
      <c r="S16" s="52">
        <f t="shared" si="12"/>
        <v>0.2782953303356524</v>
      </c>
    </row>
    <row r="17" spans="1:28" x14ac:dyDescent="0.25">
      <c r="A17" s="163" t="s">
        <v>6</v>
      </c>
      <c r="B17" s="164"/>
      <c r="C17" s="88">
        <f t="shared" si="0"/>
        <v>19700814</v>
      </c>
      <c r="D17" s="28">
        <f t="shared" si="1"/>
        <v>0.42350166893606889</v>
      </c>
      <c r="E17" s="88">
        <v>17410415</v>
      </c>
      <c r="F17" s="28">
        <f t="shared" si="2"/>
        <v>0.37426574401289042</v>
      </c>
      <c r="G17" s="28">
        <f t="shared" si="3"/>
        <v>0.46207654852067637</v>
      </c>
      <c r="H17" s="88">
        <f t="shared" si="4"/>
        <v>2290399</v>
      </c>
      <c r="I17" s="28">
        <f t="shared" si="5"/>
        <v>4.9235924923178465E-2</v>
      </c>
      <c r="J17" s="28">
        <f t="shared" si="6"/>
        <v>0.25908846159937199</v>
      </c>
      <c r="K17" s="51">
        <f t="shared" si="13"/>
        <v>0.56070463309344654</v>
      </c>
      <c r="L17" s="88">
        <v>1674530</v>
      </c>
      <c r="M17" s="28">
        <f t="shared" si="7"/>
        <v>0.24412463968752607</v>
      </c>
      <c r="N17" s="51">
        <f t="shared" si="8"/>
        <v>0.52832077383949361</v>
      </c>
      <c r="O17" s="28">
        <f t="shared" si="9"/>
        <v>0.73110842259361797</v>
      </c>
      <c r="P17" s="88">
        <v>615869</v>
      </c>
      <c r="Q17" s="28">
        <f t="shared" si="10"/>
        <v>0.31090425746732792</v>
      </c>
      <c r="R17" s="51">
        <f t="shared" si="11"/>
        <v>0.67284145551787511</v>
      </c>
      <c r="S17" s="52">
        <f t="shared" si="12"/>
        <v>0.26889157740638203</v>
      </c>
    </row>
    <row r="18" spans="1:28" x14ac:dyDescent="0.25">
      <c r="A18" s="163" t="s">
        <v>7</v>
      </c>
      <c r="B18" s="164"/>
      <c r="C18" s="88">
        <f t="shared" si="0"/>
        <v>13250839</v>
      </c>
      <c r="D18" s="28">
        <f t="shared" si="1"/>
        <v>0.28484875961486417</v>
      </c>
      <c r="E18" s="88">
        <v>11331206</v>
      </c>
      <c r="F18" s="28">
        <f t="shared" si="2"/>
        <v>0.24358306474333485</v>
      </c>
      <c r="G18" s="28">
        <f t="shared" si="3"/>
        <v>0.30073289804159059</v>
      </c>
      <c r="H18" s="88">
        <f t="shared" si="4"/>
        <v>1919633</v>
      </c>
      <c r="I18" s="28">
        <f t="shared" si="5"/>
        <v>4.1265694871529306E-2</v>
      </c>
      <c r="J18" s="28">
        <f t="shared" si="6"/>
        <v>0.21714765017160206</v>
      </c>
      <c r="K18" s="51">
        <f t="shared" si="13"/>
        <v>0.72206150901911337</v>
      </c>
      <c r="L18" s="88">
        <v>1471873</v>
      </c>
      <c r="M18" s="28">
        <f t="shared" si="7"/>
        <v>0.21457989154616403</v>
      </c>
      <c r="N18" s="51">
        <f t="shared" si="8"/>
        <v>0.71352317270087351</v>
      </c>
      <c r="O18" s="28">
        <f t="shared" si="9"/>
        <v>0.76674708134315261</v>
      </c>
      <c r="P18" s="88">
        <v>447760</v>
      </c>
      <c r="Q18" s="28">
        <f t="shared" si="10"/>
        <v>0.22603912572896306</v>
      </c>
      <c r="R18" s="51">
        <f t="shared" si="11"/>
        <v>0.75162753127761373</v>
      </c>
      <c r="S18" s="52">
        <f t="shared" si="12"/>
        <v>0.23325291865684744</v>
      </c>
    </row>
    <row r="19" spans="1:28" x14ac:dyDescent="0.25">
      <c r="A19" s="163" t="s">
        <v>8</v>
      </c>
      <c r="B19" s="164"/>
      <c r="C19" s="88">
        <f t="shared" si="0"/>
        <v>5784342</v>
      </c>
      <c r="D19" s="28">
        <f t="shared" si="1"/>
        <v>0.12434402409448658</v>
      </c>
      <c r="E19" s="88">
        <v>4597071</v>
      </c>
      <c r="F19" s="28">
        <f t="shared" si="2"/>
        <v>9.8821664968645626E-2</v>
      </c>
      <c r="G19" s="28">
        <f t="shared" si="3"/>
        <v>0.12200735599837764</v>
      </c>
      <c r="H19" s="88">
        <f t="shared" si="4"/>
        <v>1187271</v>
      </c>
      <c r="I19" s="28">
        <f t="shared" si="5"/>
        <v>2.5522359125840964E-2</v>
      </c>
      <c r="J19" s="28">
        <f t="shared" si="6"/>
        <v>0.13430333181753396</v>
      </c>
      <c r="K19" s="51">
        <f t="shared" si="13"/>
        <v>1.1007806104684361</v>
      </c>
      <c r="L19" s="88">
        <v>1027883</v>
      </c>
      <c r="M19" s="28">
        <f t="shared" si="7"/>
        <v>0.14985193876247863</v>
      </c>
      <c r="N19" s="51">
        <f t="shared" si="8"/>
        <v>1.2282205243794582</v>
      </c>
      <c r="O19" s="28">
        <f t="shared" si="9"/>
        <v>0.86575263777183131</v>
      </c>
      <c r="P19" s="88">
        <v>159388</v>
      </c>
      <c r="Q19" s="28">
        <f t="shared" si="10"/>
        <v>8.046257855031258E-2</v>
      </c>
      <c r="R19" s="51">
        <f t="shared" si="11"/>
        <v>0.65948956841079731</v>
      </c>
      <c r="S19" s="52">
        <f t="shared" si="12"/>
        <v>0.13424736222816863</v>
      </c>
    </row>
    <row r="20" spans="1:28" s="60" customFormat="1" ht="21" customHeight="1" x14ac:dyDescent="0.25">
      <c r="A20" s="53"/>
      <c r="B20" s="54" t="s">
        <v>38</v>
      </c>
      <c r="C20" s="92">
        <f>SUM(C13:C19)</f>
        <v>46518858</v>
      </c>
      <c r="D20" s="55">
        <f>SUM(D13:D19)</f>
        <v>1</v>
      </c>
      <c r="E20" s="92">
        <f>SUM(E13:E19)</f>
        <v>37678638</v>
      </c>
      <c r="F20" s="56">
        <f t="shared" si="2"/>
        <v>0.8099648104001177</v>
      </c>
      <c r="G20" s="55">
        <f>SUM(G13:G19)</f>
        <v>1</v>
      </c>
      <c r="H20" s="92">
        <f>SUM(H13:H19)</f>
        <v>8840220</v>
      </c>
      <c r="I20" s="56">
        <f t="shared" si="5"/>
        <v>0.19003518959988228</v>
      </c>
      <c r="J20" s="56">
        <f>SUM(J13:J19)</f>
        <v>1</v>
      </c>
      <c r="K20" s="57"/>
      <c r="L20" s="92">
        <f>SUM(L13:L19)</f>
        <v>6859324</v>
      </c>
      <c r="M20" s="56">
        <f>SUM(M13:M19)</f>
        <v>1</v>
      </c>
      <c r="N20" s="58"/>
      <c r="O20" s="56">
        <f t="shared" si="9"/>
        <v>0.77592231867532713</v>
      </c>
      <c r="P20" s="92">
        <f>SUM(P13:P19)</f>
        <v>1980896</v>
      </c>
      <c r="Q20" s="56">
        <f>SUM(Q13:Q19)</f>
        <v>1</v>
      </c>
      <c r="R20" s="51" t="s">
        <v>15</v>
      </c>
      <c r="S20" s="59">
        <f t="shared" si="12"/>
        <v>0.22407768132467293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38748378</v>
      </c>
      <c r="D22" s="28">
        <f t="shared" ref="D22:D27" si="15">C22/C$20</f>
        <v>0.83296064576649753</v>
      </c>
      <c r="E22" s="88">
        <v>33013273</v>
      </c>
      <c r="F22" s="28">
        <f t="shared" ref="F22:F28" si="16">E22/$C$11</f>
        <v>0.70967505264209196</v>
      </c>
      <c r="G22" s="28">
        <f t="shared" ref="G22:G28" si="17">E22/E$20</f>
        <v>0.87618010502396615</v>
      </c>
      <c r="H22" s="88">
        <f t="shared" ref="H22:H27" si="18">L22+P22</f>
        <v>5735105</v>
      </c>
      <c r="I22" s="28">
        <f t="shared" ref="I22:I28" si="19">H22/$C$11</f>
        <v>0.1232855931244056</v>
      </c>
      <c r="J22" s="28">
        <f t="shared" ref="J22:J28" si="20">H22/H$20</f>
        <v>0.64875138854010417</v>
      </c>
      <c r="K22" s="51">
        <f t="shared" ref="K22:K27" si="21">J22/G22</f>
        <v>0.74043154463357608</v>
      </c>
      <c r="L22" s="88">
        <v>4331050</v>
      </c>
      <c r="M22" s="28">
        <f t="shared" ref="M22:M28" si="22">L22/L$20</f>
        <v>0.6314106171395315</v>
      </c>
      <c r="N22" s="51">
        <f t="shared" ref="N22:N27" si="23">M22/$G22</f>
        <v>0.72064021257622657</v>
      </c>
      <c r="O22" s="28">
        <f t="shared" ref="O22:O28" si="24">L22/H22</f>
        <v>0.75518233755092534</v>
      </c>
      <c r="P22" s="88">
        <v>1404055</v>
      </c>
      <c r="Q22" s="28">
        <f t="shared" ref="Q22:Q28" si="25">P22/P$20</f>
        <v>0.70879793790284795</v>
      </c>
      <c r="R22" s="51">
        <f t="shared" ref="R22:R27" si="26">Q22/$G22</f>
        <v>0.80896374368539237</v>
      </c>
      <c r="S22" s="52">
        <f t="shared" ref="S22:S28" si="27">P22/H22</f>
        <v>0.2448176624490746</v>
      </c>
    </row>
    <row r="23" spans="1:28" ht="16.5" customHeight="1" x14ac:dyDescent="0.25">
      <c r="A23" s="163" t="s">
        <v>11</v>
      </c>
      <c r="B23" s="164"/>
      <c r="C23" s="88">
        <f t="shared" si="14"/>
        <v>4694132</v>
      </c>
      <c r="D23" s="28">
        <f t="shared" si="15"/>
        <v>0.10090815213047577</v>
      </c>
      <c r="E23" s="88">
        <v>2903531</v>
      </c>
      <c r="F23" s="28">
        <f t="shared" si="16"/>
        <v>6.2416214086768854E-2</v>
      </c>
      <c r="G23" s="28">
        <f t="shared" si="17"/>
        <v>7.7060402236407796E-2</v>
      </c>
      <c r="H23" s="88">
        <f t="shared" si="18"/>
        <v>1790601</v>
      </c>
      <c r="I23" s="28">
        <f t="shared" si="19"/>
        <v>3.8491938043706923E-2</v>
      </c>
      <c r="J23" s="28">
        <f t="shared" si="20"/>
        <v>0.20255163333039222</v>
      </c>
      <c r="K23" s="51">
        <f t="shared" si="21"/>
        <v>2.6284787965289791</v>
      </c>
      <c r="L23" s="88">
        <v>1354547</v>
      </c>
      <c r="M23" s="28">
        <f t="shared" si="22"/>
        <v>0.19747529056799182</v>
      </c>
      <c r="N23" s="51">
        <f t="shared" si="23"/>
        <v>2.5626039423227023</v>
      </c>
      <c r="O23" s="28">
        <f t="shared" si="24"/>
        <v>0.75647617755155949</v>
      </c>
      <c r="P23" s="88">
        <v>436054</v>
      </c>
      <c r="Q23" s="28">
        <f t="shared" si="25"/>
        <v>0.22012967869085504</v>
      </c>
      <c r="R23" s="51">
        <f t="shared" si="26"/>
        <v>2.8565861623137625</v>
      </c>
      <c r="S23" s="52">
        <f t="shared" si="27"/>
        <v>0.24352382244844051</v>
      </c>
    </row>
    <row r="24" spans="1:28" x14ac:dyDescent="0.25">
      <c r="A24" s="163" t="s">
        <v>12</v>
      </c>
      <c r="B24" s="164"/>
      <c r="C24" s="88">
        <f t="shared" si="14"/>
        <v>860438</v>
      </c>
      <c r="D24" s="28">
        <f t="shared" si="15"/>
        <v>1.8496541768071778E-2</v>
      </c>
      <c r="E24" s="88">
        <v>416354</v>
      </c>
      <c r="F24" s="28">
        <f t="shared" si="16"/>
        <v>8.9502197151959326E-3</v>
      </c>
      <c r="G24" s="28">
        <f t="shared" si="17"/>
        <v>1.1050134030853238E-2</v>
      </c>
      <c r="H24" s="88">
        <f t="shared" si="18"/>
        <v>444084</v>
      </c>
      <c r="I24" s="28">
        <f t="shared" si="19"/>
        <v>9.5463220528758472E-3</v>
      </c>
      <c r="J24" s="28">
        <f t="shared" si="20"/>
        <v>5.023449642655952E-2</v>
      </c>
      <c r="K24" s="51">
        <f t="shared" si="21"/>
        <v>4.5460531325954108</v>
      </c>
      <c r="L24" s="88">
        <v>421517</v>
      </c>
      <c r="M24" s="28">
        <f t="shared" si="22"/>
        <v>6.1451682410686534E-2</v>
      </c>
      <c r="N24" s="51">
        <f t="shared" si="23"/>
        <v>5.5611707730518392</v>
      </c>
      <c r="O24" s="28">
        <f t="shared" si="24"/>
        <v>0.94918303744336652</v>
      </c>
      <c r="P24" s="88">
        <v>22567</v>
      </c>
      <c r="Q24" s="28">
        <f t="shared" si="25"/>
        <v>1.1392319435245464E-2</v>
      </c>
      <c r="R24" s="51">
        <f t="shared" si="26"/>
        <v>1.0309666293129844</v>
      </c>
      <c r="S24" s="52">
        <f t="shared" si="27"/>
        <v>5.0816962556633427E-2</v>
      </c>
    </row>
    <row r="25" spans="1:28" x14ac:dyDescent="0.25">
      <c r="A25" s="163" t="s">
        <v>13</v>
      </c>
      <c r="B25" s="164"/>
      <c r="C25" s="88">
        <f t="shared" si="14"/>
        <v>1150161</v>
      </c>
      <c r="D25" s="28">
        <f t="shared" si="15"/>
        <v>2.472461813228519E-2</v>
      </c>
      <c r="E25" s="88">
        <v>551644</v>
      </c>
      <c r="F25" s="28">
        <f t="shared" si="16"/>
        <v>1.1858502631341465E-2</v>
      </c>
      <c r="G25" s="28">
        <f t="shared" si="17"/>
        <v>1.4640762757931962E-2</v>
      </c>
      <c r="H25" s="88">
        <f t="shared" si="18"/>
        <v>598517</v>
      </c>
      <c r="I25" s="28">
        <f t="shared" si="19"/>
        <v>1.2866115500943725E-2</v>
      </c>
      <c r="J25" s="28">
        <f t="shared" si="20"/>
        <v>6.7703858048781596E-2</v>
      </c>
      <c r="K25" s="51">
        <f t="shared" si="21"/>
        <v>4.624339535322469</v>
      </c>
      <c r="L25" s="88">
        <v>517186</v>
      </c>
      <c r="M25" s="28">
        <f t="shared" si="22"/>
        <v>7.5398975175979446E-2</v>
      </c>
      <c r="N25" s="51">
        <f t="shared" si="23"/>
        <v>5.1499349058935033</v>
      </c>
      <c r="O25" s="28">
        <f t="shared" si="24"/>
        <v>0.86411246464177294</v>
      </c>
      <c r="P25" s="88">
        <v>81331</v>
      </c>
      <c r="Q25" s="28">
        <f t="shared" si="25"/>
        <v>4.1057682987900426E-2</v>
      </c>
      <c r="R25" s="51">
        <f t="shared" si="26"/>
        <v>2.8043404340840441</v>
      </c>
      <c r="S25" s="52">
        <f t="shared" si="27"/>
        <v>0.13588753535822709</v>
      </c>
    </row>
    <row r="26" spans="1:28" ht="36.75" customHeight="1" x14ac:dyDescent="0.25">
      <c r="A26" s="167" t="s">
        <v>80</v>
      </c>
      <c r="B26" s="168"/>
      <c r="C26" s="88">
        <f t="shared" si="14"/>
        <v>202320</v>
      </c>
      <c r="D26" s="28">
        <f t="shared" si="15"/>
        <v>4.349203929296803E-3</v>
      </c>
      <c r="E26" s="88">
        <v>122973</v>
      </c>
      <c r="F26" s="28">
        <f t="shared" si="16"/>
        <v>2.6435085745226163E-3</v>
      </c>
      <c r="G26" s="28">
        <f t="shared" si="17"/>
        <v>3.2637326221823621E-3</v>
      </c>
      <c r="H26" s="88">
        <f t="shared" si="18"/>
        <v>79347</v>
      </c>
      <c r="I26" s="28">
        <f t="shared" si="19"/>
        <v>1.7056953547741865E-3</v>
      </c>
      <c r="J26" s="28">
        <f t="shared" si="20"/>
        <v>8.9756816006841458E-3</v>
      </c>
      <c r="K26" s="51">
        <f t="shared" si="21"/>
        <v>2.7501277340183496</v>
      </c>
      <c r="L26" s="88">
        <v>66344</v>
      </c>
      <c r="M26" s="28">
        <f t="shared" si="22"/>
        <v>9.6720901359959085E-3</v>
      </c>
      <c r="N26" s="51">
        <f t="shared" si="23"/>
        <v>2.9635056714690267</v>
      </c>
      <c r="O26" s="28">
        <f t="shared" si="24"/>
        <v>0.83612486924521401</v>
      </c>
      <c r="P26" s="88">
        <v>13003</v>
      </c>
      <c r="Q26" s="28">
        <f t="shared" si="25"/>
        <v>6.5642012503432786E-3</v>
      </c>
      <c r="R26" s="51">
        <f t="shared" si="26"/>
        <v>2.0112558258384508</v>
      </c>
      <c r="S26" s="52">
        <f t="shared" si="27"/>
        <v>0.16387513075478594</v>
      </c>
    </row>
    <row r="27" spans="1:28" ht="39.75" customHeight="1" x14ac:dyDescent="0.25">
      <c r="A27" s="163" t="s">
        <v>56</v>
      </c>
      <c r="B27" s="164"/>
      <c r="C27" s="88">
        <f t="shared" si="14"/>
        <v>863429</v>
      </c>
      <c r="D27" s="28">
        <f t="shared" si="15"/>
        <v>1.8560838273372918E-2</v>
      </c>
      <c r="E27" s="88">
        <v>670863</v>
      </c>
      <c r="F27" s="28">
        <f t="shared" si="16"/>
        <v>1.4421312750196921E-2</v>
      </c>
      <c r="G27" s="28">
        <f t="shared" si="17"/>
        <v>1.7804863328658535E-2</v>
      </c>
      <c r="H27" s="88">
        <f t="shared" si="18"/>
        <v>192566</v>
      </c>
      <c r="I27" s="28">
        <f t="shared" si="19"/>
        <v>4.1395255231759989E-3</v>
      </c>
      <c r="J27" s="28">
        <f t="shared" si="20"/>
        <v>2.1782942053478308E-2</v>
      </c>
      <c r="K27" s="51">
        <f t="shared" si="21"/>
        <v>1.2234265240563063</v>
      </c>
      <c r="L27" s="88">
        <v>168680</v>
      </c>
      <c r="M27" s="28">
        <f t="shared" si="22"/>
        <v>2.4591344569814752E-2</v>
      </c>
      <c r="N27" s="51">
        <f t="shared" si="23"/>
        <v>1.3811588505839729</v>
      </c>
      <c r="O27" s="28">
        <f t="shared" si="24"/>
        <v>0.87595941131871669</v>
      </c>
      <c r="P27" s="88">
        <v>23886</v>
      </c>
      <c r="Q27" s="28">
        <f t="shared" si="25"/>
        <v>1.205817973280778E-2</v>
      </c>
      <c r="R27" s="51">
        <f t="shared" si="26"/>
        <v>0.67724079147516125</v>
      </c>
      <c r="S27" s="52">
        <f t="shared" si="27"/>
        <v>0.1240405886812833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46518858</v>
      </c>
      <c r="D28" s="28">
        <v>1</v>
      </c>
      <c r="E28" s="92">
        <f>SUM(E22:E27)</f>
        <v>37678638</v>
      </c>
      <c r="F28" s="56">
        <f t="shared" si="16"/>
        <v>0.8099648104001177</v>
      </c>
      <c r="G28" s="56">
        <f t="shared" si="17"/>
        <v>1</v>
      </c>
      <c r="H28" s="92">
        <f>SUM(H22:H27)</f>
        <v>8840220</v>
      </c>
      <c r="I28" s="56">
        <f t="shared" si="19"/>
        <v>0.19003518959988228</v>
      </c>
      <c r="J28" s="56">
        <f t="shared" si="20"/>
        <v>1</v>
      </c>
      <c r="K28" s="57"/>
      <c r="L28" s="92">
        <f>SUM(L22:L27)</f>
        <v>6859324</v>
      </c>
      <c r="M28" s="56">
        <f t="shared" si="22"/>
        <v>1</v>
      </c>
      <c r="N28" s="65" t="s">
        <v>15</v>
      </c>
      <c r="O28" s="56">
        <f t="shared" si="24"/>
        <v>0.77592231867532713</v>
      </c>
      <c r="P28" s="92">
        <f>SUM(P22:P27)</f>
        <v>1980896</v>
      </c>
      <c r="Q28" s="56">
        <f t="shared" si="25"/>
        <v>1</v>
      </c>
      <c r="R28" s="58"/>
      <c r="S28" s="59">
        <f t="shared" si="27"/>
        <v>0.22407768132467293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1150161</v>
      </c>
      <c r="D30" s="28">
        <f>C30/C$20</f>
        <v>2.472461813228519E-2</v>
      </c>
      <c r="E30" s="88">
        <v>551644</v>
      </c>
      <c r="F30" s="28">
        <f>E30/$C$11</f>
        <v>1.1858502631341465E-2</v>
      </c>
      <c r="G30" s="28">
        <f>E30/E$20</f>
        <v>1.4640762757931962E-2</v>
      </c>
      <c r="H30" s="88">
        <f>L30+P30</f>
        <v>598517</v>
      </c>
      <c r="I30" s="28">
        <f>H30/$C$11</f>
        <v>1.2866115500943725E-2</v>
      </c>
      <c r="J30" s="28">
        <f>H30/H$20</f>
        <v>6.7703858048781596E-2</v>
      </c>
      <c r="K30" s="51">
        <f>J30/G30</f>
        <v>4.624339535322469</v>
      </c>
      <c r="L30" s="88">
        <v>517186</v>
      </c>
      <c r="M30" s="28">
        <f>L30/L$20</f>
        <v>7.5398975175979446E-2</v>
      </c>
      <c r="N30" s="51">
        <f>M30/$G30</f>
        <v>5.1499349058935033</v>
      </c>
      <c r="O30" s="28">
        <f>L30/H30</f>
        <v>0.86411246464177294</v>
      </c>
      <c r="P30" s="88">
        <v>81331</v>
      </c>
      <c r="Q30" s="28">
        <f>P30/P$20</f>
        <v>4.1057682987900426E-2</v>
      </c>
      <c r="R30" s="51">
        <f>Q30/$G30</f>
        <v>2.8043404340840441</v>
      </c>
      <c r="S30" s="52">
        <f>P30/H30</f>
        <v>0.13588753535822709</v>
      </c>
    </row>
    <row r="31" spans="1:28" ht="19.5" customHeight="1" x14ac:dyDescent="0.25">
      <c r="A31" s="163" t="s">
        <v>44</v>
      </c>
      <c r="B31" s="164"/>
      <c r="C31" s="88">
        <f>E31+H31</f>
        <v>45368697</v>
      </c>
      <c r="D31" s="28">
        <f>C31/C$20</f>
        <v>0.97527538186771479</v>
      </c>
      <c r="E31" s="88">
        <v>37126994</v>
      </c>
      <c r="F31" s="28">
        <f>E31/$C$11</f>
        <v>0.79810630776877622</v>
      </c>
      <c r="G31" s="28">
        <f>E31/E$20</f>
        <v>0.98535923724206809</v>
      </c>
      <c r="H31" s="88">
        <f>L31+P31</f>
        <v>8241703</v>
      </c>
      <c r="I31" s="28">
        <f>H31/$C$11</f>
        <v>0.17716907409893853</v>
      </c>
      <c r="J31" s="28">
        <f>H31/H$20</f>
        <v>0.93229614195121846</v>
      </c>
      <c r="K31" s="51">
        <f>J31/G31</f>
        <v>0.94614847734175767</v>
      </c>
      <c r="L31" s="88">
        <v>6342138</v>
      </c>
      <c r="M31" s="28">
        <f>L31/L$20</f>
        <v>0.92460102482402051</v>
      </c>
      <c r="N31" s="51">
        <f>M31/$G31</f>
        <v>0.93833902385884727</v>
      </c>
      <c r="O31" s="28">
        <f>L31/H31</f>
        <v>0.76951790182198998</v>
      </c>
      <c r="P31" s="88">
        <v>1899565</v>
      </c>
      <c r="Q31" s="28">
        <f>P31/P$20</f>
        <v>0.95894231701209953</v>
      </c>
      <c r="R31" s="51">
        <f>Q31/$G31</f>
        <v>0.97319056925481595</v>
      </c>
      <c r="S31" s="52">
        <f>P31/H31</f>
        <v>0.23048209817801005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46518858</v>
      </c>
      <c r="D32" s="56">
        <v>1</v>
      </c>
      <c r="E32" s="92">
        <f>SUM(E30:E31)</f>
        <v>37678638</v>
      </c>
      <c r="F32" s="56">
        <f>E32/$C$11</f>
        <v>0.8099648104001177</v>
      </c>
      <c r="G32" s="56">
        <f>E32/E$20</f>
        <v>1</v>
      </c>
      <c r="H32" s="92">
        <f>SUM(H30:H31)</f>
        <v>8840220</v>
      </c>
      <c r="I32" s="56">
        <f>H32/$C$11</f>
        <v>0.19003518959988228</v>
      </c>
      <c r="J32" s="56">
        <f>H32/H$20</f>
        <v>1</v>
      </c>
      <c r="K32" s="57"/>
      <c r="L32" s="92">
        <f>SUM(L30:L31)</f>
        <v>6859324</v>
      </c>
      <c r="M32" s="56">
        <f>L32/L$20</f>
        <v>1</v>
      </c>
      <c r="N32" s="58"/>
      <c r="O32" s="56">
        <f>L32/H32</f>
        <v>0.77592231867532713</v>
      </c>
      <c r="P32" s="92">
        <f>SUM(P30:P31)</f>
        <v>1980896</v>
      </c>
      <c r="Q32" s="56">
        <f>P32/P$20</f>
        <v>1</v>
      </c>
      <c r="R32" s="58"/>
      <c r="S32" s="59">
        <f>P32/H32</f>
        <v>0.22407768132467293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4</v>
      </c>
      <c r="D34" s="28">
        <f>C34/C$20</f>
        <v>8.5986633635761218E-8</v>
      </c>
      <c r="E34" s="88">
        <v>3</v>
      </c>
      <c r="F34" s="28">
        <f>E34/$C$11</f>
        <v>6.448997522682091E-8</v>
      </c>
      <c r="G34" s="28">
        <f>E34/E$20</f>
        <v>7.9620712404731833E-8</v>
      </c>
      <c r="H34" s="88">
        <f>L34+P34</f>
        <v>1</v>
      </c>
      <c r="I34" s="28">
        <f>H34/$C$11</f>
        <v>2.1496658408940305E-8</v>
      </c>
      <c r="J34" s="28">
        <f>H34/H$20</f>
        <v>1.1311935675808973E-7</v>
      </c>
      <c r="K34" s="51">
        <f>J34/G34</f>
        <v>1.4207277646936387</v>
      </c>
      <c r="L34" s="88">
        <v>1</v>
      </c>
      <c r="M34" s="28">
        <f>L34/L$20</f>
        <v>1.4578696093084391E-7</v>
      </c>
      <c r="N34" s="51">
        <f>M34/$G34</f>
        <v>1.8310180420111368</v>
      </c>
      <c r="O34" s="28">
        <f>L34/H34</f>
        <v>1</v>
      </c>
      <c r="P34" s="88">
        <v>0</v>
      </c>
      <c r="Q34" s="28">
        <f>P34/P$20</f>
        <v>0</v>
      </c>
      <c r="R34" s="51">
        <f>Q34/$G34</f>
        <v>0</v>
      </c>
      <c r="S34" s="52">
        <f>P34/H34</f>
        <v>0</v>
      </c>
    </row>
    <row r="35" spans="1:28" x14ac:dyDescent="0.25">
      <c r="A35" s="163" t="s">
        <v>17</v>
      </c>
      <c r="B35" s="164"/>
      <c r="C35" s="88">
        <f>E35+H35</f>
        <v>20733387</v>
      </c>
      <c r="D35" s="28">
        <f>C35/C$20</f>
        <v>0.4456985379993636</v>
      </c>
      <c r="E35" s="88">
        <v>17398989</v>
      </c>
      <c r="F35" s="28">
        <f>E35/$C$11</f>
        <v>0.37402012319390987</v>
      </c>
      <c r="G35" s="28">
        <f>E35/E$20</f>
        <v>0.4617732997673642</v>
      </c>
      <c r="H35" s="88">
        <f>L35+P35</f>
        <v>3334398</v>
      </c>
      <c r="I35" s="28">
        <f>H35/$C$11</f>
        <v>7.1678414805453741E-2</v>
      </c>
      <c r="J35" s="28">
        <f>H35/H$20</f>
        <v>0.37718495693546089</v>
      </c>
      <c r="K35" s="51">
        <f>J35/G35</f>
        <v>0.81681846292430094</v>
      </c>
      <c r="L35" s="88">
        <v>2566643</v>
      </c>
      <c r="M35" s="28">
        <f>L35/L$20</f>
        <v>0.37418308276442402</v>
      </c>
      <c r="N35" s="51">
        <f>M35/$G35</f>
        <v>0.81031770990859142</v>
      </c>
      <c r="O35" s="28">
        <f>L35/H35</f>
        <v>0.76974704279453143</v>
      </c>
      <c r="P35" s="88">
        <v>767755</v>
      </c>
      <c r="Q35" s="28">
        <f>P35/P$20</f>
        <v>0.38757966092111851</v>
      </c>
      <c r="R35" s="51">
        <f>Q35/$G35</f>
        <v>0.83932886790201267</v>
      </c>
      <c r="S35" s="52">
        <f>P35/H35</f>
        <v>0.23025295720546857</v>
      </c>
    </row>
    <row r="36" spans="1:28" x14ac:dyDescent="0.25">
      <c r="A36" s="163" t="s">
        <v>18</v>
      </c>
      <c r="B36" s="164"/>
      <c r="C36" s="88">
        <f>E36+H36</f>
        <v>25785467</v>
      </c>
      <c r="D36" s="28">
        <f>C36/C$20</f>
        <v>0.55430137601400276</v>
      </c>
      <c r="E36" s="88">
        <v>20279646</v>
      </c>
      <c r="F36" s="28">
        <f>E36/$C$11</f>
        <v>0.43594462271623263</v>
      </c>
      <c r="G36" s="28">
        <f>E36/E$20</f>
        <v>0.53822662061192339</v>
      </c>
      <c r="H36" s="88">
        <f>L36+P36</f>
        <v>5505821</v>
      </c>
      <c r="I36" s="28">
        <f>H36/$C$11</f>
        <v>0.11835675329777012</v>
      </c>
      <c r="J36" s="28">
        <f>H36/H$20</f>
        <v>0.62281492994518239</v>
      </c>
      <c r="K36" s="51">
        <f>J36/G36</f>
        <v>1.1571611401106257</v>
      </c>
      <c r="L36" s="88">
        <v>4292680</v>
      </c>
      <c r="M36" s="28">
        <f>L36/L$20</f>
        <v>0.62581677144861503</v>
      </c>
      <c r="N36" s="51">
        <f>M36/$G36</f>
        <v>1.1627384218512049</v>
      </c>
      <c r="O36" s="28">
        <f>L36/H36</f>
        <v>0.77966210670488556</v>
      </c>
      <c r="P36" s="88">
        <v>1213141</v>
      </c>
      <c r="Q36" s="28">
        <f>P36/P$20</f>
        <v>0.61242033907888149</v>
      </c>
      <c r="R36" s="51">
        <f>Q36/$G36</f>
        <v>1.1378484742776294</v>
      </c>
      <c r="S36" s="52">
        <f>P36/H36</f>
        <v>0.22033789329511438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46518858</v>
      </c>
      <c r="D37" s="69">
        <v>1</v>
      </c>
      <c r="E37" s="68">
        <f>SUM(E34:E36)</f>
        <v>37678638</v>
      </c>
      <c r="F37" s="69">
        <f>E37/$C$11</f>
        <v>0.8099648104001177</v>
      </c>
      <c r="G37" s="69">
        <f>E37/E$20</f>
        <v>1</v>
      </c>
      <c r="H37" s="68">
        <f>SUM(H34:H36)</f>
        <v>8840220</v>
      </c>
      <c r="I37" s="69">
        <f>H37/$C$11</f>
        <v>0.19003518959988228</v>
      </c>
      <c r="J37" s="69">
        <f>H37/H$20</f>
        <v>1</v>
      </c>
      <c r="K37" s="70"/>
      <c r="L37" s="68">
        <f>SUM(L34:L36)</f>
        <v>6859324</v>
      </c>
      <c r="M37" s="69">
        <f>L37/L$20</f>
        <v>1</v>
      </c>
      <c r="N37" s="71"/>
      <c r="O37" s="69">
        <f>L37/H37</f>
        <v>0.77592231867532713</v>
      </c>
      <c r="P37" s="68">
        <f>SUM(P34:P36)</f>
        <v>1980896</v>
      </c>
      <c r="Q37" s="69">
        <f>P37/P$20</f>
        <v>1</v>
      </c>
      <c r="R37" s="71"/>
      <c r="S37" s="72">
        <f>P37/H37</f>
        <v>0.22407768132467293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46518858</v>
      </c>
      <c r="D46" s="78">
        <f t="shared" si="28"/>
        <v>1</v>
      </c>
      <c r="E46" s="79">
        <f t="shared" si="28"/>
        <v>37678638</v>
      </c>
      <c r="F46" s="80">
        <f t="shared" si="28"/>
        <v>0.8099648104001177</v>
      </c>
      <c r="G46" s="78">
        <f t="shared" si="28"/>
        <v>1</v>
      </c>
      <c r="H46" s="77">
        <f t="shared" si="28"/>
        <v>8840220</v>
      </c>
      <c r="I46" s="80">
        <f t="shared" si="28"/>
        <v>0.19003518959988228</v>
      </c>
      <c r="J46" s="81">
        <f t="shared" si="28"/>
        <v>1</v>
      </c>
      <c r="K46" s="82">
        <f t="shared" si="28"/>
        <v>1</v>
      </c>
      <c r="L46" s="79">
        <f t="shared" si="28"/>
        <v>6859324</v>
      </c>
      <c r="M46" s="81">
        <f t="shared" si="28"/>
        <v>1</v>
      </c>
      <c r="N46" s="81">
        <f t="shared" si="28"/>
        <v>1</v>
      </c>
      <c r="O46" s="83">
        <f t="shared" si="28"/>
        <v>0.77592231867532713</v>
      </c>
      <c r="P46" s="77">
        <f t="shared" si="28"/>
        <v>1980896</v>
      </c>
      <c r="Q46" s="81">
        <f t="shared" si="28"/>
        <v>1</v>
      </c>
      <c r="R46" s="81">
        <f t="shared" si="28"/>
        <v>1</v>
      </c>
      <c r="S46" s="43">
        <f t="shared" si="28"/>
        <v>0.22407768132467293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37678638</v>
      </c>
      <c r="D48" s="28">
        <f t="shared" ref="D48:D57" si="30">C48/C$20</f>
        <v>0.8099648104001177</v>
      </c>
      <c r="E48" s="88">
        <v>37678638</v>
      </c>
      <c r="F48" s="28">
        <f t="shared" ref="F48:F58" si="31">E48/$C$11</f>
        <v>0.8099648104001177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905962</v>
      </c>
      <c r="D49" s="28">
        <f t="shared" si="30"/>
        <v>1.9475155645480378E-2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905962</v>
      </c>
      <c r="I49" s="28">
        <f t="shared" si="34"/>
        <v>1.9475155645480378E-2</v>
      </c>
      <c r="J49" s="28">
        <f t="shared" si="35"/>
        <v>0.10248183868727249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905962</v>
      </c>
      <c r="Q49" s="28">
        <f t="shared" si="37"/>
        <v>0.45734960341178943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4757532</v>
      </c>
      <c r="D50" s="28">
        <f t="shared" si="30"/>
        <v>0.10227104027360259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4757532</v>
      </c>
      <c r="I50" s="28">
        <f t="shared" si="34"/>
        <v>0.10227104027360259</v>
      </c>
      <c r="J50" s="28">
        <f t="shared" si="35"/>
        <v>0.53816895959602817</v>
      </c>
      <c r="K50" s="51" t="s">
        <v>48</v>
      </c>
      <c r="L50" s="88">
        <v>4757532</v>
      </c>
      <c r="M50" s="28">
        <f t="shared" si="36"/>
        <v>0.69358613181123974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683142</v>
      </c>
      <c r="D51" s="28">
        <f t="shared" si="30"/>
        <v>1.4685270218800298E-2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683142</v>
      </c>
      <c r="I51" s="28">
        <f t="shared" si="34"/>
        <v>1.4685270218800298E-2</v>
      </c>
      <c r="J51" s="28">
        <f t="shared" si="35"/>
        <v>7.7276583614434929E-2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683142</v>
      </c>
      <c r="Q51" s="28">
        <f t="shared" si="37"/>
        <v>0.34486515193124728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206695</v>
      </c>
      <c r="D52" s="28">
        <f t="shared" si="30"/>
        <v>4.4432518098359167E-3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206695</v>
      </c>
      <c r="I52" s="28">
        <f t="shared" si="34"/>
        <v>4.4432518098359167E-3</v>
      </c>
      <c r="J52" s="28">
        <f t="shared" si="35"/>
        <v>2.3381205445113358E-2</v>
      </c>
      <c r="K52" s="51" t="s">
        <v>48</v>
      </c>
      <c r="L52" s="88">
        <v>206695</v>
      </c>
      <c r="M52" s="28">
        <f t="shared" si="36"/>
        <v>3.0133435889600782E-2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68</v>
      </c>
      <c r="D53" s="28">
        <f t="shared" si="30"/>
        <v>1.4617727718079408E-6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68</v>
      </c>
      <c r="I53" s="28">
        <f t="shared" si="34"/>
        <v>1.4617727718079408E-6</v>
      </c>
      <c r="J53" s="28">
        <f t="shared" si="35"/>
        <v>7.6921162595501015E-6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68</v>
      </c>
      <c r="Q53" s="28">
        <f t="shared" si="37"/>
        <v>3.4327900101772127E-5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391724</v>
      </c>
      <c r="D54" s="28">
        <f t="shared" si="30"/>
        <v>8.4207570185837327E-3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391724</v>
      </c>
      <c r="I54" s="28">
        <f t="shared" si="34"/>
        <v>8.4207570185837327E-3</v>
      </c>
      <c r="J54" s="28">
        <f t="shared" si="35"/>
        <v>4.4311566906705943E-2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391724</v>
      </c>
      <c r="Q54" s="28">
        <f t="shared" si="37"/>
        <v>0.19775091675686154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1895097</v>
      </c>
      <c r="D55" s="28">
        <f t="shared" si="30"/>
        <v>4.0738252860807546E-2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1895097</v>
      </c>
      <c r="I55" s="28">
        <f t="shared" si="34"/>
        <v>4.0738252860807546E-2</v>
      </c>
      <c r="J55" s="28">
        <f t="shared" si="35"/>
        <v>0.21437215363418557</v>
      </c>
      <c r="K55" s="51" t="s">
        <v>48</v>
      </c>
      <c r="L55" s="88">
        <v>1895097</v>
      </c>
      <c r="M55" s="28">
        <f t="shared" si="36"/>
        <v>0.2762804322991595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46518858</v>
      </c>
      <c r="D58" s="56">
        <v>1</v>
      </c>
      <c r="E58" s="92">
        <f>SUM(E48:E57)</f>
        <v>37678638</v>
      </c>
      <c r="F58" s="56">
        <f t="shared" si="31"/>
        <v>0.8099648104001177</v>
      </c>
      <c r="G58" s="56">
        <f t="shared" si="32"/>
        <v>1</v>
      </c>
      <c r="H58" s="92">
        <f>SUM(H48:H57)</f>
        <v>8840220</v>
      </c>
      <c r="I58" s="56">
        <f t="shared" si="34"/>
        <v>0.19003518959988228</v>
      </c>
      <c r="J58" s="56">
        <f t="shared" si="35"/>
        <v>1</v>
      </c>
      <c r="K58" s="93"/>
      <c r="L58" s="92">
        <f>SUM(L48:L57)</f>
        <v>6859324</v>
      </c>
      <c r="M58" s="56">
        <f t="shared" si="36"/>
        <v>1</v>
      </c>
      <c r="N58" s="94"/>
      <c r="O58" s="56">
        <f>L58/H58</f>
        <v>0.77592231867532713</v>
      </c>
      <c r="P58" s="92">
        <f>SUM(P48:P57)</f>
        <v>1980896</v>
      </c>
      <c r="Q58" s="56">
        <f t="shared" si="37"/>
        <v>1</v>
      </c>
      <c r="R58" s="94"/>
      <c r="S58" s="59">
        <f>P58/H58</f>
        <v>0.22407768132467293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702</v>
      </c>
      <c r="D60" s="28">
        <f>C60/C$20</f>
        <v>1.5090654203076095E-5</v>
      </c>
      <c r="E60" s="88">
        <v>687</v>
      </c>
      <c r="F60" s="28">
        <f t="shared" ref="F60:F65" si="40">E60/$C$11</f>
        <v>1.476820432694199E-5</v>
      </c>
      <c r="G60" s="28">
        <f t="shared" ref="G60:G65" si="41">E60/E$20</f>
        <v>1.8233143140683588E-5</v>
      </c>
      <c r="H60" s="88">
        <f>L60+P60</f>
        <v>15</v>
      </c>
      <c r="I60" s="28">
        <f t="shared" ref="I60:I65" si="42">H60/$C$11</f>
        <v>3.2244987613410459E-7</v>
      </c>
      <c r="J60" s="28">
        <f t="shared" ref="J60:J65" si="43">H60/H$20</f>
        <v>1.6967903513713461E-6</v>
      </c>
      <c r="K60" s="51">
        <f>J60/G60</f>
        <v>9.3060770613120458E-2</v>
      </c>
      <c r="L60" s="88">
        <v>9</v>
      </c>
      <c r="M60" s="28">
        <f t="shared" ref="M60:M65" si="44">L60/L$20</f>
        <v>1.3120826483775953E-6</v>
      </c>
      <c r="N60" s="51">
        <f>M60/$G60</f>
        <v>7.1961407764629837E-2</v>
      </c>
      <c r="O60" s="28">
        <f t="shared" ref="O60:O65" si="45">L60/H60</f>
        <v>0.6</v>
      </c>
      <c r="P60" s="88">
        <v>6</v>
      </c>
      <c r="Q60" s="28">
        <f t="shared" ref="Q60:Q65" si="46">P60/P$20</f>
        <v>3.0289323619210699E-6</v>
      </c>
      <c r="R60" s="51">
        <f>Q60/$G60</f>
        <v>0.16612233768749488</v>
      </c>
      <c r="S60" s="52">
        <f t="shared" ref="S60:S65" si="47">P60/H60</f>
        <v>0.4</v>
      </c>
    </row>
    <row r="61" spans="1:28" ht="18.75" customHeight="1" x14ac:dyDescent="0.35">
      <c r="A61" s="171" t="s">
        <v>58</v>
      </c>
      <c r="B61" s="172"/>
      <c r="C61" s="88">
        <f>E61+H61</f>
        <v>1340</v>
      </c>
      <c r="D61" s="28">
        <f>C61/C$20</f>
        <v>2.8805522267980009E-5</v>
      </c>
      <c r="E61" s="88">
        <v>1260</v>
      </c>
      <c r="F61" s="28">
        <f t="shared" si="40"/>
        <v>2.7085789595264785E-5</v>
      </c>
      <c r="G61" s="28">
        <f t="shared" si="41"/>
        <v>3.3440699209987366E-5</v>
      </c>
      <c r="H61" s="88">
        <f>L61+P61</f>
        <v>80</v>
      </c>
      <c r="I61" s="28">
        <f t="shared" si="42"/>
        <v>1.7197326727152244E-6</v>
      </c>
      <c r="J61" s="28">
        <f t="shared" si="43"/>
        <v>9.0495485406471779E-6</v>
      </c>
      <c r="K61" s="51">
        <f>J61/G61</f>
        <v>0.27061481232259788</v>
      </c>
      <c r="L61" s="88">
        <v>75</v>
      </c>
      <c r="M61" s="28">
        <f t="shared" si="44"/>
        <v>1.0934022069813293E-5</v>
      </c>
      <c r="N61" s="51">
        <f>M61/$G61</f>
        <v>0.32696750750198877</v>
      </c>
      <c r="O61" s="28">
        <f t="shared" si="45"/>
        <v>0.9375</v>
      </c>
      <c r="P61" s="88">
        <v>5</v>
      </c>
      <c r="Q61" s="28">
        <f t="shared" si="46"/>
        <v>2.5241103016008916E-6</v>
      </c>
      <c r="R61" s="51">
        <f>Q61/$G61</f>
        <v>7.5480189147691126E-2</v>
      </c>
      <c r="S61" s="52">
        <f t="shared" si="47"/>
        <v>6.25E-2</v>
      </c>
    </row>
    <row r="62" spans="1:28" ht="20.25" customHeight="1" x14ac:dyDescent="0.35">
      <c r="A62" s="171" t="s">
        <v>59</v>
      </c>
      <c r="B62" s="172"/>
      <c r="C62" s="88">
        <f>E62+H62</f>
        <v>11</v>
      </c>
      <c r="D62" s="28">
        <f>C62/C$20</f>
        <v>2.3646324249834336E-7</v>
      </c>
      <c r="E62" s="88">
        <v>10</v>
      </c>
      <c r="F62" s="28">
        <f t="shared" si="40"/>
        <v>2.1496658408940305E-7</v>
      </c>
      <c r="G62" s="28">
        <f t="shared" si="41"/>
        <v>2.6540237468243943E-7</v>
      </c>
      <c r="H62" s="88">
        <f>L62+P62</f>
        <v>1</v>
      </c>
      <c r="I62" s="28">
        <f t="shared" si="42"/>
        <v>2.1496658408940305E-8</v>
      </c>
      <c r="J62" s="28">
        <f t="shared" si="43"/>
        <v>1.1311935675808973E-7</v>
      </c>
      <c r="K62" s="51">
        <f>J62/G62</f>
        <v>0.42621832940809162</v>
      </c>
      <c r="L62" s="88">
        <v>1</v>
      </c>
      <c r="M62" s="28">
        <f t="shared" si="44"/>
        <v>1.4578696093084391E-7</v>
      </c>
      <c r="N62" s="51">
        <f>M62/$G62</f>
        <v>0.54930541260334109</v>
      </c>
      <c r="O62" s="28">
        <f t="shared" si="45"/>
        <v>1</v>
      </c>
      <c r="P62" s="88">
        <v>0</v>
      </c>
      <c r="Q62" s="28">
        <f t="shared" si="46"/>
        <v>0</v>
      </c>
      <c r="R62" s="51">
        <f>Q62/$G62</f>
        <v>0</v>
      </c>
      <c r="S62" s="52">
        <f t="shared" si="47"/>
        <v>0</v>
      </c>
    </row>
    <row r="63" spans="1:28" ht="21" customHeight="1" x14ac:dyDescent="0.35">
      <c r="A63" s="171" t="s">
        <v>60</v>
      </c>
      <c r="B63" s="172"/>
      <c r="C63" s="88">
        <f>E63+H63</f>
        <v>2</v>
      </c>
      <c r="D63" s="28">
        <f>C63/C$20</f>
        <v>4.2993316817880609E-8</v>
      </c>
      <c r="E63" s="88">
        <v>1</v>
      </c>
      <c r="F63" s="28">
        <f t="shared" si="40"/>
        <v>2.1496658408940305E-8</v>
      </c>
      <c r="G63" s="28">
        <f t="shared" si="41"/>
        <v>2.6540237468243943E-8</v>
      </c>
      <c r="H63" s="88">
        <f>L63+P63</f>
        <v>1</v>
      </c>
      <c r="I63" s="28">
        <f t="shared" si="42"/>
        <v>2.1496658408940305E-8</v>
      </c>
      <c r="J63" s="28">
        <f t="shared" si="43"/>
        <v>1.1311935675808973E-7</v>
      </c>
      <c r="K63" s="51">
        <f>J63/G63</f>
        <v>4.2621832940809163</v>
      </c>
      <c r="L63" s="88">
        <v>1</v>
      </c>
      <c r="M63" s="28">
        <f t="shared" si="44"/>
        <v>1.4578696093084391E-7</v>
      </c>
      <c r="N63" s="51">
        <f>M63/$G63</f>
        <v>5.4930541260334103</v>
      </c>
      <c r="O63" s="28">
        <f t="shared" si="45"/>
        <v>1</v>
      </c>
      <c r="P63" s="88">
        <v>0</v>
      </c>
      <c r="Q63" s="28">
        <f t="shared" si="46"/>
        <v>0</v>
      </c>
      <c r="R63" s="51">
        <f>Q63/$G63</f>
        <v>0</v>
      </c>
      <c r="S63" s="52">
        <f t="shared" si="47"/>
        <v>0</v>
      </c>
    </row>
    <row r="64" spans="1:28" ht="20.25" customHeight="1" x14ac:dyDescent="0.35">
      <c r="A64" s="171" t="s">
        <v>19</v>
      </c>
      <c r="B64" s="172"/>
      <c r="C64" s="88">
        <f>E64+H64</f>
        <v>46516803</v>
      </c>
      <c r="D64" s="28">
        <f>C64/C$20</f>
        <v>0.99995582436696961</v>
      </c>
      <c r="E64" s="88">
        <v>37676680</v>
      </c>
      <c r="F64" s="28">
        <f t="shared" si="40"/>
        <v>0.80992271994295306</v>
      </c>
      <c r="G64" s="28">
        <f t="shared" si="41"/>
        <v>0.9999480342150372</v>
      </c>
      <c r="H64" s="88">
        <f>L64+P64</f>
        <v>8840123</v>
      </c>
      <c r="I64" s="28">
        <f t="shared" si="42"/>
        <v>0.19003310442401661</v>
      </c>
      <c r="J64" s="28">
        <f t="shared" si="43"/>
        <v>0.99998902742239448</v>
      </c>
      <c r="K64" s="51">
        <f>J64/G64</f>
        <v>1.0000409953377123</v>
      </c>
      <c r="L64" s="88">
        <v>6859238</v>
      </c>
      <c r="M64" s="28">
        <f t="shared" si="44"/>
        <v>0.99998746232135993</v>
      </c>
      <c r="N64" s="51">
        <f>M64/$G64</f>
        <v>1.0000394301553417</v>
      </c>
      <c r="O64" s="28">
        <f t="shared" si="45"/>
        <v>0.77592110426517824</v>
      </c>
      <c r="P64" s="88">
        <v>1980885</v>
      </c>
      <c r="Q64" s="28">
        <f t="shared" si="46"/>
        <v>0.99999444695733652</v>
      </c>
      <c r="R64" s="51">
        <f>Q64/$G64</f>
        <v>1.0000464151542992</v>
      </c>
      <c r="S64" s="52">
        <f t="shared" si="47"/>
        <v>0.22407889573482179</v>
      </c>
    </row>
    <row r="65" spans="1:28" s="60" customFormat="1" x14ac:dyDescent="0.25">
      <c r="A65" s="89"/>
      <c r="B65" s="90" t="s">
        <v>38</v>
      </c>
      <c r="C65" s="91">
        <f>SUM(C60:C64)</f>
        <v>46518858</v>
      </c>
      <c r="D65" s="56">
        <v>1</v>
      </c>
      <c r="E65" s="92">
        <f>SUM(E60:E64)</f>
        <v>37678638</v>
      </c>
      <c r="F65" s="56">
        <f t="shared" si="40"/>
        <v>0.8099648104001177</v>
      </c>
      <c r="G65" s="56">
        <f t="shared" si="41"/>
        <v>1</v>
      </c>
      <c r="H65" s="92">
        <f>SUM(H60:H64)</f>
        <v>8840220</v>
      </c>
      <c r="I65" s="56">
        <f t="shared" si="42"/>
        <v>0.19003518959988228</v>
      </c>
      <c r="J65" s="56">
        <f t="shared" si="43"/>
        <v>1</v>
      </c>
      <c r="K65" s="57"/>
      <c r="L65" s="92">
        <f>SUM(L60:L64)</f>
        <v>6859324</v>
      </c>
      <c r="M65" s="56">
        <f t="shared" si="44"/>
        <v>1</v>
      </c>
      <c r="N65" s="65" t="s">
        <v>15</v>
      </c>
      <c r="O65" s="56">
        <f t="shared" si="45"/>
        <v>0.77592231867532713</v>
      </c>
      <c r="P65" s="92">
        <f>SUM(P60:P64)</f>
        <v>1980896</v>
      </c>
      <c r="Q65" s="56">
        <f t="shared" si="46"/>
        <v>1</v>
      </c>
      <c r="R65" s="58"/>
      <c r="S65" s="59">
        <f t="shared" si="47"/>
        <v>0.22407768132467293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64720</v>
      </c>
      <c r="D67" s="28">
        <f t="shared" ref="D67:D72" si="49">C67/C$20</f>
        <v>1.3912637322266166E-3</v>
      </c>
      <c r="E67" s="88">
        <v>39475</v>
      </c>
      <c r="F67" s="28">
        <f t="shared" ref="F67:F73" si="50">E67/$C$11</f>
        <v>8.4858059069291855E-4</v>
      </c>
      <c r="G67" s="28">
        <f t="shared" ref="G67:G73" si="51">E67/E$20</f>
        <v>1.0476758740589297E-3</v>
      </c>
      <c r="H67" s="88">
        <f t="shared" ref="H67:H72" si="52">L67+P67</f>
        <v>25245</v>
      </c>
      <c r="I67" s="28">
        <f t="shared" ref="I67:I73" si="53">H67/$C$11</f>
        <v>5.4268314153369803E-4</v>
      </c>
      <c r="J67" s="28">
        <f t="shared" ref="J67:J73" si="54">H67/H$20</f>
        <v>2.8556981613579754E-3</v>
      </c>
      <c r="K67" s="51">
        <f t="shared" ref="K67:K72" si="55">J67/G67</f>
        <v>2.7257458457016526</v>
      </c>
      <c r="L67" s="88">
        <v>23844</v>
      </c>
      <c r="M67" s="28">
        <f t="shared" ref="M67:M73" si="56">L67/L$20</f>
        <v>3.4761442964350423E-3</v>
      </c>
      <c r="N67" s="51">
        <f t="shared" ref="N67:N72" si="57">M67/$G67</f>
        <v>3.3179577601302253</v>
      </c>
      <c r="O67" s="28">
        <f t="shared" ref="O67:O73" si="58">L67/H67</f>
        <v>0.94450386215092097</v>
      </c>
      <c r="P67" s="88">
        <v>1401</v>
      </c>
      <c r="Q67" s="28">
        <f t="shared" ref="Q67:Q73" si="59">P67/P$20</f>
        <v>7.0725570650856991E-4</v>
      </c>
      <c r="R67" s="51">
        <f t="shared" ref="R67:R72" si="60">Q67/$G67</f>
        <v>0.67507110168386697</v>
      </c>
      <c r="S67" s="52">
        <f t="shared" ref="S67:S73" si="61">P67/H67</f>
        <v>5.5496137849079023E-2</v>
      </c>
    </row>
    <row r="68" spans="1:28" ht="21" customHeight="1" x14ac:dyDescent="0.25">
      <c r="A68" s="163" t="s">
        <v>20</v>
      </c>
      <c r="B68" s="170"/>
      <c r="C68" s="88">
        <f t="shared" si="48"/>
        <v>38521108</v>
      </c>
      <c r="D68" s="28">
        <f t="shared" si="49"/>
        <v>0.82807510020989772</v>
      </c>
      <c r="E68" s="88">
        <v>33203925</v>
      </c>
      <c r="F68" s="28">
        <f t="shared" si="50"/>
        <v>0.71377343356107326</v>
      </c>
      <c r="G68" s="28">
        <f t="shared" si="51"/>
        <v>0.88124005437776176</v>
      </c>
      <c r="H68" s="88">
        <f t="shared" si="52"/>
        <v>5317183</v>
      </c>
      <c r="I68" s="28">
        <f t="shared" si="53"/>
        <v>0.11430166664882443</v>
      </c>
      <c r="J68" s="28">
        <f t="shared" si="54"/>
        <v>0.60147632072504986</v>
      </c>
      <c r="K68" s="51">
        <f t="shared" si="55"/>
        <v>0.68253402434112986</v>
      </c>
      <c r="L68" s="88">
        <v>4110288</v>
      </c>
      <c r="M68" s="28">
        <f t="shared" si="56"/>
        <v>0.59922639607051653</v>
      </c>
      <c r="N68" s="51">
        <f t="shared" si="57"/>
        <v>0.67998088953596947</v>
      </c>
      <c r="O68" s="28">
        <f t="shared" si="58"/>
        <v>0.77301984904412735</v>
      </c>
      <c r="P68" s="88">
        <v>1206895</v>
      </c>
      <c r="Q68" s="28">
        <f t="shared" si="59"/>
        <v>0.60926722049012161</v>
      </c>
      <c r="R68" s="51">
        <f t="shared" si="60"/>
        <v>0.69137486143922666</v>
      </c>
      <c r="S68" s="52">
        <f t="shared" si="61"/>
        <v>0.22698015095587268</v>
      </c>
    </row>
    <row r="69" spans="1:28" ht="20.25" customHeight="1" x14ac:dyDescent="0.25">
      <c r="A69" s="163" t="s">
        <v>21</v>
      </c>
      <c r="B69" s="170"/>
      <c r="C69" s="88">
        <f t="shared" si="48"/>
        <v>191301</v>
      </c>
      <c r="D69" s="28">
        <f t="shared" si="49"/>
        <v>4.1123322502886897E-3</v>
      </c>
      <c r="E69" s="88">
        <v>131697</v>
      </c>
      <c r="F69" s="28">
        <f t="shared" si="50"/>
        <v>2.8310454224822115E-3</v>
      </c>
      <c r="G69" s="28">
        <f t="shared" si="51"/>
        <v>3.4952696538553224E-3</v>
      </c>
      <c r="H69" s="88">
        <f t="shared" si="52"/>
        <v>59604</v>
      </c>
      <c r="I69" s="28">
        <f t="shared" si="53"/>
        <v>1.2812868278064781E-3</v>
      </c>
      <c r="J69" s="28">
        <f t="shared" si="54"/>
        <v>6.7423661402091807E-3</v>
      </c>
      <c r="K69" s="51">
        <f t="shared" si="55"/>
        <v>1.9289974187749073</v>
      </c>
      <c r="L69" s="88">
        <v>49005</v>
      </c>
      <c r="M69" s="28">
        <f t="shared" si="56"/>
        <v>7.1442900204160059E-3</v>
      </c>
      <c r="N69" s="51">
        <f t="shared" si="57"/>
        <v>2.043988226354946</v>
      </c>
      <c r="O69" s="28">
        <f t="shared" si="58"/>
        <v>0.82217636400241589</v>
      </c>
      <c r="P69" s="88">
        <v>10599</v>
      </c>
      <c r="Q69" s="28">
        <f t="shared" si="59"/>
        <v>5.3506090173335704E-3</v>
      </c>
      <c r="R69" s="51">
        <f t="shared" si="60"/>
        <v>1.530814371197881</v>
      </c>
      <c r="S69" s="52">
        <f t="shared" si="61"/>
        <v>0.17782363599758405</v>
      </c>
    </row>
    <row r="70" spans="1:28" ht="21" customHeight="1" x14ac:dyDescent="0.25">
      <c r="A70" s="163" t="s">
        <v>22</v>
      </c>
      <c r="B70" s="170"/>
      <c r="C70" s="88">
        <f t="shared" si="48"/>
        <v>7559439</v>
      </c>
      <c r="D70" s="28">
        <f t="shared" si="49"/>
        <v>0.16250267794622128</v>
      </c>
      <c r="E70" s="88">
        <v>4214206</v>
      </c>
      <c r="F70" s="28">
        <f t="shared" si="50"/>
        <v>9.0591346846906687E-2</v>
      </c>
      <c r="G70" s="28">
        <f t="shared" si="51"/>
        <v>0.11184602798009843</v>
      </c>
      <c r="H70" s="88">
        <f t="shared" si="52"/>
        <v>3345233</v>
      </c>
      <c r="I70" s="28">
        <f t="shared" si="53"/>
        <v>7.1911331099314607E-2</v>
      </c>
      <c r="J70" s="28">
        <f t="shared" si="54"/>
        <v>0.37841060516593478</v>
      </c>
      <c r="K70" s="51">
        <f t="shared" si="55"/>
        <v>3.3833173336586264</v>
      </c>
      <c r="L70" s="88">
        <v>2602671</v>
      </c>
      <c r="M70" s="28">
        <f t="shared" si="56"/>
        <v>0.37943549539284044</v>
      </c>
      <c r="N70" s="51">
        <f t="shared" si="57"/>
        <v>3.3924807366458833</v>
      </c>
      <c r="O70" s="28">
        <f t="shared" si="58"/>
        <v>0.77802383271957443</v>
      </c>
      <c r="P70" s="88">
        <v>742562</v>
      </c>
      <c r="Q70" s="28">
        <f t="shared" si="59"/>
        <v>0.37486167875547227</v>
      </c>
      <c r="R70" s="51">
        <f t="shared" si="60"/>
        <v>3.3515868692464794</v>
      </c>
      <c r="S70" s="52">
        <f t="shared" si="61"/>
        <v>0.2219761672804256</v>
      </c>
    </row>
    <row r="71" spans="1:28" ht="23.25" customHeight="1" x14ac:dyDescent="0.25">
      <c r="A71" s="163" t="s">
        <v>23</v>
      </c>
      <c r="B71" s="170"/>
      <c r="C71" s="88">
        <f t="shared" si="48"/>
        <v>118309</v>
      </c>
      <c r="D71" s="28">
        <f t="shared" si="49"/>
        <v>2.5432481597033184E-3</v>
      </c>
      <c r="E71" s="88">
        <v>53734</v>
      </c>
      <c r="F71" s="28">
        <f t="shared" si="50"/>
        <v>1.1551014429459984E-3</v>
      </c>
      <c r="G71" s="28">
        <f t="shared" si="51"/>
        <v>1.42611312011862E-3</v>
      </c>
      <c r="H71" s="88">
        <f t="shared" si="52"/>
        <v>64575</v>
      </c>
      <c r="I71" s="28">
        <f t="shared" si="53"/>
        <v>1.3881467167573202E-3</v>
      </c>
      <c r="J71" s="28">
        <f t="shared" si="54"/>
        <v>7.3046824626536444E-3</v>
      </c>
      <c r="K71" s="51">
        <f t="shared" si="55"/>
        <v>5.1220919011291768</v>
      </c>
      <c r="L71" s="88">
        <v>48588</v>
      </c>
      <c r="M71" s="28">
        <f t="shared" si="56"/>
        <v>7.0834968577078439E-3</v>
      </c>
      <c r="N71" s="51">
        <f t="shared" si="57"/>
        <v>4.9669950845965563</v>
      </c>
      <c r="O71" s="28">
        <f t="shared" si="58"/>
        <v>0.75242740998838564</v>
      </c>
      <c r="P71" s="88">
        <v>15987</v>
      </c>
      <c r="Q71" s="28">
        <f t="shared" si="59"/>
        <v>8.0705902783386914E-3</v>
      </c>
      <c r="R71" s="51">
        <f t="shared" si="60"/>
        <v>5.6591515529058469</v>
      </c>
      <c r="S71" s="52">
        <f t="shared" si="61"/>
        <v>0.24757259001161441</v>
      </c>
    </row>
    <row r="72" spans="1:28" ht="18.75" customHeight="1" x14ac:dyDescent="0.25">
      <c r="A72" s="163" t="s">
        <v>24</v>
      </c>
      <c r="B72" s="170"/>
      <c r="C72" s="88">
        <f t="shared" si="48"/>
        <v>63981</v>
      </c>
      <c r="D72" s="28">
        <f t="shared" si="49"/>
        <v>1.3753777016624097E-3</v>
      </c>
      <c r="E72" s="88">
        <v>35601</v>
      </c>
      <c r="F72" s="28">
        <f t="shared" si="50"/>
        <v>7.6530253601668377E-4</v>
      </c>
      <c r="G72" s="28">
        <f t="shared" si="51"/>
        <v>9.448589941069526E-4</v>
      </c>
      <c r="H72" s="88">
        <f t="shared" si="52"/>
        <v>28380</v>
      </c>
      <c r="I72" s="28">
        <f t="shared" si="53"/>
        <v>6.1007516564572583E-4</v>
      </c>
      <c r="J72" s="28">
        <f t="shared" si="54"/>
        <v>3.2103273447945863E-3</v>
      </c>
      <c r="K72" s="51">
        <f t="shared" si="55"/>
        <v>3.3976787698664759</v>
      </c>
      <c r="L72" s="88">
        <v>24928</v>
      </c>
      <c r="M72" s="28">
        <f t="shared" si="56"/>
        <v>3.6341773620840773E-3</v>
      </c>
      <c r="N72" s="51">
        <f t="shared" si="57"/>
        <v>3.8462642412786403</v>
      </c>
      <c r="O72" s="28">
        <f t="shared" si="58"/>
        <v>0.87836504580690622</v>
      </c>
      <c r="P72" s="88">
        <v>3452</v>
      </c>
      <c r="Q72" s="28">
        <f t="shared" si="59"/>
        <v>1.7426457522252557E-3</v>
      </c>
      <c r="R72" s="51">
        <f t="shared" si="60"/>
        <v>1.8443447785268139</v>
      </c>
      <c r="S72" s="52">
        <f t="shared" si="61"/>
        <v>0.12163495419309373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46518858</v>
      </c>
      <c r="D73" s="99">
        <v>1</v>
      </c>
      <c r="E73" s="98">
        <f>SUM(E67:E72)</f>
        <v>37678638</v>
      </c>
      <c r="F73" s="69">
        <f t="shared" si="50"/>
        <v>0.8099648104001177</v>
      </c>
      <c r="G73" s="99">
        <f t="shared" si="51"/>
        <v>1</v>
      </c>
      <c r="H73" s="98">
        <f>SUM(H67:H72)</f>
        <v>8840220</v>
      </c>
      <c r="I73" s="69">
        <f t="shared" si="53"/>
        <v>0.19003518959988228</v>
      </c>
      <c r="J73" s="69">
        <f t="shared" si="54"/>
        <v>1</v>
      </c>
      <c r="K73" s="99"/>
      <c r="L73" s="98">
        <f>SUM(L67:L72)</f>
        <v>6859324</v>
      </c>
      <c r="M73" s="69">
        <f t="shared" si="56"/>
        <v>1</v>
      </c>
      <c r="N73" s="100"/>
      <c r="O73" s="69">
        <f t="shared" si="58"/>
        <v>0.77592231867532713</v>
      </c>
      <c r="P73" s="98">
        <f>SUM(P67:P72)</f>
        <v>1980896</v>
      </c>
      <c r="Q73" s="69">
        <f t="shared" si="59"/>
        <v>1</v>
      </c>
      <c r="R73" s="100"/>
      <c r="S73" s="72">
        <f t="shared" si="61"/>
        <v>0.22407768132467293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1316013</v>
      </c>
      <c r="D83" s="28">
        <f t="shared" ref="D83:D88" si="63">C83/C$20</f>
        <v>2.8289881922724757E-2</v>
      </c>
      <c r="E83" s="88">
        <v>1150356</v>
      </c>
      <c r="F83" s="28">
        <f t="shared" ref="F83:F89" si="64">E83/$C$11</f>
        <v>2.4728809980674935E-2</v>
      </c>
      <c r="G83" s="28">
        <f t="shared" ref="G83:G89" si="65">E83/E$20</f>
        <v>3.053072141301923E-2</v>
      </c>
      <c r="H83" s="88">
        <f t="shared" ref="H83:H88" si="66">L83+P83</f>
        <v>165657</v>
      </c>
      <c r="I83" s="28">
        <f t="shared" ref="I83:I89" si="67">H83/$C$11</f>
        <v>3.5610719420498243E-3</v>
      </c>
      <c r="J83" s="28">
        <f t="shared" ref="J83:J89" si="68">H83/H$20</f>
        <v>1.8739013282474872E-2</v>
      </c>
      <c r="K83" s="51">
        <f t="shared" ref="K83:K88" si="69">J83/G83</f>
        <v>0.61377564679765428</v>
      </c>
      <c r="L83" s="88">
        <v>101060</v>
      </c>
      <c r="M83" s="28">
        <f t="shared" ref="M83:M89" si="70">L83/L$20</f>
        <v>1.4733230271671087E-2</v>
      </c>
      <c r="N83" s="51">
        <f t="shared" ref="N83:N88" si="71">M83/$G83</f>
        <v>0.4825706563680604</v>
      </c>
      <c r="O83" s="28">
        <f t="shared" ref="O83:O89" si="72">L83/H83</f>
        <v>0.61005571753683818</v>
      </c>
      <c r="P83" s="88">
        <v>64597</v>
      </c>
      <c r="Q83" s="28">
        <f t="shared" ref="Q83:Q89" si="73">P83/P$20</f>
        <v>3.2609990630502558E-2</v>
      </c>
      <c r="R83" s="51">
        <f t="shared" ref="R83:R88" si="74">Q83/$G83</f>
        <v>1.0681041626679895</v>
      </c>
      <c r="S83" s="52">
        <f t="shared" ref="S83:S89" si="75">P83/H83</f>
        <v>0.38994428246316182</v>
      </c>
    </row>
    <row r="84" spans="1:28" ht="21" customHeight="1" x14ac:dyDescent="0.25">
      <c r="A84" s="163" t="s">
        <v>27</v>
      </c>
      <c r="B84" s="170"/>
      <c r="C84" s="88">
        <f t="shared" si="62"/>
        <v>218931</v>
      </c>
      <c r="D84" s="28">
        <f t="shared" si="63"/>
        <v>4.7062849221277099E-3</v>
      </c>
      <c r="E84" s="88">
        <v>153439</v>
      </c>
      <c r="F84" s="28">
        <f t="shared" si="64"/>
        <v>3.2984257696093916E-3</v>
      </c>
      <c r="G84" s="28">
        <f t="shared" si="65"/>
        <v>4.0723074968898824E-3</v>
      </c>
      <c r="H84" s="88">
        <f t="shared" si="66"/>
        <v>65492</v>
      </c>
      <c r="I84" s="28">
        <f t="shared" si="67"/>
        <v>1.4078591525183185E-3</v>
      </c>
      <c r="J84" s="28">
        <f t="shared" si="68"/>
        <v>7.4084129128008129E-3</v>
      </c>
      <c r="K84" s="51">
        <f t="shared" si="69"/>
        <v>1.819217462939327</v>
      </c>
      <c r="L84" s="88">
        <v>60885</v>
      </c>
      <c r="M84" s="28">
        <f t="shared" si="70"/>
        <v>8.8762391162744321E-3</v>
      </c>
      <c r="N84" s="51">
        <f t="shared" si="71"/>
        <v>2.1796583688862952</v>
      </c>
      <c r="O84" s="28">
        <f t="shared" si="72"/>
        <v>0.92965553044646676</v>
      </c>
      <c r="P84" s="88">
        <v>4607</v>
      </c>
      <c r="Q84" s="28">
        <f t="shared" si="73"/>
        <v>2.3257152318950616E-3</v>
      </c>
      <c r="R84" s="51">
        <f t="shared" si="74"/>
        <v>0.57110501445955775</v>
      </c>
      <c r="S84" s="52">
        <f t="shared" si="75"/>
        <v>7.0344469553533254E-2</v>
      </c>
    </row>
    <row r="85" spans="1:28" ht="20.25" customHeight="1" x14ac:dyDescent="0.25">
      <c r="A85" s="163" t="s">
        <v>28</v>
      </c>
      <c r="B85" s="170"/>
      <c r="C85" s="88">
        <f t="shared" si="62"/>
        <v>37234646</v>
      </c>
      <c r="D85" s="28">
        <f t="shared" si="63"/>
        <v>0.80042046603981554</v>
      </c>
      <c r="E85" s="88">
        <v>29802197</v>
      </c>
      <c r="F85" s="28">
        <f t="shared" si="64"/>
        <v>0.64064764874494551</v>
      </c>
      <c r="G85" s="28">
        <f t="shared" si="65"/>
        <v>0.79095738545538719</v>
      </c>
      <c r="H85" s="88">
        <f t="shared" si="66"/>
        <v>7432449</v>
      </c>
      <c r="I85" s="28">
        <f t="shared" si="67"/>
        <v>0.15977281729486997</v>
      </c>
      <c r="J85" s="28">
        <f t="shared" si="68"/>
        <v>0.84075385001730729</v>
      </c>
      <c r="K85" s="51">
        <f t="shared" si="69"/>
        <v>1.062957202850126</v>
      </c>
      <c r="L85" s="88">
        <v>5958476</v>
      </c>
      <c r="M85" s="28">
        <f t="shared" si="70"/>
        <v>0.86866810781937109</v>
      </c>
      <c r="N85" s="51">
        <f t="shared" si="71"/>
        <v>1.0982489370388047</v>
      </c>
      <c r="O85" s="28">
        <f t="shared" si="72"/>
        <v>0.80168407479149872</v>
      </c>
      <c r="P85" s="88">
        <v>1473973</v>
      </c>
      <c r="Q85" s="28">
        <f t="shared" si="73"/>
        <v>0.74409408671631427</v>
      </c>
      <c r="R85" s="51">
        <f t="shared" si="74"/>
        <v>0.94075117117454843</v>
      </c>
      <c r="S85" s="52">
        <f t="shared" si="75"/>
        <v>0.19831592520850128</v>
      </c>
    </row>
    <row r="86" spans="1:28" ht="20.25" customHeight="1" x14ac:dyDescent="0.25">
      <c r="A86" s="163" t="s">
        <v>29</v>
      </c>
      <c r="B86" s="170"/>
      <c r="C86" s="88">
        <f t="shared" si="62"/>
        <v>6099182</v>
      </c>
      <c r="D86" s="28">
        <f t="shared" si="63"/>
        <v>0.13111203202795735</v>
      </c>
      <c r="E86" s="88">
        <v>5123459</v>
      </c>
      <c r="F86" s="28">
        <f t="shared" si="64"/>
        <v>0.11013724799521089</v>
      </c>
      <c r="G86" s="28">
        <f t="shared" si="65"/>
        <v>0.13597781851881163</v>
      </c>
      <c r="H86" s="88">
        <f t="shared" si="66"/>
        <v>975723</v>
      </c>
      <c r="I86" s="28">
        <f t="shared" si="67"/>
        <v>2.0974784032746462E-2</v>
      </c>
      <c r="J86" s="28">
        <f t="shared" si="68"/>
        <v>0.11037315813407358</v>
      </c>
      <c r="K86" s="51">
        <f t="shared" si="69"/>
        <v>0.81169972673744717</v>
      </c>
      <c r="L86" s="88">
        <v>635405</v>
      </c>
      <c r="M86" s="28">
        <f t="shared" si="70"/>
        <v>9.2633763910262873E-2</v>
      </c>
      <c r="N86" s="51">
        <f t="shared" si="71"/>
        <v>0.68124172691774432</v>
      </c>
      <c r="O86" s="28">
        <f t="shared" si="72"/>
        <v>0.65121453527281825</v>
      </c>
      <c r="P86" s="88">
        <v>340318</v>
      </c>
      <c r="Q86" s="28">
        <f t="shared" si="73"/>
        <v>0.17180003392404244</v>
      </c>
      <c r="R86" s="51">
        <f t="shared" si="74"/>
        <v>1.2634416097819297</v>
      </c>
      <c r="S86" s="52">
        <f t="shared" si="75"/>
        <v>0.3487854647271818</v>
      </c>
    </row>
    <row r="87" spans="1:28" ht="17.25" customHeight="1" x14ac:dyDescent="0.25">
      <c r="A87" s="163" t="s">
        <v>30</v>
      </c>
      <c r="B87" s="170"/>
      <c r="C87" s="88">
        <f t="shared" si="62"/>
        <v>13508</v>
      </c>
      <c r="D87" s="28">
        <f t="shared" si="63"/>
        <v>2.9037686178796565E-4</v>
      </c>
      <c r="E87" s="88">
        <v>327</v>
      </c>
      <c r="F87" s="28">
        <f t="shared" si="64"/>
        <v>7.02940729972348E-6</v>
      </c>
      <c r="G87" s="28">
        <f t="shared" si="65"/>
        <v>8.6786576521157696E-6</v>
      </c>
      <c r="H87" s="88">
        <f t="shared" si="66"/>
        <v>13181</v>
      </c>
      <c r="I87" s="28">
        <f t="shared" si="67"/>
        <v>2.8334745448824216E-4</v>
      </c>
      <c r="J87" s="28">
        <f t="shared" si="68"/>
        <v>1.4910262414283807E-3</v>
      </c>
      <c r="K87" s="51">
        <f t="shared" si="69"/>
        <v>171.80378593052157</v>
      </c>
      <c r="L87" s="88">
        <v>13157</v>
      </c>
      <c r="M87" s="28">
        <f t="shared" si="70"/>
        <v>1.9181190449671134E-3</v>
      </c>
      <c r="N87" s="51">
        <f t="shared" si="71"/>
        <v>221.01563650220669</v>
      </c>
      <c r="O87" s="28">
        <f t="shared" si="72"/>
        <v>0.99817919732948945</v>
      </c>
      <c r="P87" s="88">
        <v>24</v>
      </c>
      <c r="Q87" s="28">
        <f t="shared" si="73"/>
        <v>1.2115729447684279E-5</v>
      </c>
      <c r="R87" s="51">
        <f t="shared" si="74"/>
        <v>1.3960372598325257</v>
      </c>
      <c r="S87" s="52">
        <f t="shared" si="75"/>
        <v>1.8208026705105833E-3</v>
      </c>
    </row>
    <row r="88" spans="1:28" ht="18.75" customHeight="1" x14ac:dyDescent="0.25">
      <c r="A88" s="163" t="s">
        <v>31</v>
      </c>
      <c r="B88" s="170"/>
      <c r="C88" s="88">
        <f t="shared" si="62"/>
        <v>1636578</v>
      </c>
      <c r="D88" s="28">
        <f t="shared" si="63"/>
        <v>3.5180958225586707E-2</v>
      </c>
      <c r="E88" s="88">
        <v>1448860</v>
      </c>
      <c r="F88" s="28">
        <f t="shared" si="64"/>
        <v>3.1145648502377252E-2</v>
      </c>
      <c r="G88" s="28">
        <f t="shared" si="65"/>
        <v>3.8453088458239922E-2</v>
      </c>
      <c r="H88" s="88">
        <f t="shared" si="66"/>
        <v>187718</v>
      </c>
      <c r="I88" s="28">
        <f t="shared" si="67"/>
        <v>4.0353097232094567E-3</v>
      </c>
      <c r="J88" s="28">
        <f t="shared" si="68"/>
        <v>2.1234539411915089E-2</v>
      </c>
      <c r="K88" s="51">
        <f t="shared" si="69"/>
        <v>0.55221934734776412</v>
      </c>
      <c r="L88" s="88">
        <v>90341</v>
      </c>
      <c r="M88" s="28">
        <f t="shared" si="70"/>
        <v>1.3170539837453371E-2</v>
      </c>
      <c r="N88" s="51">
        <f t="shared" si="71"/>
        <v>0.34250928509309686</v>
      </c>
      <c r="O88" s="28">
        <f t="shared" si="72"/>
        <v>0.48125912272664317</v>
      </c>
      <c r="P88" s="88">
        <v>97377</v>
      </c>
      <c r="Q88" s="28">
        <f t="shared" si="73"/>
        <v>4.9158057767798004E-2</v>
      </c>
      <c r="R88" s="51">
        <f t="shared" si="74"/>
        <v>1.278390364435452</v>
      </c>
      <c r="S88" s="52">
        <f t="shared" si="75"/>
        <v>0.51874087727335683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46518858</v>
      </c>
      <c r="D89" s="99">
        <v>1</v>
      </c>
      <c r="E89" s="98">
        <f>SUM(E83:E88)</f>
        <v>37678638</v>
      </c>
      <c r="F89" s="69">
        <f t="shared" si="64"/>
        <v>0.8099648104001177</v>
      </c>
      <c r="G89" s="99">
        <f t="shared" si="65"/>
        <v>1</v>
      </c>
      <c r="H89" s="98">
        <f>SUM(H83:H88)</f>
        <v>8840220</v>
      </c>
      <c r="I89" s="69">
        <f t="shared" si="67"/>
        <v>0.19003518959988228</v>
      </c>
      <c r="J89" s="69">
        <f t="shared" si="68"/>
        <v>1</v>
      </c>
      <c r="K89" s="69"/>
      <c r="L89" s="98">
        <f>SUM(L83:L88)</f>
        <v>6859324</v>
      </c>
      <c r="M89" s="69">
        <f t="shared" si="70"/>
        <v>1</v>
      </c>
      <c r="N89" s="71"/>
      <c r="O89" s="69">
        <f t="shared" si="72"/>
        <v>0.77592231867532713</v>
      </c>
      <c r="P89" s="98">
        <f>SUM(P83:P88)</f>
        <v>1980896</v>
      </c>
      <c r="Q89" s="69">
        <f t="shared" si="73"/>
        <v>1</v>
      </c>
      <c r="R89" s="71"/>
      <c r="S89" s="72">
        <f t="shared" si="75"/>
        <v>0.22407768132467293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J77:J80"/>
    <mergeCell ref="L77:L80"/>
    <mergeCell ref="M77:M80"/>
    <mergeCell ref="O77:O80"/>
    <mergeCell ref="P77:P80"/>
    <mergeCell ref="Q77:Q80"/>
    <mergeCell ref="A61:B61"/>
    <mergeCell ref="A62:B62"/>
    <mergeCell ref="A63:B63"/>
    <mergeCell ref="A64:B64"/>
    <mergeCell ref="A66:B66"/>
    <mergeCell ref="A67:B67"/>
    <mergeCell ref="A68:B68"/>
    <mergeCell ref="I77:I80"/>
    <mergeCell ref="A69:B69"/>
    <mergeCell ref="A70:B70"/>
    <mergeCell ref="A71:B71"/>
    <mergeCell ref="A72:B72"/>
    <mergeCell ref="E76:G76"/>
    <mergeCell ref="H76:K76"/>
    <mergeCell ref="C76:D76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76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2.14062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710937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75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47657098</v>
      </c>
      <c r="D11" s="78">
        <v>1</v>
      </c>
      <c r="E11" s="122">
        <f>E20</f>
        <v>38577900</v>
      </c>
      <c r="F11" s="121">
        <f>E11/C11</f>
        <v>0.8094890712816798</v>
      </c>
      <c r="G11" s="119">
        <v>1</v>
      </c>
      <c r="H11" s="120">
        <f>H20</f>
        <v>9079198</v>
      </c>
      <c r="I11" s="121">
        <f>H11/C11</f>
        <v>0.1905109287183202</v>
      </c>
      <c r="J11" s="123">
        <v>1</v>
      </c>
      <c r="K11" s="124">
        <f>J11/G11</f>
        <v>1</v>
      </c>
      <c r="L11" s="122">
        <f>L20</f>
        <v>6999192</v>
      </c>
      <c r="M11" s="123">
        <v>1</v>
      </c>
      <c r="N11" s="126">
        <f>M11/G11</f>
        <v>1</v>
      </c>
      <c r="O11" s="125">
        <f>L11/$H$11</f>
        <v>0.77090421422685129</v>
      </c>
      <c r="P11" s="77">
        <f>P20</f>
        <v>2080006</v>
      </c>
      <c r="Q11" s="81">
        <v>1</v>
      </c>
      <c r="R11" s="133">
        <f>Q11/K11</f>
        <v>1</v>
      </c>
      <c r="S11" s="43">
        <f>P11/H11</f>
        <v>0.22909578577314868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19178</v>
      </c>
      <c r="D13" s="28">
        <f t="shared" ref="D13:D19" si="1">C13/C$20</f>
        <v>4.0241644591955644E-4</v>
      </c>
      <c r="E13" s="88">
        <v>5277</v>
      </c>
      <c r="F13" s="28">
        <f t="shared" ref="F13:F20" si="2">E13/$C$11</f>
        <v>1.1072852148907598E-4</v>
      </c>
      <c r="G13" s="28">
        <f t="shared" ref="G13:G19" si="3">E13/E$20</f>
        <v>1.3678816109741589E-4</v>
      </c>
      <c r="H13" s="88">
        <f t="shared" ref="H13:H19" si="4">L13+P13</f>
        <v>13901</v>
      </c>
      <c r="I13" s="28">
        <f t="shared" ref="I13:I20" si="5">H13/$C$11</f>
        <v>2.9168792443048041E-4</v>
      </c>
      <c r="J13" s="28">
        <f t="shared" ref="J13:J19" si="6">H13/H$20</f>
        <v>1.5310823709318818E-3</v>
      </c>
      <c r="K13" s="51">
        <f>J13/$G13</f>
        <v>11.19309126351583</v>
      </c>
      <c r="L13" s="88">
        <v>13494</v>
      </c>
      <c r="M13" s="28">
        <f t="shared" ref="M13:M19" si="7">L13/L$20</f>
        <v>1.9279368247077664E-3</v>
      </c>
      <c r="N13" s="51">
        <f t="shared" ref="N13:N19" si="8">M13/$G13</f>
        <v>14.094325190428981</v>
      </c>
      <c r="O13" s="28">
        <f t="shared" ref="O13:O20" si="9">L13/H13</f>
        <v>0.97072153082512047</v>
      </c>
      <c r="P13" s="88">
        <v>407</v>
      </c>
      <c r="Q13" s="28">
        <f t="shared" ref="Q13:Q19" si="10">P13/P$20</f>
        <v>1.9567251248313707E-4</v>
      </c>
      <c r="R13" s="51">
        <f t="shared" ref="R13:R19" si="11">Q13/$G13</f>
        <v>1.430478419428314</v>
      </c>
      <c r="S13" s="52">
        <f t="shared" ref="S13:S20" si="12">P13/H13</f>
        <v>2.9278469174879505E-2</v>
      </c>
    </row>
    <row r="14" spans="1:28" x14ac:dyDescent="0.25">
      <c r="A14" s="163" t="s">
        <v>3</v>
      </c>
      <c r="B14" s="164"/>
      <c r="C14" s="88">
        <f t="shared" si="0"/>
        <v>1887972</v>
      </c>
      <c r="D14" s="28">
        <f t="shared" si="1"/>
        <v>3.9615756712672687E-2</v>
      </c>
      <c r="E14" s="88">
        <v>653946</v>
      </c>
      <c r="F14" s="28">
        <f t="shared" si="2"/>
        <v>1.3721901404907198E-2</v>
      </c>
      <c r="G14" s="28">
        <f t="shared" si="3"/>
        <v>1.69513115021813E-2</v>
      </c>
      <c r="H14" s="88">
        <f t="shared" si="4"/>
        <v>1234026</v>
      </c>
      <c r="I14" s="28">
        <f t="shared" si="5"/>
        <v>2.5893855307765487E-2</v>
      </c>
      <c r="J14" s="28">
        <f t="shared" si="6"/>
        <v>0.13591795222441452</v>
      </c>
      <c r="K14" s="51">
        <f t="shared" ref="K14:K19" si="13">J14/G14</f>
        <v>8.0181378418374631</v>
      </c>
      <c r="L14" s="88">
        <v>1036574</v>
      </c>
      <c r="M14" s="28">
        <f t="shared" si="7"/>
        <v>0.14809909486695036</v>
      </c>
      <c r="N14" s="51">
        <f t="shared" si="8"/>
        <v>8.7367337239890208</v>
      </c>
      <c r="O14" s="28">
        <f t="shared" si="9"/>
        <v>0.83999364681133137</v>
      </c>
      <c r="P14" s="88">
        <v>197452</v>
      </c>
      <c r="Q14" s="28">
        <f t="shared" si="10"/>
        <v>9.4928572321426E-2</v>
      </c>
      <c r="R14" s="51">
        <f t="shared" si="11"/>
        <v>5.6000724374164532</v>
      </c>
      <c r="S14" s="52">
        <f t="shared" si="12"/>
        <v>0.16000635318866863</v>
      </c>
    </row>
    <row r="15" spans="1:28" x14ac:dyDescent="0.25">
      <c r="A15" s="163" t="s">
        <v>4</v>
      </c>
      <c r="B15" s="164"/>
      <c r="C15" s="88">
        <f t="shared" si="0"/>
        <v>2462588</v>
      </c>
      <c r="D15" s="28">
        <f t="shared" si="1"/>
        <v>5.1673058229437303E-2</v>
      </c>
      <c r="E15" s="88">
        <v>1267109</v>
      </c>
      <c r="F15" s="28">
        <f t="shared" si="2"/>
        <v>2.6588043611048242E-2</v>
      </c>
      <c r="G15" s="28">
        <f t="shared" si="3"/>
        <v>3.284546333522561E-2</v>
      </c>
      <c r="H15" s="88">
        <f t="shared" si="4"/>
        <v>1195479</v>
      </c>
      <c r="I15" s="28">
        <f t="shared" si="5"/>
        <v>2.5085014618389058E-2</v>
      </c>
      <c r="J15" s="28">
        <f t="shared" si="6"/>
        <v>0.13167231290693296</v>
      </c>
      <c r="K15" s="51">
        <f t="shared" si="13"/>
        <v>4.0088432171915507</v>
      </c>
      <c r="L15" s="88">
        <v>906245</v>
      </c>
      <c r="M15" s="28">
        <f t="shared" si="7"/>
        <v>0.12947851694881352</v>
      </c>
      <c r="N15" s="51">
        <f t="shared" si="8"/>
        <v>3.9420517721834765</v>
      </c>
      <c r="O15" s="28">
        <f t="shared" si="9"/>
        <v>0.75806015831311135</v>
      </c>
      <c r="P15" s="88">
        <v>289234</v>
      </c>
      <c r="Q15" s="28">
        <f t="shared" si="10"/>
        <v>0.1390544065738272</v>
      </c>
      <c r="R15" s="51">
        <f t="shared" si="11"/>
        <v>4.2335955244295862</v>
      </c>
      <c r="S15" s="52">
        <f t="shared" si="12"/>
        <v>0.24193984168688867</v>
      </c>
    </row>
    <row r="16" spans="1:28" x14ac:dyDescent="0.25">
      <c r="A16" s="163" t="s">
        <v>5</v>
      </c>
      <c r="B16" s="164"/>
      <c r="C16" s="88">
        <f t="shared" si="0"/>
        <v>3586723</v>
      </c>
      <c r="D16" s="28">
        <f t="shared" si="1"/>
        <v>7.5261045059856563E-2</v>
      </c>
      <c r="E16" s="88">
        <v>2440822</v>
      </c>
      <c r="F16" s="28">
        <f t="shared" si="2"/>
        <v>5.121633717604878E-2</v>
      </c>
      <c r="G16" s="28">
        <f t="shared" si="3"/>
        <v>6.3269955077907294E-2</v>
      </c>
      <c r="H16" s="88">
        <f t="shared" si="4"/>
        <v>1145901</v>
      </c>
      <c r="I16" s="28">
        <f t="shared" si="5"/>
        <v>2.4044707883807779E-2</v>
      </c>
      <c r="J16" s="28">
        <f t="shared" si="6"/>
        <v>0.12621169843415686</v>
      </c>
      <c r="K16" s="51">
        <f t="shared" si="13"/>
        <v>1.994812518497072</v>
      </c>
      <c r="L16" s="88">
        <v>819595</v>
      </c>
      <c r="M16" s="28">
        <f t="shared" si="7"/>
        <v>0.11709851651447767</v>
      </c>
      <c r="N16" s="51">
        <f t="shared" si="8"/>
        <v>1.8507760337475934</v>
      </c>
      <c r="O16" s="28">
        <f t="shared" si="9"/>
        <v>0.71524067087819976</v>
      </c>
      <c r="P16" s="88">
        <v>326306</v>
      </c>
      <c r="Q16" s="28">
        <f t="shared" si="10"/>
        <v>0.15687743208433053</v>
      </c>
      <c r="R16" s="51">
        <f t="shared" si="11"/>
        <v>2.4794933375748394</v>
      </c>
      <c r="S16" s="52">
        <f t="shared" si="12"/>
        <v>0.28475932912180024</v>
      </c>
    </row>
    <row r="17" spans="1:28" x14ac:dyDescent="0.25">
      <c r="A17" s="163" t="s">
        <v>6</v>
      </c>
      <c r="B17" s="164"/>
      <c r="C17" s="88">
        <f t="shared" si="0"/>
        <v>20519798</v>
      </c>
      <c r="D17" s="28">
        <f t="shared" si="1"/>
        <v>0.43057170623356045</v>
      </c>
      <c r="E17" s="88">
        <v>18160085</v>
      </c>
      <c r="F17" s="28">
        <f t="shared" si="2"/>
        <v>0.38105729811748085</v>
      </c>
      <c r="G17" s="28">
        <f t="shared" si="3"/>
        <v>0.47073803913639672</v>
      </c>
      <c r="H17" s="88">
        <f t="shared" si="4"/>
        <v>2359713</v>
      </c>
      <c r="I17" s="28">
        <f t="shared" si="5"/>
        <v>4.9514408116079579E-2</v>
      </c>
      <c r="J17" s="28">
        <f t="shared" si="6"/>
        <v>0.25990324255512437</v>
      </c>
      <c r="K17" s="51">
        <f t="shared" si="13"/>
        <v>0.55211863275790463</v>
      </c>
      <c r="L17" s="88">
        <v>1711656</v>
      </c>
      <c r="M17" s="28">
        <f t="shared" si="7"/>
        <v>0.24455051383073931</v>
      </c>
      <c r="N17" s="51">
        <f t="shared" si="8"/>
        <v>0.51950446638938519</v>
      </c>
      <c r="O17" s="28">
        <f t="shared" si="9"/>
        <v>0.72536617800554559</v>
      </c>
      <c r="P17" s="88">
        <v>648057</v>
      </c>
      <c r="Q17" s="28">
        <f t="shared" si="10"/>
        <v>0.31156496663951933</v>
      </c>
      <c r="R17" s="51">
        <f t="shared" si="11"/>
        <v>0.66186486057321392</v>
      </c>
      <c r="S17" s="52">
        <f t="shared" si="12"/>
        <v>0.27463382199445441</v>
      </c>
    </row>
    <row r="18" spans="1:28" x14ac:dyDescent="0.25">
      <c r="A18" s="163" t="s">
        <v>7</v>
      </c>
      <c r="B18" s="164"/>
      <c r="C18" s="88">
        <f t="shared" si="0"/>
        <v>13217316</v>
      </c>
      <c r="D18" s="28">
        <f t="shared" si="1"/>
        <v>0.27734202363727645</v>
      </c>
      <c r="E18" s="88">
        <v>11294660</v>
      </c>
      <c r="F18" s="28">
        <f t="shared" si="2"/>
        <v>0.23699848446500035</v>
      </c>
      <c r="G18" s="28">
        <f t="shared" si="3"/>
        <v>0.29277539731296937</v>
      </c>
      <c r="H18" s="88">
        <f t="shared" si="4"/>
        <v>1922656</v>
      </c>
      <c r="I18" s="28">
        <f t="shared" si="5"/>
        <v>4.034353917227608E-2</v>
      </c>
      <c r="J18" s="28">
        <f t="shared" si="6"/>
        <v>0.21176495985658644</v>
      </c>
      <c r="K18" s="51">
        <f t="shared" si="13"/>
        <v>0.7233017589596682</v>
      </c>
      <c r="L18" s="88">
        <v>1468165</v>
      </c>
      <c r="M18" s="28">
        <f t="shared" si="7"/>
        <v>0.20976206967890007</v>
      </c>
      <c r="N18" s="51">
        <f t="shared" si="8"/>
        <v>0.7164607122184854</v>
      </c>
      <c r="O18" s="28">
        <f t="shared" si="9"/>
        <v>0.7636129396002197</v>
      </c>
      <c r="P18" s="88">
        <v>454491</v>
      </c>
      <c r="Q18" s="28">
        <f t="shared" si="10"/>
        <v>0.21850465815963993</v>
      </c>
      <c r="R18" s="51">
        <f t="shared" si="11"/>
        <v>0.7463217885280985</v>
      </c>
      <c r="S18" s="52">
        <f t="shared" si="12"/>
        <v>0.2363870603997803</v>
      </c>
    </row>
    <row r="19" spans="1:28" x14ac:dyDescent="0.25">
      <c r="A19" s="163" t="s">
        <v>8</v>
      </c>
      <c r="B19" s="164"/>
      <c r="C19" s="88">
        <f t="shared" si="0"/>
        <v>5963523</v>
      </c>
      <c r="D19" s="28">
        <f t="shared" si="1"/>
        <v>0.12513399368127703</v>
      </c>
      <c r="E19" s="88">
        <v>4756001</v>
      </c>
      <c r="F19" s="28">
        <f t="shared" si="2"/>
        <v>9.9796277985705298E-2</v>
      </c>
      <c r="G19" s="28">
        <f t="shared" si="3"/>
        <v>0.12328304547422229</v>
      </c>
      <c r="H19" s="88">
        <f t="shared" si="4"/>
        <v>1207522</v>
      </c>
      <c r="I19" s="28">
        <f t="shared" si="5"/>
        <v>2.5337715695571729E-2</v>
      </c>
      <c r="J19" s="28">
        <f t="shared" si="6"/>
        <v>0.13299875165185296</v>
      </c>
      <c r="K19" s="51">
        <f t="shared" si="13"/>
        <v>1.0788081292140221</v>
      </c>
      <c r="L19" s="88">
        <v>1043463</v>
      </c>
      <c r="M19" s="28">
        <f t="shared" si="7"/>
        <v>0.14908335133541128</v>
      </c>
      <c r="N19" s="51">
        <f t="shared" si="8"/>
        <v>1.2092769996226584</v>
      </c>
      <c r="O19" s="28">
        <f t="shared" si="9"/>
        <v>0.86413580870576268</v>
      </c>
      <c r="P19" s="88">
        <v>164059</v>
      </c>
      <c r="Q19" s="28">
        <f t="shared" si="10"/>
        <v>7.8874291708773914E-2</v>
      </c>
      <c r="R19" s="51">
        <f t="shared" si="11"/>
        <v>0.63978214851340631</v>
      </c>
      <c r="S19" s="52">
        <f t="shared" si="12"/>
        <v>0.1358641912942373</v>
      </c>
    </row>
    <row r="20" spans="1:28" s="60" customFormat="1" ht="21" customHeight="1" x14ac:dyDescent="0.25">
      <c r="A20" s="53"/>
      <c r="B20" s="54" t="s">
        <v>38</v>
      </c>
      <c r="C20" s="92">
        <f>SUM(C13:C19)</f>
        <v>47657098</v>
      </c>
      <c r="D20" s="55">
        <f>SUM(D13:D19)</f>
        <v>1</v>
      </c>
      <c r="E20" s="92">
        <f>SUM(E13:E19)</f>
        <v>38577900</v>
      </c>
      <c r="F20" s="56">
        <f t="shared" si="2"/>
        <v>0.8094890712816798</v>
      </c>
      <c r="G20" s="55">
        <f>SUM(G13:G19)</f>
        <v>1</v>
      </c>
      <c r="H20" s="92">
        <f>SUM(H13:H19)</f>
        <v>9079198</v>
      </c>
      <c r="I20" s="56">
        <f t="shared" si="5"/>
        <v>0.1905109287183202</v>
      </c>
      <c r="J20" s="56">
        <f>SUM(J13:J19)</f>
        <v>1</v>
      </c>
      <c r="K20" s="57"/>
      <c r="L20" s="92">
        <f>SUM(L13:L19)</f>
        <v>6999192</v>
      </c>
      <c r="M20" s="56">
        <f>SUM(M13:M19)</f>
        <v>1</v>
      </c>
      <c r="N20" s="58"/>
      <c r="O20" s="56">
        <f t="shared" si="9"/>
        <v>0.77090421422685129</v>
      </c>
      <c r="P20" s="92">
        <f>SUM(P13:P19)</f>
        <v>2080006</v>
      </c>
      <c r="Q20" s="56">
        <f>SUM(Q13:Q19)</f>
        <v>1</v>
      </c>
      <c r="R20" s="51" t="s">
        <v>15</v>
      </c>
      <c r="S20" s="59">
        <f t="shared" si="12"/>
        <v>0.22909578577314868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39607065</v>
      </c>
      <c r="D22" s="28">
        <f t="shared" ref="D22:D27" si="15">C22/C$20</f>
        <v>0.83108428045702654</v>
      </c>
      <c r="E22" s="88">
        <v>33734273</v>
      </c>
      <c r="F22" s="28">
        <f t="shared" ref="F22:F28" si="16">E22/$C$11</f>
        <v>0.70785411650537344</v>
      </c>
      <c r="G22" s="28">
        <f t="shared" ref="G22:G28" si="17">E22/E$20</f>
        <v>0.87444555043172389</v>
      </c>
      <c r="H22" s="88">
        <f t="shared" ref="H22:H27" si="18">L22+P22</f>
        <v>5872792</v>
      </c>
      <c r="I22" s="28">
        <f t="shared" ref="I22:I28" si="19">H22/$C$11</f>
        <v>0.12323016395165312</v>
      </c>
      <c r="J22" s="28">
        <f t="shared" ref="J22:J28" si="20">H22/H$20</f>
        <v>0.64684039273072358</v>
      </c>
      <c r="K22" s="51">
        <f t="shared" ref="K22:K27" si="21">J22/G22</f>
        <v>0.73971488837855137</v>
      </c>
      <c r="L22" s="88">
        <v>4398517</v>
      </c>
      <c r="M22" s="28">
        <f t="shared" ref="M22:M28" si="22">L22/L$20</f>
        <v>0.62843211044932046</v>
      </c>
      <c r="N22" s="51">
        <f t="shared" ref="N22:N27" si="23">M22/$G22</f>
        <v>0.71866351214098612</v>
      </c>
      <c r="O22" s="28">
        <f t="shared" ref="O22:O28" si="24">L22/H22</f>
        <v>0.74896522812318234</v>
      </c>
      <c r="P22" s="88">
        <v>1474275</v>
      </c>
      <c r="Q22" s="28">
        <f t="shared" ref="Q22:Q28" si="25">P22/P$20</f>
        <v>0.70878401312303907</v>
      </c>
      <c r="R22" s="51">
        <f t="shared" ref="R22:R27" si="26">Q22/$G22</f>
        <v>0.81055248411190861</v>
      </c>
      <c r="S22" s="52">
        <f t="shared" ref="S22:S28" si="27">P22/H22</f>
        <v>0.25103477187681772</v>
      </c>
    </row>
    <row r="23" spans="1:28" ht="16.5" customHeight="1" x14ac:dyDescent="0.25">
      <c r="A23" s="163" t="s">
        <v>11</v>
      </c>
      <c r="B23" s="164"/>
      <c r="C23" s="88">
        <f t="shared" si="14"/>
        <v>4825083</v>
      </c>
      <c r="D23" s="28">
        <f t="shared" si="15"/>
        <v>0.1012458417002227</v>
      </c>
      <c r="E23" s="88">
        <v>2989350</v>
      </c>
      <c r="F23" s="28">
        <f t="shared" si="16"/>
        <v>6.2726228105622381E-2</v>
      </c>
      <c r="G23" s="28">
        <f t="shared" si="17"/>
        <v>7.7488665790517372E-2</v>
      </c>
      <c r="H23" s="88">
        <f t="shared" si="18"/>
        <v>1835733</v>
      </c>
      <c r="I23" s="28">
        <f t="shared" si="19"/>
        <v>3.8519613594600328E-2</v>
      </c>
      <c r="J23" s="28">
        <f t="shared" si="20"/>
        <v>0.2021910966144807</v>
      </c>
      <c r="K23" s="51">
        <f t="shared" si="21"/>
        <v>2.609298980073854</v>
      </c>
      <c r="L23" s="88">
        <v>1377830</v>
      </c>
      <c r="M23" s="28">
        <f t="shared" si="22"/>
        <v>0.19685557990122288</v>
      </c>
      <c r="N23" s="51">
        <f t="shared" si="23"/>
        <v>2.5404435331665365</v>
      </c>
      <c r="O23" s="28">
        <f t="shared" si="24"/>
        <v>0.7505612199595475</v>
      </c>
      <c r="P23" s="88">
        <v>457903</v>
      </c>
      <c r="Q23" s="28">
        <f t="shared" si="25"/>
        <v>0.22014503804315949</v>
      </c>
      <c r="R23" s="51">
        <f t="shared" si="26"/>
        <v>2.8409966257297414</v>
      </c>
      <c r="S23" s="52">
        <f t="shared" si="27"/>
        <v>0.2494387800404525</v>
      </c>
    </row>
    <row r="24" spans="1:28" x14ac:dyDescent="0.25">
      <c r="A24" s="163" t="s">
        <v>12</v>
      </c>
      <c r="B24" s="164"/>
      <c r="C24" s="88">
        <f t="shared" si="14"/>
        <v>903512</v>
      </c>
      <c r="D24" s="28">
        <f t="shared" si="15"/>
        <v>1.8958602976622704E-2</v>
      </c>
      <c r="E24" s="88">
        <v>441479</v>
      </c>
      <c r="F24" s="28">
        <f t="shared" si="16"/>
        <v>9.2636568009239681E-3</v>
      </c>
      <c r="G24" s="28">
        <f t="shared" si="17"/>
        <v>1.1443831831177954E-2</v>
      </c>
      <c r="H24" s="88">
        <f t="shared" si="18"/>
        <v>462033</v>
      </c>
      <c r="I24" s="28">
        <f t="shared" si="19"/>
        <v>9.694946175698738E-3</v>
      </c>
      <c r="J24" s="28">
        <f t="shared" si="20"/>
        <v>5.0889186467791538E-2</v>
      </c>
      <c r="K24" s="51">
        <f t="shared" si="21"/>
        <v>4.4468659814754838</v>
      </c>
      <c r="L24" s="88">
        <v>438514</v>
      </c>
      <c r="M24" s="28">
        <f t="shared" si="22"/>
        <v>6.2652088983985582E-2</v>
      </c>
      <c r="N24" s="51">
        <f t="shared" si="23"/>
        <v>5.4747474367190678</v>
      </c>
      <c r="O24" s="28">
        <f t="shared" si="24"/>
        <v>0.949096709542392</v>
      </c>
      <c r="P24" s="88">
        <v>23519</v>
      </c>
      <c r="Q24" s="28">
        <f t="shared" si="25"/>
        <v>1.1307178921599265E-2</v>
      </c>
      <c r="R24" s="51">
        <f t="shared" si="26"/>
        <v>0.98805881529940109</v>
      </c>
      <c r="S24" s="52">
        <f t="shared" si="27"/>
        <v>5.0903290457608004E-2</v>
      </c>
    </row>
    <row r="25" spans="1:28" x14ac:dyDescent="0.25">
      <c r="A25" s="163" t="s">
        <v>13</v>
      </c>
      <c r="B25" s="164"/>
      <c r="C25" s="88">
        <f t="shared" si="14"/>
        <v>1188920</v>
      </c>
      <c r="D25" s="28">
        <f t="shared" si="15"/>
        <v>2.4947385591963658E-2</v>
      </c>
      <c r="E25" s="88">
        <v>563887</v>
      </c>
      <c r="F25" s="28">
        <f t="shared" si="16"/>
        <v>1.1832172407980025E-2</v>
      </c>
      <c r="G25" s="28">
        <f t="shared" si="17"/>
        <v>1.4616840211623754E-2</v>
      </c>
      <c r="H25" s="88">
        <f t="shared" si="18"/>
        <v>625033</v>
      </c>
      <c r="I25" s="28">
        <f t="shared" si="19"/>
        <v>1.3115213183983633E-2</v>
      </c>
      <c r="J25" s="28">
        <f t="shared" si="20"/>
        <v>6.8842314045800074E-2</v>
      </c>
      <c r="K25" s="51">
        <f t="shared" si="21"/>
        <v>4.7097945280303861</v>
      </c>
      <c r="L25" s="88">
        <v>540076</v>
      </c>
      <c r="M25" s="28">
        <f t="shared" si="22"/>
        <v>7.7162621056830555E-2</v>
      </c>
      <c r="N25" s="51">
        <f t="shared" si="23"/>
        <v>5.2790220006283235</v>
      </c>
      <c r="O25" s="28">
        <f t="shared" si="24"/>
        <v>0.86407597678842563</v>
      </c>
      <c r="P25" s="88">
        <v>84957</v>
      </c>
      <c r="Q25" s="28">
        <f t="shared" si="25"/>
        <v>4.084459371751812E-2</v>
      </c>
      <c r="R25" s="51">
        <f t="shared" si="26"/>
        <v>2.7943517973903322</v>
      </c>
      <c r="S25" s="52">
        <f t="shared" si="27"/>
        <v>0.13592402321157443</v>
      </c>
    </row>
    <row r="26" spans="1:28" ht="36.75" customHeight="1" x14ac:dyDescent="0.25">
      <c r="A26" s="167" t="s">
        <v>80</v>
      </c>
      <c r="B26" s="168"/>
      <c r="C26" s="88">
        <f t="shared" si="14"/>
        <v>208176</v>
      </c>
      <c r="D26" s="28">
        <f t="shared" si="15"/>
        <v>4.3682055504093015E-3</v>
      </c>
      <c r="E26" s="88">
        <v>126265</v>
      </c>
      <c r="F26" s="28">
        <f t="shared" si="16"/>
        <v>2.649447937430013E-3</v>
      </c>
      <c r="G26" s="28">
        <f t="shared" si="17"/>
        <v>3.2729879024000789E-3</v>
      </c>
      <c r="H26" s="88">
        <f t="shared" si="18"/>
        <v>81911</v>
      </c>
      <c r="I26" s="28">
        <f t="shared" si="19"/>
        <v>1.718757612979288E-3</v>
      </c>
      <c r="J26" s="28">
        <f t="shared" si="20"/>
        <v>9.021832104553729E-3</v>
      </c>
      <c r="K26" s="51">
        <f t="shared" si="21"/>
        <v>2.7564514057439773</v>
      </c>
      <c r="L26" s="88">
        <v>67722</v>
      </c>
      <c r="M26" s="28">
        <f t="shared" si="22"/>
        <v>9.675688279447113E-3</v>
      </c>
      <c r="N26" s="51">
        <f t="shared" si="23"/>
        <v>2.9562248831876037</v>
      </c>
      <c r="O26" s="28">
        <f t="shared" si="24"/>
        <v>0.82677540257108328</v>
      </c>
      <c r="P26" s="88">
        <v>14189</v>
      </c>
      <c r="Q26" s="28">
        <f t="shared" si="25"/>
        <v>6.821614937649218E-3</v>
      </c>
      <c r="R26" s="51">
        <f t="shared" si="26"/>
        <v>2.084216361645252</v>
      </c>
      <c r="S26" s="52">
        <f t="shared" si="27"/>
        <v>0.17322459742891674</v>
      </c>
    </row>
    <row r="27" spans="1:28" ht="39.75" customHeight="1" x14ac:dyDescent="0.25">
      <c r="A27" s="163" t="s">
        <v>56</v>
      </c>
      <c r="B27" s="164"/>
      <c r="C27" s="88">
        <f t="shared" si="14"/>
        <v>924342</v>
      </c>
      <c r="D27" s="28">
        <f t="shared" si="15"/>
        <v>1.9395683723755063E-2</v>
      </c>
      <c r="E27" s="88">
        <v>722646</v>
      </c>
      <c r="F27" s="28">
        <f t="shared" si="16"/>
        <v>1.5163449524349972E-2</v>
      </c>
      <c r="G27" s="28">
        <f t="shared" si="17"/>
        <v>1.8732123832556982E-2</v>
      </c>
      <c r="H27" s="88">
        <f t="shared" si="18"/>
        <v>201696</v>
      </c>
      <c r="I27" s="28">
        <f t="shared" si="19"/>
        <v>4.2322341994050919E-3</v>
      </c>
      <c r="J27" s="28">
        <f t="shared" si="20"/>
        <v>2.2215178036650372E-2</v>
      </c>
      <c r="K27" s="51">
        <f t="shared" si="21"/>
        <v>1.1859401654199904</v>
      </c>
      <c r="L27" s="88">
        <v>176533</v>
      </c>
      <c r="M27" s="28">
        <f t="shared" si="22"/>
        <v>2.5221911329193426E-2</v>
      </c>
      <c r="N27" s="51">
        <f t="shared" si="23"/>
        <v>1.3464523059236349</v>
      </c>
      <c r="O27" s="28">
        <f t="shared" si="24"/>
        <v>0.8752429398699032</v>
      </c>
      <c r="P27" s="88">
        <v>25163</v>
      </c>
      <c r="Q27" s="28">
        <f t="shared" si="25"/>
        <v>1.2097561257034836E-2</v>
      </c>
      <c r="R27" s="51">
        <f t="shared" si="26"/>
        <v>0.64581898802147142</v>
      </c>
      <c r="S27" s="52">
        <f t="shared" si="27"/>
        <v>0.12475706013009678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47657098</v>
      </c>
      <c r="D28" s="28">
        <v>1</v>
      </c>
      <c r="E28" s="92">
        <f>SUM(E22:E27)</f>
        <v>38577900</v>
      </c>
      <c r="F28" s="56">
        <f t="shared" si="16"/>
        <v>0.8094890712816798</v>
      </c>
      <c r="G28" s="56">
        <f t="shared" si="17"/>
        <v>1</v>
      </c>
      <c r="H28" s="92">
        <f>SUM(H22:H27)</f>
        <v>9079198</v>
      </c>
      <c r="I28" s="56">
        <f t="shared" si="19"/>
        <v>0.1905109287183202</v>
      </c>
      <c r="J28" s="56">
        <f t="shared" si="20"/>
        <v>1</v>
      </c>
      <c r="K28" s="57"/>
      <c r="L28" s="92">
        <f>SUM(L22:L27)</f>
        <v>6999192</v>
      </c>
      <c r="M28" s="56">
        <f t="shared" si="22"/>
        <v>1</v>
      </c>
      <c r="N28" s="65" t="s">
        <v>15</v>
      </c>
      <c r="O28" s="56">
        <f t="shared" si="24"/>
        <v>0.77090421422685129</v>
      </c>
      <c r="P28" s="92">
        <f>SUM(P22:P27)</f>
        <v>2080006</v>
      </c>
      <c r="Q28" s="56">
        <f t="shared" si="25"/>
        <v>1</v>
      </c>
      <c r="R28" s="58"/>
      <c r="S28" s="59">
        <f t="shared" si="27"/>
        <v>0.22909578577314868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1188920</v>
      </c>
      <c r="D30" s="28">
        <f>C30/C$20</f>
        <v>2.4947385591963658E-2</v>
      </c>
      <c r="E30" s="88">
        <v>563887</v>
      </c>
      <c r="F30" s="28">
        <f>E30/$C$11</f>
        <v>1.1832172407980025E-2</v>
      </c>
      <c r="G30" s="28">
        <f>E30/E$20</f>
        <v>1.4616840211623754E-2</v>
      </c>
      <c r="H30" s="88">
        <f>L30+P30</f>
        <v>625033</v>
      </c>
      <c r="I30" s="28">
        <f>H30/$C$11</f>
        <v>1.3115213183983633E-2</v>
      </c>
      <c r="J30" s="28">
        <f>H30/H$20</f>
        <v>6.8842314045800074E-2</v>
      </c>
      <c r="K30" s="51">
        <f>J30/G30</f>
        <v>4.7097945280303861</v>
      </c>
      <c r="L30" s="88">
        <v>540076</v>
      </c>
      <c r="M30" s="28">
        <f>L30/L$20</f>
        <v>7.7162621056830555E-2</v>
      </c>
      <c r="N30" s="51">
        <f>M30/$G30</f>
        <v>5.2790220006283235</v>
      </c>
      <c r="O30" s="28">
        <f>L30/H30</f>
        <v>0.86407597678842563</v>
      </c>
      <c r="P30" s="88">
        <v>84957</v>
      </c>
      <c r="Q30" s="28">
        <f>P30/P$20</f>
        <v>4.084459371751812E-2</v>
      </c>
      <c r="R30" s="51">
        <f>Q30/$G30</f>
        <v>2.7943517973903322</v>
      </c>
      <c r="S30" s="52">
        <f>P30/H30</f>
        <v>0.13592402321157443</v>
      </c>
    </row>
    <row r="31" spans="1:28" ht="19.5" customHeight="1" x14ac:dyDescent="0.25">
      <c r="A31" s="163" t="s">
        <v>44</v>
      </c>
      <c r="B31" s="164"/>
      <c r="C31" s="88">
        <f>E31+H31</f>
        <v>46468178</v>
      </c>
      <c r="D31" s="28">
        <f>C31/C$20</f>
        <v>0.97505261440803637</v>
      </c>
      <c r="E31" s="88">
        <v>38014013</v>
      </c>
      <c r="F31" s="28">
        <f>E31/$C$11</f>
        <v>0.79765689887369973</v>
      </c>
      <c r="G31" s="28">
        <f>E31/E$20</f>
        <v>0.98538315978837621</v>
      </c>
      <c r="H31" s="88">
        <f>L31+P31</f>
        <v>8454165</v>
      </c>
      <c r="I31" s="28">
        <f>H31/$C$11</f>
        <v>0.17739571553433656</v>
      </c>
      <c r="J31" s="28">
        <f>H31/H$20</f>
        <v>0.9311576859541999</v>
      </c>
      <c r="K31" s="51">
        <f>J31/G31</f>
        <v>0.94497016384385757</v>
      </c>
      <c r="L31" s="88">
        <v>6459116</v>
      </c>
      <c r="M31" s="28">
        <f>L31/L$20</f>
        <v>0.92283737894316942</v>
      </c>
      <c r="N31" s="51">
        <f>M31/$G31</f>
        <v>0.93652643621528975</v>
      </c>
      <c r="O31" s="28">
        <f>L31/H31</f>
        <v>0.76401584307852988</v>
      </c>
      <c r="P31" s="88">
        <v>1995049</v>
      </c>
      <c r="Q31" s="28">
        <f>P31/P$20</f>
        <v>0.95915540628248186</v>
      </c>
      <c r="R31" s="51">
        <f>Q31/$G31</f>
        <v>0.97338319287745179</v>
      </c>
      <c r="S31" s="52">
        <f>P31/H31</f>
        <v>0.23598415692147007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47657098</v>
      </c>
      <c r="D32" s="56">
        <v>1</v>
      </c>
      <c r="E32" s="92">
        <f>SUM(E30:E31)</f>
        <v>38577900</v>
      </c>
      <c r="F32" s="56">
        <f>E32/$C$11</f>
        <v>0.8094890712816798</v>
      </c>
      <c r="G32" s="56">
        <f>E32/E$20</f>
        <v>1</v>
      </c>
      <c r="H32" s="92">
        <f>SUM(H30:H31)</f>
        <v>9079198</v>
      </c>
      <c r="I32" s="56">
        <f>H32/$C$11</f>
        <v>0.1905109287183202</v>
      </c>
      <c r="J32" s="56">
        <f>H32/H$20</f>
        <v>1</v>
      </c>
      <c r="K32" s="57"/>
      <c r="L32" s="92">
        <f>SUM(L30:L31)</f>
        <v>6999192</v>
      </c>
      <c r="M32" s="56">
        <f>L32/L$20</f>
        <v>1</v>
      </c>
      <c r="N32" s="58"/>
      <c r="O32" s="56">
        <f>L32/H32</f>
        <v>0.77090421422685129</v>
      </c>
      <c r="P32" s="92">
        <f>SUM(P30:P31)</f>
        <v>2080006</v>
      </c>
      <c r="Q32" s="56">
        <f>P32/P$20</f>
        <v>1</v>
      </c>
      <c r="R32" s="58"/>
      <c r="S32" s="59">
        <f>P32/H32</f>
        <v>0.22909578577314868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5</v>
      </c>
      <c r="D34" s="28">
        <f>C34/C$20</f>
        <v>1.0491616589830962E-7</v>
      </c>
      <c r="E34" s="88">
        <v>3</v>
      </c>
      <c r="F34" s="28">
        <f>E34/$C$11</f>
        <v>6.2949699538985776E-8</v>
      </c>
      <c r="G34" s="28">
        <f>E34/E$20</f>
        <v>7.7764730584090887E-8</v>
      </c>
      <c r="H34" s="88">
        <f>L34+P34</f>
        <v>2</v>
      </c>
      <c r="I34" s="28">
        <f>H34/$C$11</f>
        <v>4.1966466359323853E-8</v>
      </c>
      <c r="J34" s="28">
        <f>H34/H$20</f>
        <v>2.2028377396329501E-7</v>
      </c>
      <c r="K34" s="51">
        <f>J34/G34</f>
        <v>2.8326951345261997</v>
      </c>
      <c r="L34" s="88">
        <v>2</v>
      </c>
      <c r="M34" s="28">
        <f>L34/L$20</f>
        <v>2.8574726911334907E-7</v>
      </c>
      <c r="N34" s="51">
        <f>M34/$G34</f>
        <v>3.6745098577092898</v>
      </c>
      <c r="O34" s="28">
        <f>L34/H34</f>
        <v>1</v>
      </c>
      <c r="P34" s="88">
        <v>0</v>
      </c>
      <c r="Q34" s="28">
        <f>P34/P$20</f>
        <v>0</v>
      </c>
      <c r="R34" s="51">
        <f>Q34/$G34</f>
        <v>0</v>
      </c>
      <c r="S34" s="52">
        <f>P34/H34</f>
        <v>0</v>
      </c>
    </row>
    <row r="35" spans="1:28" x14ac:dyDescent="0.25">
      <c r="A35" s="163" t="s">
        <v>17</v>
      </c>
      <c r="B35" s="164"/>
      <c r="C35" s="88">
        <f>E35+H35</f>
        <v>21312027</v>
      </c>
      <c r="D35" s="28">
        <f>C35/C$20</f>
        <v>0.44719523207225081</v>
      </c>
      <c r="E35" s="88">
        <v>17863733</v>
      </c>
      <c r="F35" s="28">
        <f>E35/$C$11</f>
        <v>0.37483887499822166</v>
      </c>
      <c r="G35" s="28">
        <f>E35/E$20</f>
        <v>0.46305612799037793</v>
      </c>
      <c r="H35" s="88">
        <f>L35+P35</f>
        <v>3448294</v>
      </c>
      <c r="I35" s="28">
        <f>H35/$C$11</f>
        <v>7.235635707402914E-2</v>
      </c>
      <c r="J35" s="28">
        <f>H35/H$20</f>
        <v>0.37980160802749319</v>
      </c>
      <c r="K35" s="51">
        <f>J35/G35</f>
        <v>0.82020641790401982</v>
      </c>
      <c r="L35" s="88">
        <v>2637472</v>
      </c>
      <c r="M35" s="28">
        <f>L35/L$20</f>
        <v>0.37682521068146152</v>
      </c>
      <c r="N35" s="51">
        <f>M35/$G35</f>
        <v>0.81377869312916584</v>
      </c>
      <c r="O35" s="28">
        <f>L35/H35</f>
        <v>0.76486285682137312</v>
      </c>
      <c r="P35" s="88">
        <v>810822</v>
      </c>
      <c r="Q35" s="28">
        <f>P35/P$20</f>
        <v>0.38981714475823626</v>
      </c>
      <c r="R35" s="51">
        <f>Q35/$G35</f>
        <v>0.84183562465744211</v>
      </c>
      <c r="S35" s="52">
        <f>P35/H35</f>
        <v>0.23513714317862688</v>
      </c>
    </row>
    <row r="36" spans="1:28" x14ac:dyDescent="0.25">
      <c r="A36" s="163" t="s">
        <v>18</v>
      </c>
      <c r="B36" s="164"/>
      <c r="C36" s="88">
        <f>E36+H36</f>
        <v>26345066</v>
      </c>
      <c r="D36" s="28">
        <f>C36/C$20</f>
        <v>0.55280466301158326</v>
      </c>
      <c r="E36" s="88">
        <v>20714164</v>
      </c>
      <c r="F36" s="28">
        <f>E36/$C$11</f>
        <v>0.43465013333375857</v>
      </c>
      <c r="G36" s="28">
        <f>E36/E$20</f>
        <v>0.53694379424489147</v>
      </c>
      <c r="H36" s="88">
        <f>L36+P36</f>
        <v>5630902</v>
      </c>
      <c r="I36" s="28">
        <f>H36/$C$11</f>
        <v>0.11815452967782469</v>
      </c>
      <c r="J36" s="28">
        <f>H36/H$20</f>
        <v>0.62019817168873281</v>
      </c>
      <c r="K36" s="51">
        <f>J36/G36</f>
        <v>1.155052313363492</v>
      </c>
      <c r="L36" s="88">
        <v>4361718</v>
      </c>
      <c r="M36" s="28">
        <f>L36/L$20</f>
        <v>0.62317450357126936</v>
      </c>
      <c r="N36" s="51">
        <f>M36/$G36</f>
        <v>1.1605954110106531</v>
      </c>
      <c r="O36" s="28">
        <f>L36/H36</f>
        <v>0.77460378461567969</v>
      </c>
      <c r="P36" s="88">
        <v>1269184</v>
      </c>
      <c r="Q36" s="28">
        <f>P36/P$20</f>
        <v>0.61018285524176374</v>
      </c>
      <c r="R36" s="51">
        <f>Q36/$G36</f>
        <v>1.1363998649055418</v>
      </c>
      <c r="S36" s="52">
        <f>P36/H36</f>
        <v>0.22539621538432031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47657098</v>
      </c>
      <c r="D37" s="69">
        <v>1</v>
      </c>
      <c r="E37" s="68">
        <f>SUM(E34:E36)</f>
        <v>38577900</v>
      </c>
      <c r="F37" s="69">
        <f>E37/$C$11</f>
        <v>0.8094890712816798</v>
      </c>
      <c r="G37" s="69">
        <f>E37/E$20</f>
        <v>1</v>
      </c>
      <c r="H37" s="68">
        <f>SUM(H34:H36)</f>
        <v>9079198</v>
      </c>
      <c r="I37" s="69">
        <f>H37/$C$11</f>
        <v>0.1905109287183202</v>
      </c>
      <c r="J37" s="69">
        <f>H37/H$20</f>
        <v>1</v>
      </c>
      <c r="K37" s="70"/>
      <c r="L37" s="68">
        <f>SUM(L34:L36)</f>
        <v>6999192</v>
      </c>
      <c r="M37" s="69">
        <f>L37/L$20</f>
        <v>1</v>
      </c>
      <c r="N37" s="71"/>
      <c r="O37" s="69">
        <f>L37/H37</f>
        <v>0.77090421422685129</v>
      </c>
      <c r="P37" s="68">
        <f>SUM(P34:P36)</f>
        <v>2080006</v>
      </c>
      <c r="Q37" s="69">
        <f>P37/P$20</f>
        <v>1</v>
      </c>
      <c r="R37" s="71"/>
      <c r="S37" s="72">
        <f>P37/H37</f>
        <v>0.22909578577314868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47657098</v>
      </c>
      <c r="D46" s="78">
        <f t="shared" si="28"/>
        <v>1</v>
      </c>
      <c r="E46" s="79">
        <f t="shared" si="28"/>
        <v>38577900</v>
      </c>
      <c r="F46" s="80">
        <f t="shared" si="28"/>
        <v>0.8094890712816798</v>
      </c>
      <c r="G46" s="78">
        <f t="shared" si="28"/>
        <v>1</v>
      </c>
      <c r="H46" s="77">
        <f t="shared" si="28"/>
        <v>9079198</v>
      </c>
      <c r="I46" s="80">
        <f t="shared" si="28"/>
        <v>0.1905109287183202</v>
      </c>
      <c r="J46" s="81">
        <f t="shared" si="28"/>
        <v>1</v>
      </c>
      <c r="K46" s="82">
        <f t="shared" si="28"/>
        <v>1</v>
      </c>
      <c r="L46" s="79">
        <f t="shared" si="28"/>
        <v>6999192</v>
      </c>
      <c r="M46" s="81">
        <f t="shared" si="28"/>
        <v>1</v>
      </c>
      <c r="N46" s="81">
        <f t="shared" si="28"/>
        <v>1</v>
      </c>
      <c r="O46" s="83">
        <f t="shared" si="28"/>
        <v>0.77090421422685129</v>
      </c>
      <c r="P46" s="77">
        <f t="shared" si="28"/>
        <v>2080006</v>
      </c>
      <c r="Q46" s="81">
        <f t="shared" si="28"/>
        <v>1</v>
      </c>
      <c r="R46" s="81">
        <f t="shared" si="28"/>
        <v>1</v>
      </c>
      <c r="S46" s="43">
        <f t="shared" si="28"/>
        <v>0.22909578577314868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38577900</v>
      </c>
      <c r="D48" s="28">
        <f t="shared" ref="D48:D57" si="30">C48/C$20</f>
        <v>0.8094890712816798</v>
      </c>
      <c r="E48" s="88">
        <v>38577900</v>
      </c>
      <c r="F48" s="28">
        <f t="shared" ref="F48:F58" si="31">E48/$C$11</f>
        <v>0.8094890712816798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950698</v>
      </c>
      <c r="D49" s="28">
        <f t="shared" si="30"/>
        <v>1.9948717817438233E-2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950698</v>
      </c>
      <c r="I49" s="28">
        <f t="shared" si="34"/>
        <v>1.9948717817438233E-2</v>
      </c>
      <c r="J49" s="28">
        <f t="shared" si="35"/>
        <v>0.10471167166967832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950698</v>
      </c>
      <c r="Q49" s="28">
        <f t="shared" si="37"/>
        <v>0.4570650276970355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4879939</v>
      </c>
      <c r="D50" s="28">
        <f t="shared" si="30"/>
        <v>0.10239689793952624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4879939</v>
      </c>
      <c r="I50" s="28">
        <f t="shared" si="34"/>
        <v>0.10239689793952624</v>
      </c>
      <c r="J50" s="28">
        <f t="shared" si="35"/>
        <v>0.53748568981533396</v>
      </c>
      <c r="K50" s="51" t="s">
        <v>48</v>
      </c>
      <c r="L50" s="88">
        <v>4879939</v>
      </c>
      <c r="M50" s="28">
        <f t="shared" si="36"/>
        <v>0.69721462134486378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720962</v>
      </c>
      <c r="D51" s="28">
        <f t="shared" si="30"/>
        <v>1.5128113759675422E-2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720962</v>
      </c>
      <c r="I51" s="28">
        <f t="shared" si="34"/>
        <v>1.5128113759675422E-2</v>
      </c>
      <c r="J51" s="28">
        <f t="shared" si="35"/>
        <v>7.9408115122062542E-2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720962</v>
      </c>
      <c r="Q51" s="28">
        <f t="shared" si="37"/>
        <v>0.34661534630188567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241726</v>
      </c>
      <c r="D52" s="28">
        <f t="shared" si="30"/>
        <v>5.0721930235869588E-3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241726</v>
      </c>
      <c r="I52" s="28">
        <f t="shared" si="34"/>
        <v>5.0721930235869588E-3</v>
      </c>
      <c r="J52" s="28">
        <f t="shared" si="35"/>
        <v>2.6624157772525723E-2</v>
      </c>
      <c r="K52" s="51" t="s">
        <v>48</v>
      </c>
      <c r="L52" s="88">
        <v>241726</v>
      </c>
      <c r="M52" s="28">
        <f t="shared" si="36"/>
        <v>3.4536272186846712E-2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81</v>
      </c>
      <c r="D53" s="28">
        <f t="shared" si="30"/>
        <v>1.6996418875526159E-6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81</v>
      </c>
      <c r="I53" s="28">
        <f t="shared" si="34"/>
        <v>1.6996418875526159E-6</v>
      </c>
      <c r="J53" s="28">
        <f t="shared" si="35"/>
        <v>8.9214928455134471E-6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81</v>
      </c>
      <c r="Q53" s="28">
        <f t="shared" si="37"/>
        <v>3.8942195359051846E-5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408265</v>
      </c>
      <c r="D54" s="28">
        <f t="shared" si="30"/>
        <v>8.5667196940946762E-3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408265</v>
      </c>
      <c r="I54" s="28">
        <f t="shared" si="34"/>
        <v>8.5667196940946762E-3</v>
      </c>
      <c r="J54" s="28">
        <f t="shared" si="35"/>
        <v>4.4967077488562317E-2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408265</v>
      </c>
      <c r="Q54" s="28">
        <f t="shared" si="37"/>
        <v>0.19628068380571978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1877527</v>
      </c>
      <c r="D55" s="28">
        <f t="shared" si="30"/>
        <v>3.9396586842111114E-2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1877527</v>
      </c>
      <c r="I55" s="28">
        <f t="shared" si="34"/>
        <v>3.9396586842111114E-2</v>
      </c>
      <c r="J55" s="28">
        <f t="shared" si="35"/>
        <v>0.20679436663899167</v>
      </c>
      <c r="K55" s="51" t="s">
        <v>48</v>
      </c>
      <c r="L55" s="88">
        <v>1877527</v>
      </c>
      <c r="M55" s="28">
        <f t="shared" si="36"/>
        <v>0.26824910646828948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47657098</v>
      </c>
      <c r="D58" s="56">
        <v>1</v>
      </c>
      <c r="E58" s="92">
        <f>SUM(E48:E57)</f>
        <v>38577900</v>
      </c>
      <c r="F58" s="56">
        <f t="shared" si="31"/>
        <v>0.8094890712816798</v>
      </c>
      <c r="G58" s="56">
        <f t="shared" si="32"/>
        <v>1</v>
      </c>
      <c r="H58" s="92">
        <f>SUM(H48:H57)</f>
        <v>9079198</v>
      </c>
      <c r="I58" s="56">
        <f t="shared" si="34"/>
        <v>0.1905109287183202</v>
      </c>
      <c r="J58" s="56">
        <f t="shared" si="35"/>
        <v>1</v>
      </c>
      <c r="K58" s="93"/>
      <c r="L58" s="92">
        <f>SUM(L48:L57)</f>
        <v>6999192</v>
      </c>
      <c r="M58" s="56">
        <f t="shared" si="36"/>
        <v>1</v>
      </c>
      <c r="N58" s="94"/>
      <c r="O58" s="56">
        <f>L58/H58</f>
        <v>0.77090421422685129</v>
      </c>
      <c r="P58" s="92">
        <f>SUM(P48:P57)</f>
        <v>2080006</v>
      </c>
      <c r="Q58" s="56">
        <f t="shared" si="37"/>
        <v>1</v>
      </c>
      <c r="R58" s="94"/>
      <c r="S58" s="59">
        <f>P58/H58</f>
        <v>0.22909578577314868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1304</v>
      </c>
      <c r="D60" s="28">
        <f>C60/C$20</f>
        <v>2.7362136066279151E-5</v>
      </c>
      <c r="E60" s="88">
        <v>1283</v>
      </c>
      <c r="F60" s="28">
        <f t="shared" ref="F60:F65" si="40">E60/$C$11</f>
        <v>2.6921488169506252E-5</v>
      </c>
      <c r="G60" s="28">
        <f t="shared" ref="G60:G65" si="41">E60/E$20</f>
        <v>3.3257383113129535E-5</v>
      </c>
      <c r="H60" s="88">
        <f>L60+P60</f>
        <v>21</v>
      </c>
      <c r="I60" s="28">
        <f t="shared" ref="I60:I65" si="42">H60/$C$11</f>
        <v>4.4064789677290042E-7</v>
      </c>
      <c r="J60" s="28">
        <f t="shared" ref="J60:J65" si="43">H60/H$20</f>
        <v>2.3129796266145975E-6</v>
      </c>
      <c r="K60" s="51">
        <f>J60/G60</f>
        <v>6.9547854043316676E-2</v>
      </c>
      <c r="L60" s="88">
        <v>17</v>
      </c>
      <c r="M60" s="28">
        <f t="shared" ref="M60:M65" si="44">L60/L$20</f>
        <v>2.4288517874634671E-6</v>
      </c>
      <c r="N60" s="51">
        <f>M60/$G60</f>
        <v>7.303195742134598E-2</v>
      </c>
      <c r="O60" s="28">
        <f t="shared" ref="O60:O65" si="45">L60/H60</f>
        <v>0.80952380952380953</v>
      </c>
      <c r="P60" s="88">
        <v>4</v>
      </c>
      <c r="Q60" s="28">
        <f t="shared" ref="Q60:Q65" si="46">P60/P$20</f>
        <v>1.9230713757556469E-6</v>
      </c>
      <c r="R60" s="51">
        <f>Q60/$G60</f>
        <v>5.7823893395762882E-2</v>
      </c>
      <c r="S60" s="52">
        <f t="shared" ref="S60:S65" si="47">P60/H60</f>
        <v>0.19047619047619047</v>
      </c>
    </row>
    <row r="61" spans="1:28" ht="18.75" customHeight="1" x14ac:dyDescent="0.35">
      <c r="A61" s="171" t="s">
        <v>58</v>
      </c>
      <c r="B61" s="172"/>
      <c r="C61" s="88">
        <f>E61+H61</f>
        <v>3070</v>
      </c>
      <c r="D61" s="28">
        <f>C61/C$20</f>
        <v>6.4418525861562119E-5</v>
      </c>
      <c r="E61" s="88">
        <v>2911</v>
      </c>
      <c r="F61" s="28">
        <f t="shared" si="40"/>
        <v>6.1082191785995866E-5</v>
      </c>
      <c r="G61" s="28">
        <f t="shared" si="41"/>
        <v>7.5457710243429532E-5</v>
      </c>
      <c r="H61" s="88">
        <f>L61+P61</f>
        <v>159</v>
      </c>
      <c r="I61" s="28">
        <f t="shared" si="42"/>
        <v>3.3363340755662464E-6</v>
      </c>
      <c r="J61" s="28">
        <f t="shared" si="43"/>
        <v>1.7512560030081951E-5</v>
      </c>
      <c r="K61" s="51">
        <f>J61/G61</f>
        <v>0.23208443475936053</v>
      </c>
      <c r="L61" s="88">
        <v>154</v>
      </c>
      <c r="M61" s="28">
        <f t="shared" si="44"/>
        <v>2.2002539721727879E-5</v>
      </c>
      <c r="N61" s="51">
        <f>M61/$G61</f>
        <v>0.29158769396456402</v>
      </c>
      <c r="O61" s="28">
        <f t="shared" si="45"/>
        <v>0.96855345911949686</v>
      </c>
      <c r="P61" s="88">
        <v>5</v>
      </c>
      <c r="Q61" s="28">
        <f t="shared" si="46"/>
        <v>2.4038392196945584E-6</v>
      </c>
      <c r="R61" s="51">
        <f>Q61/$G61</f>
        <v>3.1856773972330714E-2</v>
      </c>
      <c r="S61" s="52">
        <f t="shared" si="47"/>
        <v>3.1446540880503145E-2</v>
      </c>
    </row>
    <row r="62" spans="1:28" ht="20.25" customHeight="1" x14ac:dyDescent="0.35">
      <c r="A62" s="171" t="s">
        <v>59</v>
      </c>
      <c r="B62" s="172"/>
      <c r="C62" s="88">
        <f>E62+H62</f>
        <v>29</v>
      </c>
      <c r="D62" s="28">
        <f>C62/C$20</f>
        <v>6.0851376221019581E-7</v>
      </c>
      <c r="E62" s="88">
        <v>26</v>
      </c>
      <c r="F62" s="28">
        <f t="shared" si="40"/>
        <v>5.4556406267121007E-7</v>
      </c>
      <c r="G62" s="28">
        <f t="shared" si="41"/>
        <v>6.7396099839545438E-7</v>
      </c>
      <c r="H62" s="88">
        <f>L62+P62</f>
        <v>3</v>
      </c>
      <c r="I62" s="28">
        <f t="shared" si="42"/>
        <v>6.2949699538985776E-8</v>
      </c>
      <c r="J62" s="28">
        <f t="shared" si="43"/>
        <v>3.304256609449425E-7</v>
      </c>
      <c r="K62" s="51">
        <f>J62/G62</f>
        <v>0.49027415789876527</v>
      </c>
      <c r="L62" s="88">
        <v>3</v>
      </c>
      <c r="M62" s="28">
        <f t="shared" si="44"/>
        <v>4.2862090367002363E-7</v>
      </c>
      <c r="N62" s="51">
        <f>M62/$G62</f>
        <v>0.63597285998814634</v>
      </c>
      <c r="O62" s="28">
        <f t="shared" si="45"/>
        <v>1</v>
      </c>
      <c r="P62" s="88">
        <v>0</v>
      </c>
      <c r="Q62" s="28">
        <f t="shared" si="46"/>
        <v>0</v>
      </c>
      <c r="R62" s="51">
        <f>Q62/$G62</f>
        <v>0</v>
      </c>
      <c r="S62" s="52">
        <f t="shared" si="47"/>
        <v>0</v>
      </c>
    </row>
    <row r="63" spans="1:28" ht="21" customHeight="1" x14ac:dyDescent="0.35">
      <c r="A63" s="171" t="s">
        <v>60</v>
      </c>
      <c r="B63" s="172"/>
      <c r="C63" s="88">
        <f>E63+H63</f>
        <v>3</v>
      </c>
      <c r="D63" s="28">
        <f>C63/C$20</f>
        <v>6.2949699538985776E-8</v>
      </c>
      <c r="E63" s="88">
        <v>2</v>
      </c>
      <c r="F63" s="28">
        <f t="shared" si="40"/>
        <v>4.1966466359323853E-8</v>
      </c>
      <c r="G63" s="28">
        <f t="shared" si="41"/>
        <v>5.1843153722727258E-8</v>
      </c>
      <c r="H63" s="88">
        <f>L63+P63</f>
        <v>1</v>
      </c>
      <c r="I63" s="28">
        <f t="shared" si="42"/>
        <v>2.0983233179661927E-8</v>
      </c>
      <c r="J63" s="28">
        <f t="shared" si="43"/>
        <v>1.101418869816475E-7</v>
      </c>
      <c r="K63" s="51">
        <f>J63/G63</f>
        <v>2.1245213508946499</v>
      </c>
      <c r="L63" s="88">
        <v>1</v>
      </c>
      <c r="M63" s="28">
        <f t="shared" si="44"/>
        <v>1.4287363455667453E-7</v>
      </c>
      <c r="N63" s="51">
        <f>M63/$G63</f>
        <v>2.7558823932819676</v>
      </c>
      <c r="O63" s="28">
        <f t="shared" si="45"/>
        <v>1</v>
      </c>
      <c r="P63" s="88">
        <v>0</v>
      </c>
      <c r="Q63" s="28">
        <f t="shared" si="46"/>
        <v>0</v>
      </c>
      <c r="R63" s="51">
        <f>Q63/$G63</f>
        <v>0</v>
      </c>
      <c r="S63" s="52">
        <f t="shared" si="47"/>
        <v>0</v>
      </c>
    </row>
    <row r="64" spans="1:28" ht="20.25" customHeight="1" x14ac:dyDescent="0.35">
      <c r="A64" s="171" t="s">
        <v>19</v>
      </c>
      <c r="B64" s="172"/>
      <c r="C64" s="88">
        <f>E64+H64</f>
        <v>47652692</v>
      </c>
      <c r="D64" s="28">
        <f>C64/C$20</f>
        <v>0.99990754787461045</v>
      </c>
      <c r="E64" s="88">
        <v>38573678</v>
      </c>
      <c r="F64" s="28">
        <f t="shared" si="40"/>
        <v>0.80940048007119525</v>
      </c>
      <c r="G64" s="28">
        <f t="shared" si="41"/>
        <v>0.99989055910249136</v>
      </c>
      <c r="H64" s="88">
        <f>L64+P64</f>
        <v>9079014</v>
      </c>
      <c r="I64" s="28">
        <f t="shared" si="42"/>
        <v>0.19050706780341514</v>
      </c>
      <c r="J64" s="28">
        <f t="shared" si="43"/>
        <v>0.99997973389279537</v>
      </c>
      <c r="K64" s="51">
        <f>J64/G64</f>
        <v>1.0000891845507414</v>
      </c>
      <c r="L64" s="88">
        <v>6999017</v>
      </c>
      <c r="M64" s="28">
        <f t="shared" si="44"/>
        <v>0.99997499711395255</v>
      </c>
      <c r="N64" s="51">
        <f>M64/$G64</f>
        <v>1.0000844472534445</v>
      </c>
      <c r="O64" s="28">
        <f t="shared" si="45"/>
        <v>0.77090056255007422</v>
      </c>
      <c r="P64" s="88">
        <v>2079997</v>
      </c>
      <c r="Q64" s="28">
        <f t="shared" si="46"/>
        <v>0.99999567308940451</v>
      </c>
      <c r="R64" s="51">
        <f>Q64/$G64</f>
        <v>1.0001051254919413</v>
      </c>
      <c r="S64" s="52">
        <f t="shared" si="47"/>
        <v>0.22909943744992572</v>
      </c>
    </row>
    <row r="65" spans="1:28" s="60" customFormat="1" x14ac:dyDescent="0.25">
      <c r="A65" s="89"/>
      <c r="B65" s="90" t="s">
        <v>38</v>
      </c>
      <c r="C65" s="91">
        <f>SUM(C60:C64)</f>
        <v>47657098</v>
      </c>
      <c r="D65" s="56">
        <v>1</v>
      </c>
      <c r="E65" s="92">
        <f>SUM(E60:E64)</f>
        <v>38577900</v>
      </c>
      <c r="F65" s="56">
        <f t="shared" si="40"/>
        <v>0.8094890712816798</v>
      </c>
      <c r="G65" s="56">
        <f t="shared" si="41"/>
        <v>1</v>
      </c>
      <c r="H65" s="92">
        <f>SUM(H60:H64)</f>
        <v>9079198</v>
      </c>
      <c r="I65" s="56">
        <f t="shared" si="42"/>
        <v>0.1905109287183202</v>
      </c>
      <c r="J65" s="56">
        <f t="shared" si="43"/>
        <v>1</v>
      </c>
      <c r="K65" s="57"/>
      <c r="L65" s="92">
        <f>SUM(L60:L64)</f>
        <v>6999192</v>
      </c>
      <c r="M65" s="56">
        <f t="shared" si="44"/>
        <v>1</v>
      </c>
      <c r="N65" s="65" t="s">
        <v>15</v>
      </c>
      <c r="O65" s="56">
        <f t="shared" si="45"/>
        <v>0.77090421422685129</v>
      </c>
      <c r="P65" s="92">
        <f>SUM(P60:P64)</f>
        <v>2080006</v>
      </c>
      <c r="Q65" s="56">
        <f t="shared" si="46"/>
        <v>1</v>
      </c>
      <c r="R65" s="58"/>
      <c r="S65" s="59">
        <f t="shared" si="47"/>
        <v>0.22909578577314868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76227</v>
      </c>
      <c r="D67" s="28">
        <f t="shared" ref="D67:D72" si="49">C67/C$20</f>
        <v>1.5994889155860896E-3</v>
      </c>
      <c r="E67" s="88">
        <v>45164</v>
      </c>
      <c r="F67" s="28">
        <f t="shared" ref="F67:F73" si="50">E67/$C$11</f>
        <v>9.4768674332625124E-4</v>
      </c>
      <c r="G67" s="28">
        <f t="shared" ref="G67:G73" si="51">E67/E$20</f>
        <v>1.170722097366627E-3</v>
      </c>
      <c r="H67" s="88">
        <f t="shared" ref="H67:H72" si="52">L67+P67</f>
        <v>31063</v>
      </c>
      <c r="I67" s="28">
        <f t="shared" ref="I67:I73" si="53">H67/$C$11</f>
        <v>6.5180217225983838E-4</v>
      </c>
      <c r="J67" s="28">
        <f t="shared" ref="J67:J73" si="54">H67/H$20</f>
        <v>3.4213374353109162E-3</v>
      </c>
      <c r="K67" s="51">
        <f t="shared" ref="K67:K72" si="55">J67/G67</f>
        <v>2.9224163813143429</v>
      </c>
      <c r="L67" s="88">
        <v>29061</v>
      </c>
      <c r="M67" s="28">
        <f t="shared" ref="M67:M73" si="56">L67/L$20</f>
        <v>4.1520506938515188E-3</v>
      </c>
      <c r="N67" s="51">
        <f t="shared" ref="N67:N72" si="57">M67/$G67</f>
        <v>3.5465724130354817</v>
      </c>
      <c r="O67" s="28">
        <f t="shared" ref="O67:O73" si="58">L67/H67</f>
        <v>0.93555033319383185</v>
      </c>
      <c r="P67" s="88">
        <v>2002</v>
      </c>
      <c r="Q67" s="28">
        <f t="shared" ref="Q67:Q73" si="59">P67/P$20</f>
        <v>9.624972235657012E-4</v>
      </c>
      <c r="R67" s="51">
        <f t="shared" ref="R67:R72" si="60">Q67/$G67</f>
        <v>0.82213979366298962</v>
      </c>
      <c r="S67" s="52">
        <f t="shared" ref="S67:S73" si="61">P67/H67</f>
        <v>6.4449666806168107E-2</v>
      </c>
    </row>
    <row r="68" spans="1:28" ht="21" customHeight="1" x14ac:dyDescent="0.25">
      <c r="A68" s="163" t="s">
        <v>20</v>
      </c>
      <c r="B68" s="170"/>
      <c r="C68" s="88">
        <f t="shared" si="48"/>
        <v>39323630</v>
      </c>
      <c r="D68" s="28">
        <f t="shared" si="49"/>
        <v>0.82513689776074906</v>
      </c>
      <c r="E68" s="88">
        <v>33943970</v>
      </c>
      <c r="F68" s="28">
        <f t="shared" si="50"/>
        <v>0.71225423755344897</v>
      </c>
      <c r="G68" s="28">
        <f t="shared" si="51"/>
        <v>0.87988122733482121</v>
      </c>
      <c r="H68" s="88">
        <f t="shared" si="52"/>
        <v>5379660</v>
      </c>
      <c r="I68" s="28">
        <f t="shared" si="53"/>
        <v>0.11288266020730008</v>
      </c>
      <c r="J68" s="28">
        <f t="shared" si="54"/>
        <v>0.59252590371968983</v>
      </c>
      <c r="K68" s="51">
        <f t="shared" si="55"/>
        <v>0.67341578080312414</v>
      </c>
      <c r="L68" s="88">
        <v>4138529</v>
      </c>
      <c r="M68" s="28">
        <f t="shared" si="56"/>
        <v>0.59128667994819972</v>
      </c>
      <c r="N68" s="51">
        <f t="shared" si="57"/>
        <v>0.67200738188177911</v>
      </c>
      <c r="O68" s="28">
        <f t="shared" si="58"/>
        <v>0.76929192551202119</v>
      </c>
      <c r="P68" s="88">
        <v>1241131</v>
      </c>
      <c r="Q68" s="28">
        <f t="shared" si="59"/>
        <v>0.59669587491574538</v>
      </c>
      <c r="R68" s="51">
        <f t="shared" si="60"/>
        <v>0.67815502408563688</v>
      </c>
      <c r="S68" s="52">
        <f t="shared" si="61"/>
        <v>0.23070807448797878</v>
      </c>
    </row>
    <row r="69" spans="1:28" ht="20.25" customHeight="1" x14ac:dyDescent="0.25">
      <c r="A69" s="163" t="s">
        <v>21</v>
      </c>
      <c r="B69" s="170"/>
      <c r="C69" s="88">
        <f t="shared" si="48"/>
        <v>194626</v>
      </c>
      <c r="D69" s="28">
        <f t="shared" si="49"/>
        <v>4.083882740824882E-3</v>
      </c>
      <c r="E69" s="88">
        <v>134605</v>
      </c>
      <c r="F69" s="28">
        <f t="shared" si="50"/>
        <v>2.8244481021483937E-3</v>
      </c>
      <c r="G69" s="28">
        <f t="shared" si="51"/>
        <v>3.4891738534238515E-3</v>
      </c>
      <c r="H69" s="88">
        <f t="shared" si="52"/>
        <v>60021</v>
      </c>
      <c r="I69" s="28">
        <f t="shared" si="53"/>
        <v>1.2594346386764885E-3</v>
      </c>
      <c r="J69" s="28">
        <f t="shared" si="54"/>
        <v>6.6108261985254645E-3</v>
      </c>
      <c r="K69" s="51">
        <f t="shared" si="55"/>
        <v>1.8946680435652132</v>
      </c>
      <c r="L69" s="88">
        <v>49079</v>
      </c>
      <c r="M69" s="28">
        <f t="shared" si="56"/>
        <v>7.0120951104070302E-3</v>
      </c>
      <c r="N69" s="51">
        <f t="shared" si="57"/>
        <v>2.0096720326865376</v>
      </c>
      <c r="O69" s="28">
        <f t="shared" si="58"/>
        <v>0.81769713933456623</v>
      </c>
      <c r="P69" s="88">
        <v>10942</v>
      </c>
      <c r="Q69" s="28">
        <f t="shared" si="59"/>
        <v>5.2605617483795723E-3</v>
      </c>
      <c r="R69" s="51">
        <f t="shared" si="60"/>
        <v>1.5076811788032563</v>
      </c>
      <c r="S69" s="52">
        <f t="shared" si="61"/>
        <v>0.18230286066543377</v>
      </c>
    </row>
    <row r="70" spans="1:28" ht="21" customHeight="1" x14ac:dyDescent="0.25">
      <c r="A70" s="163" t="s">
        <v>22</v>
      </c>
      <c r="B70" s="170"/>
      <c r="C70" s="88">
        <f t="shared" si="48"/>
        <v>7881273</v>
      </c>
      <c r="D70" s="28">
        <f t="shared" si="49"/>
        <v>0.16537458911157368</v>
      </c>
      <c r="E70" s="88">
        <v>4366216</v>
      </c>
      <c r="F70" s="28">
        <f t="shared" si="50"/>
        <v>9.1617328440770779E-2</v>
      </c>
      <c r="G70" s="28">
        <f t="shared" si="51"/>
        <v>0.11317920363731566</v>
      </c>
      <c r="H70" s="88">
        <f t="shared" si="52"/>
        <v>3515057</v>
      </c>
      <c r="I70" s="28">
        <f t="shared" si="53"/>
        <v>7.3757260670802904E-2</v>
      </c>
      <c r="J70" s="28">
        <f t="shared" si="54"/>
        <v>0.38715501082804893</v>
      </c>
      <c r="K70" s="51">
        <f t="shared" si="55"/>
        <v>3.420725702123621</v>
      </c>
      <c r="L70" s="88">
        <v>2709860</v>
      </c>
      <c r="M70" s="28">
        <f t="shared" si="56"/>
        <v>0.38716754733975006</v>
      </c>
      <c r="N70" s="51">
        <f t="shared" si="57"/>
        <v>3.4208364690427921</v>
      </c>
      <c r="O70" s="28">
        <f t="shared" si="58"/>
        <v>0.77092917696640484</v>
      </c>
      <c r="P70" s="88">
        <v>805197</v>
      </c>
      <c r="Q70" s="28">
        <f t="shared" si="59"/>
        <v>0.3871128256360799</v>
      </c>
      <c r="R70" s="51">
        <f t="shared" si="60"/>
        <v>3.4203529729418167</v>
      </c>
      <c r="S70" s="52">
        <f t="shared" si="61"/>
        <v>0.22907082303359519</v>
      </c>
    </row>
    <row r="71" spans="1:28" ht="23.25" customHeight="1" x14ac:dyDescent="0.25">
      <c r="A71" s="163" t="s">
        <v>23</v>
      </c>
      <c r="B71" s="170"/>
      <c r="C71" s="88">
        <f t="shared" si="48"/>
        <v>126310</v>
      </c>
      <c r="D71" s="28">
        <f t="shared" si="49"/>
        <v>2.6503921829230978E-3</v>
      </c>
      <c r="E71" s="88">
        <v>57478</v>
      </c>
      <c r="F71" s="28">
        <f t="shared" si="50"/>
        <v>1.2060742767006081E-3</v>
      </c>
      <c r="G71" s="28">
        <f t="shared" si="51"/>
        <v>1.4899203948374588E-3</v>
      </c>
      <c r="H71" s="88">
        <f t="shared" si="52"/>
        <v>68832</v>
      </c>
      <c r="I71" s="28">
        <f t="shared" si="53"/>
        <v>1.4443179062224897E-3</v>
      </c>
      <c r="J71" s="28">
        <f t="shared" si="54"/>
        <v>7.581286364720761E-3</v>
      </c>
      <c r="K71" s="51">
        <f t="shared" si="55"/>
        <v>5.0883835075952719</v>
      </c>
      <c r="L71" s="88">
        <v>51248</v>
      </c>
      <c r="M71" s="28">
        <f t="shared" si="56"/>
        <v>7.3219880237604569E-3</v>
      </c>
      <c r="N71" s="51">
        <f t="shared" si="57"/>
        <v>4.9143484773622692</v>
      </c>
      <c r="O71" s="28">
        <f t="shared" si="58"/>
        <v>0.74453742445374249</v>
      </c>
      <c r="P71" s="88">
        <v>17584</v>
      </c>
      <c r="Q71" s="28">
        <f t="shared" si="59"/>
        <v>8.4538217678218237E-3</v>
      </c>
      <c r="R71" s="51">
        <f t="shared" si="60"/>
        <v>5.6740090256594442</v>
      </c>
      <c r="S71" s="52">
        <f t="shared" si="61"/>
        <v>0.25546257554625756</v>
      </c>
    </row>
    <row r="72" spans="1:28" ht="18.75" customHeight="1" x14ac:dyDescent="0.25">
      <c r="A72" s="163" t="s">
        <v>24</v>
      </c>
      <c r="B72" s="170"/>
      <c r="C72" s="88">
        <f t="shared" si="48"/>
        <v>55032</v>
      </c>
      <c r="D72" s="28">
        <f t="shared" si="49"/>
        <v>1.1547492883431552E-3</v>
      </c>
      <c r="E72" s="88">
        <v>30467</v>
      </c>
      <c r="F72" s="28">
        <f t="shared" si="50"/>
        <v>6.3929616528475986E-4</v>
      </c>
      <c r="G72" s="28">
        <f t="shared" si="51"/>
        <v>7.8975268223516572E-4</v>
      </c>
      <c r="H72" s="88">
        <f t="shared" si="52"/>
        <v>24565</v>
      </c>
      <c r="I72" s="28">
        <f t="shared" si="53"/>
        <v>5.1545312305839521E-4</v>
      </c>
      <c r="J72" s="28">
        <f t="shared" si="54"/>
        <v>2.7056354537041707E-3</v>
      </c>
      <c r="K72" s="51">
        <f t="shared" si="55"/>
        <v>3.4259275271426173</v>
      </c>
      <c r="L72" s="88">
        <v>21415</v>
      </c>
      <c r="M72" s="28">
        <f t="shared" si="56"/>
        <v>3.0596388840311854E-3</v>
      </c>
      <c r="N72" s="51">
        <f t="shared" si="57"/>
        <v>3.8741734632312559</v>
      </c>
      <c r="O72" s="28">
        <f t="shared" si="58"/>
        <v>0.87176877671483821</v>
      </c>
      <c r="P72" s="88">
        <v>3150</v>
      </c>
      <c r="Q72" s="28">
        <f t="shared" si="59"/>
        <v>1.514418708407572E-3</v>
      </c>
      <c r="R72" s="51">
        <f t="shared" si="60"/>
        <v>1.917586027212278</v>
      </c>
      <c r="S72" s="52">
        <f t="shared" si="61"/>
        <v>0.12823122328516182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47657098</v>
      </c>
      <c r="D73" s="99">
        <v>1</v>
      </c>
      <c r="E73" s="98">
        <f>SUM(E67:E72)</f>
        <v>38577900</v>
      </c>
      <c r="F73" s="69">
        <f t="shared" si="50"/>
        <v>0.8094890712816798</v>
      </c>
      <c r="G73" s="99">
        <f t="shared" si="51"/>
        <v>1</v>
      </c>
      <c r="H73" s="98">
        <f>SUM(H67:H72)</f>
        <v>9079198</v>
      </c>
      <c r="I73" s="69">
        <f t="shared" si="53"/>
        <v>0.1905109287183202</v>
      </c>
      <c r="J73" s="69">
        <f t="shared" si="54"/>
        <v>1</v>
      </c>
      <c r="K73" s="99"/>
      <c r="L73" s="98">
        <f>SUM(L67:L72)</f>
        <v>6999192</v>
      </c>
      <c r="M73" s="69">
        <f t="shared" si="56"/>
        <v>1</v>
      </c>
      <c r="N73" s="100"/>
      <c r="O73" s="69">
        <f t="shared" si="58"/>
        <v>0.77090421422685129</v>
      </c>
      <c r="P73" s="98">
        <f>SUM(P67:P72)</f>
        <v>2080006</v>
      </c>
      <c r="Q73" s="69">
        <f t="shared" si="59"/>
        <v>1</v>
      </c>
      <c r="R73" s="100"/>
      <c r="S73" s="72">
        <f t="shared" si="61"/>
        <v>0.22909578577314868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1088805</v>
      </c>
      <c r="D83" s="28">
        <f t="shared" ref="D83:D88" si="63">C83/C$20</f>
        <v>2.2846649202181803E-2</v>
      </c>
      <c r="E83" s="88">
        <v>961144</v>
      </c>
      <c r="F83" s="28">
        <f t="shared" ref="F83:F89" si="64">E83/$C$11</f>
        <v>2.0167908671232981E-2</v>
      </c>
      <c r="G83" s="28">
        <f t="shared" ref="G83:G89" si="65">E83/E$20</f>
        <v>2.4914368070838484E-2</v>
      </c>
      <c r="H83" s="88">
        <f t="shared" ref="H83:H88" si="66">L83+P83</f>
        <v>127661</v>
      </c>
      <c r="I83" s="28">
        <f t="shared" ref="I83:I89" si="67">H83/$C$11</f>
        <v>2.6787405309488211E-3</v>
      </c>
      <c r="J83" s="28">
        <f t="shared" ref="J83:J89" si="68">H83/H$20</f>
        <v>1.4060823433964101E-2</v>
      </c>
      <c r="K83" s="51">
        <f t="shared" ref="K83:K88" si="69">J83/G83</f>
        <v>0.56436604749457286</v>
      </c>
      <c r="L83" s="88">
        <v>76909</v>
      </c>
      <c r="M83" s="28">
        <f t="shared" ref="M83:M89" si="70">L83/L$20</f>
        <v>1.0988268360119282E-2</v>
      </c>
      <c r="N83" s="51">
        <f t="shared" ref="N83:N88" si="71">M83/$G83</f>
        <v>0.44104142352222525</v>
      </c>
      <c r="O83" s="28">
        <f t="shared" ref="O83:O89" si="72">L83/H83</f>
        <v>0.60244710600731621</v>
      </c>
      <c r="P83" s="88">
        <v>50752</v>
      </c>
      <c r="Q83" s="28">
        <f t="shared" ref="Q83:Q89" si="73">P83/P$20</f>
        <v>2.4399929615587648E-2</v>
      </c>
      <c r="R83" s="51">
        <f t="shared" ref="R83:R88" si="74">Q83/$G83</f>
        <v>0.9793517357619449</v>
      </c>
      <c r="S83" s="52">
        <f t="shared" ref="S83:S89" si="75">P83/H83</f>
        <v>0.39755289399268373</v>
      </c>
    </row>
    <row r="84" spans="1:28" ht="21" customHeight="1" x14ac:dyDescent="0.25">
      <c r="A84" s="163" t="s">
        <v>27</v>
      </c>
      <c r="B84" s="170"/>
      <c r="C84" s="88">
        <f t="shared" si="62"/>
        <v>206586</v>
      </c>
      <c r="D84" s="28">
        <f t="shared" si="63"/>
        <v>4.3348422096536384E-3</v>
      </c>
      <c r="E84" s="88">
        <v>138990</v>
      </c>
      <c r="F84" s="28">
        <f t="shared" si="64"/>
        <v>2.916459579641211E-3</v>
      </c>
      <c r="G84" s="28">
        <f t="shared" si="65"/>
        <v>3.6028399679609311E-3</v>
      </c>
      <c r="H84" s="88">
        <f t="shared" si="66"/>
        <v>67596</v>
      </c>
      <c r="I84" s="28">
        <f t="shared" si="67"/>
        <v>1.4183826300124276E-3</v>
      </c>
      <c r="J84" s="28">
        <f t="shared" si="68"/>
        <v>7.445150992411444E-3</v>
      </c>
      <c r="K84" s="51">
        <f t="shared" si="69"/>
        <v>2.0664673031883547</v>
      </c>
      <c r="L84" s="88">
        <v>63389</v>
      </c>
      <c r="M84" s="28">
        <f t="shared" si="70"/>
        <v>9.0566168209130424E-3</v>
      </c>
      <c r="N84" s="51">
        <f t="shared" si="71"/>
        <v>2.5137438524750073</v>
      </c>
      <c r="O84" s="28">
        <f t="shared" si="72"/>
        <v>0.93776258950233737</v>
      </c>
      <c r="P84" s="88">
        <v>4207</v>
      </c>
      <c r="Q84" s="28">
        <f t="shared" si="73"/>
        <v>2.0225903194510016E-3</v>
      </c>
      <c r="R84" s="51">
        <f t="shared" si="74"/>
        <v>0.56138777670874729</v>
      </c>
      <c r="S84" s="52">
        <f t="shared" si="75"/>
        <v>6.2237410497662585E-2</v>
      </c>
    </row>
    <row r="85" spans="1:28" ht="20.25" customHeight="1" x14ac:dyDescent="0.25">
      <c r="A85" s="163" t="s">
        <v>28</v>
      </c>
      <c r="B85" s="170"/>
      <c r="C85" s="88">
        <f t="shared" si="62"/>
        <v>37057448</v>
      </c>
      <c r="D85" s="28">
        <f t="shared" si="63"/>
        <v>0.77758507242719643</v>
      </c>
      <c r="E85" s="88">
        <v>29617220</v>
      </c>
      <c r="F85" s="28">
        <f t="shared" si="64"/>
        <v>0.6214650333933468</v>
      </c>
      <c r="G85" s="28">
        <f t="shared" si="65"/>
        <v>0.76772504464991609</v>
      </c>
      <c r="H85" s="88">
        <f t="shared" si="66"/>
        <v>7440228</v>
      </c>
      <c r="I85" s="28">
        <f t="shared" si="67"/>
        <v>0.15612003903384969</v>
      </c>
      <c r="J85" s="28">
        <f t="shared" si="68"/>
        <v>0.81948075149368915</v>
      </c>
      <c r="K85" s="51">
        <f t="shared" si="69"/>
        <v>1.067414378630013</v>
      </c>
      <c r="L85" s="88">
        <v>5952090</v>
      </c>
      <c r="M85" s="28">
        <f t="shared" si="70"/>
        <v>0.85039673150843698</v>
      </c>
      <c r="N85" s="51">
        <f t="shared" si="71"/>
        <v>1.1076839780526104</v>
      </c>
      <c r="O85" s="28">
        <f t="shared" si="72"/>
        <v>0.79998758102574274</v>
      </c>
      <c r="P85" s="88">
        <v>1488138</v>
      </c>
      <c r="Q85" s="28">
        <f t="shared" si="73"/>
        <v>0.71544889774356424</v>
      </c>
      <c r="R85" s="51">
        <f t="shared" si="74"/>
        <v>0.93190772234063324</v>
      </c>
      <c r="S85" s="52">
        <f t="shared" si="75"/>
        <v>0.20001241897425723</v>
      </c>
    </row>
    <row r="86" spans="1:28" ht="20.25" customHeight="1" x14ac:dyDescent="0.25">
      <c r="A86" s="163" t="s">
        <v>29</v>
      </c>
      <c r="B86" s="170"/>
      <c r="C86" s="88">
        <f t="shared" si="62"/>
        <v>7015307</v>
      </c>
      <c r="D86" s="28">
        <f t="shared" si="63"/>
        <v>0.14720382260791456</v>
      </c>
      <c r="E86" s="88">
        <v>5831756</v>
      </c>
      <c r="F86" s="28">
        <f t="shared" si="64"/>
        <v>0.12236909599489251</v>
      </c>
      <c r="G86" s="28">
        <f t="shared" si="65"/>
        <v>0.15116831139071851</v>
      </c>
      <c r="H86" s="88">
        <f t="shared" si="66"/>
        <v>1183551</v>
      </c>
      <c r="I86" s="28">
        <f t="shared" si="67"/>
        <v>2.4834726613022051E-2</v>
      </c>
      <c r="J86" s="28">
        <f t="shared" si="68"/>
        <v>0.13035854047901588</v>
      </c>
      <c r="K86" s="51">
        <f t="shared" si="69"/>
        <v>0.86234038919759792</v>
      </c>
      <c r="L86" s="88">
        <v>768738</v>
      </c>
      <c r="M86" s="28">
        <f t="shared" si="70"/>
        <v>0.10983239208182888</v>
      </c>
      <c r="N86" s="51">
        <f t="shared" si="71"/>
        <v>0.72655698189251861</v>
      </c>
      <c r="O86" s="28">
        <f t="shared" si="72"/>
        <v>0.64951827170945742</v>
      </c>
      <c r="P86" s="88">
        <v>414813</v>
      </c>
      <c r="Q86" s="28">
        <f t="shared" si="73"/>
        <v>0.19942875164783178</v>
      </c>
      <c r="R86" s="51">
        <f t="shared" si="74"/>
        <v>1.3192497145276465</v>
      </c>
      <c r="S86" s="52">
        <f t="shared" si="75"/>
        <v>0.35048172829054264</v>
      </c>
    </row>
    <row r="87" spans="1:28" ht="17.25" customHeight="1" x14ac:dyDescent="0.25">
      <c r="A87" s="163" t="s">
        <v>30</v>
      </c>
      <c r="B87" s="170"/>
      <c r="C87" s="88">
        <f t="shared" si="62"/>
        <v>15613</v>
      </c>
      <c r="D87" s="28">
        <f t="shared" si="63"/>
        <v>3.2761121963406165E-4</v>
      </c>
      <c r="E87" s="88">
        <v>287</v>
      </c>
      <c r="F87" s="28">
        <f t="shared" si="64"/>
        <v>6.0221879225629725E-6</v>
      </c>
      <c r="G87" s="28">
        <f t="shared" si="65"/>
        <v>7.4394925592113621E-6</v>
      </c>
      <c r="H87" s="88">
        <f t="shared" si="66"/>
        <v>15326</v>
      </c>
      <c r="I87" s="28">
        <f t="shared" si="67"/>
        <v>3.2158903171149866E-4</v>
      </c>
      <c r="J87" s="28">
        <f t="shared" si="68"/>
        <v>1.6880345598807296E-3</v>
      </c>
      <c r="K87" s="51">
        <f t="shared" si="69"/>
        <v>226.90184128091568</v>
      </c>
      <c r="L87" s="88">
        <v>15279</v>
      </c>
      <c r="M87" s="28">
        <f t="shared" si="70"/>
        <v>2.1829662623914304E-3</v>
      </c>
      <c r="N87" s="51">
        <f t="shared" si="71"/>
        <v>293.42945705195245</v>
      </c>
      <c r="O87" s="28">
        <f t="shared" si="72"/>
        <v>0.99693331593370738</v>
      </c>
      <c r="P87" s="88">
        <v>47</v>
      </c>
      <c r="Q87" s="28">
        <f t="shared" si="73"/>
        <v>2.259608866512885E-5</v>
      </c>
      <c r="R87" s="51">
        <f t="shared" si="74"/>
        <v>3.0373158498762169</v>
      </c>
      <c r="S87" s="52">
        <f t="shared" si="75"/>
        <v>3.0666840662925748E-3</v>
      </c>
    </row>
    <row r="88" spans="1:28" ht="18.75" customHeight="1" x14ac:dyDescent="0.25">
      <c r="A88" s="163" t="s">
        <v>31</v>
      </c>
      <c r="B88" s="170"/>
      <c r="C88" s="88">
        <f t="shared" si="62"/>
        <v>2273339</v>
      </c>
      <c r="D88" s="28">
        <f t="shared" si="63"/>
        <v>4.7702002333419466E-2</v>
      </c>
      <c r="E88" s="88">
        <v>2028503</v>
      </c>
      <c r="F88" s="28">
        <f t="shared" si="64"/>
        <v>4.2564551454643752E-2</v>
      </c>
      <c r="G88" s="28">
        <f t="shared" si="65"/>
        <v>5.2581996428006705E-2</v>
      </c>
      <c r="H88" s="88">
        <f t="shared" si="66"/>
        <v>244836</v>
      </c>
      <c r="I88" s="28">
        <f t="shared" si="67"/>
        <v>5.1374508787757076E-3</v>
      </c>
      <c r="J88" s="28">
        <f t="shared" si="68"/>
        <v>2.6966699041038648E-2</v>
      </c>
      <c r="K88" s="51">
        <f t="shared" si="69"/>
        <v>0.51285042168302686</v>
      </c>
      <c r="L88" s="88">
        <v>122787</v>
      </c>
      <c r="M88" s="28">
        <f t="shared" si="70"/>
        <v>1.7543024966310397E-2</v>
      </c>
      <c r="N88" s="51">
        <f t="shared" si="71"/>
        <v>0.33363177813778233</v>
      </c>
      <c r="O88" s="28">
        <f t="shared" si="72"/>
        <v>0.50150713130421998</v>
      </c>
      <c r="P88" s="88">
        <v>122049</v>
      </c>
      <c r="Q88" s="28">
        <f t="shared" si="73"/>
        <v>5.8677234584900234E-2</v>
      </c>
      <c r="R88" s="51">
        <f t="shared" si="74"/>
        <v>1.1159187282901839</v>
      </c>
      <c r="S88" s="52">
        <f t="shared" si="75"/>
        <v>0.49849286869578002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47657098</v>
      </c>
      <c r="D89" s="99">
        <v>1</v>
      </c>
      <c r="E89" s="98">
        <f>SUM(E83:E88)</f>
        <v>38577900</v>
      </c>
      <c r="F89" s="69">
        <f t="shared" si="64"/>
        <v>0.8094890712816798</v>
      </c>
      <c r="G89" s="99">
        <f t="shared" si="65"/>
        <v>1</v>
      </c>
      <c r="H89" s="98">
        <f>SUM(H83:H88)</f>
        <v>9079198</v>
      </c>
      <c r="I89" s="69">
        <f t="shared" si="67"/>
        <v>0.1905109287183202</v>
      </c>
      <c r="J89" s="69">
        <f t="shared" si="68"/>
        <v>1</v>
      </c>
      <c r="K89" s="69"/>
      <c r="L89" s="98">
        <f>SUM(L83:L88)</f>
        <v>6999192</v>
      </c>
      <c r="M89" s="69">
        <f t="shared" si="70"/>
        <v>1</v>
      </c>
      <c r="N89" s="71"/>
      <c r="O89" s="69">
        <f t="shared" si="72"/>
        <v>0.77090421422685129</v>
      </c>
      <c r="P89" s="98">
        <f>SUM(P83:P88)</f>
        <v>2080006</v>
      </c>
      <c r="Q89" s="69">
        <f t="shared" si="73"/>
        <v>1</v>
      </c>
      <c r="R89" s="71"/>
      <c r="S89" s="72">
        <f t="shared" si="75"/>
        <v>0.22909578577314868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J77:J80"/>
    <mergeCell ref="L77:L80"/>
    <mergeCell ref="M77:M80"/>
    <mergeCell ref="O77:O80"/>
    <mergeCell ref="P77:P80"/>
    <mergeCell ref="Q77:Q80"/>
    <mergeCell ref="A61:B61"/>
    <mergeCell ref="A62:B62"/>
    <mergeCell ref="A63:B63"/>
    <mergeCell ref="A64:B64"/>
    <mergeCell ref="A66:B66"/>
    <mergeCell ref="A67:B67"/>
    <mergeCell ref="A68:B68"/>
    <mergeCell ref="I77:I80"/>
    <mergeCell ref="A69:B69"/>
    <mergeCell ref="A70:B70"/>
    <mergeCell ref="A71:B71"/>
    <mergeCell ref="A72:B72"/>
    <mergeCell ref="E76:G76"/>
    <mergeCell ref="H76:K76"/>
    <mergeCell ref="C76:D76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1.8554687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710937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76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48682497</v>
      </c>
      <c r="D11" s="78">
        <v>1</v>
      </c>
      <c r="E11" s="122">
        <f>E20</f>
        <v>39360046</v>
      </c>
      <c r="F11" s="121">
        <f>E11/C11</f>
        <v>0.80850507729708276</v>
      </c>
      <c r="G11" s="119">
        <v>1</v>
      </c>
      <c r="H11" s="120">
        <f>H20</f>
        <v>9322451</v>
      </c>
      <c r="I11" s="121">
        <f>H11/C11</f>
        <v>0.19149492270291724</v>
      </c>
      <c r="J11" s="123">
        <v>1</v>
      </c>
      <c r="K11" s="124">
        <f>J11/G11</f>
        <v>1</v>
      </c>
      <c r="L11" s="122">
        <f>L20</f>
        <v>7082941</v>
      </c>
      <c r="M11" s="123">
        <v>1</v>
      </c>
      <c r="N11" s="126">
        <f>M11/G11</f>
        <v>1</v>
      </c>
      <c r="O11" s="125">
        <f>L11/$H$11</f>
        <v>0.75977240320169015</v>
      </c>
      <c r="P11" s="77">
        <f>P20</f>
        <v>2239510</v>
      </c>
      <c r="Q11" s="81">
        <v>1</v>
      </c>
      <c r="R11" s="133">
        <f>Q11/K11</f>
        <v>1</v>
      </c>
      <c r="S11" s="43">
        <f>P11/H11</f>
        <v>0.24022759679830979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19542</v>
      </c>
      <c r="D13" s="28">
        <f t="shared" ref="D13:D19" si="1">C13/C$20</f>
        <v>4.0141737183283757E-4</v>
      </c>
      <c r="E13" s="88">
        <v>4962</v>
      </c>
      <c r="F13" s="28">
        <f t="shared" ref="F13:F20" si="2">E13/$C$11</f>
        <v>1.0192574961797872E-4</v>
      </c>
      <c r="G13" s="28">
        <f t="shared" ref="G13:G19" si="3">E13/E$20</f>
        <v>1.2606692583641798E-4</v>
      </c>
      <c r="H13" s="88">
        <f t="shared" ref="H13:H19" si="4">L13+P13</f>
        <v>14580</v>
      </c>
      <c r="I13" s="28">
        <f t="shared" ref="I13:I20" si="5">H13/$C$11</f>
        <v>2.9949162221485888E-4</v>
      </c>
      <c r="J13" s="28">
        <f t="shared" ref="J13:J19" si="6">H13/H$20</f>
        <v>1.5639663860930993E-3</v>
      </c>
      <c r="K13" s="51">
        <f>J13/$G13</f>
        <v>12.405842180386568</v>
      </c>
      <c r="L13" s="88">
        <v>14150</v>
      </c>
      <c r="M13" s="28">
        <f t="shared" ref="M13:M19" si="7">L13/L$20</f>
        <v>1.9977577110976922E-3</v>
      </c>
      <c r="N13" s="51">
        <f t="shared" ref="N13:N19" si="8">M13/$G13</f>
        <v>15.846802782277281</v>
      </c>
      <c r="O13" s="28">
        <f t="shared" ref="O13:O20" si="9">L13/H13</f>
        <v>0.9705075445816187</v>
      </c>
      <c r="P13" s="88">
        <v>430</v>
      </c>
      <c r="Q13" s="28">
        <f t="shared" ref="Q13:Q19" si="10">P13/P$20</f>
        <v>1.9200628708958655E-4</v>
      </c>
      <c r="R13" s="51">
        <f t="shared" ref="R13:R19" si="11">Q13/$G13</f>
        <v>1.5230504417846296</v>
      </c>
      <c r="S13" s="52">
        <f t="shared" ref="S13:S20" si="12">P13/H13</f>
        <v>2.9492455418381344E-2</v>
      </c>
    </row>
    <row r="14" spans="1:28" x14ac:dyDescent="0.25">
      <c r="A14" s="163" t="s">
        <v>3</v>
      </c>
      <c r="B14" s="164"/>
      <c r="C14" s="88">
        <f t="shared" si="0"/>
        <v>1879100</v>
      </c>
      <c r="D14" s="28">
        <f t="shared" si="1"/>
        <v>3.8599088292451393E-2</v>
      </c>
      <c r="E14" s="88">
        <v>628338</v>
      </c>
      <c r="F14" s="28">
        <f t="shared" si="2"/>
        <v>1.2906856441648833E-2</v>
      </c>
      <c r="G14" s="28">
        <f t="shared" si="3"/>
        <v>1.5963853294277144E-2</v>
      </c>
      <c r="H14" s="88">
        <f t="shared" si="4"/>
        <v>1250762</v>
      </c>
      <c r="I14" s="28">
        <f t="shared" si="5"/>
        <v>2.569223185080256E-2</v>
      </c>
      <c r="J14" s="28">
        <f t="shared" si="6"/>
        <v>0.13416664780538937</v>
      </c>
      <c r="K14" s="51">
        <f t="shared" ref="K14:K19" si="13">J14/G14</f>
        <v>8.4044024542299294</v>
      </c>
      <c r="L14" s="88">
        <v>1036804</v>
      </c>
      <c r="M14" s="28">
        <f t="shared" si="7"/>
        <v>0.14638043716586091</v>
      </c>
      <c r="N14" s="51">
        <f t="shared" si="8"/>
        <v>9.1694927576374425</v>
      </c>
      <c r="O14" s="28">
        <f t="shared" si="9"/>
        <v>0.82893787946867592</v>
      </c>
      <c r="P14" s="88">
        <v>213958</v>
      </c>
      <c r="Q14" s="28">
        <f t="shared" si="10"/>
        <v>9.5537863193287817E-2</v>
      </c>
      <c r="R14" s="51">
        <f t="shared" si="11"/>
        <v>5.9846367560604579</v>
      </c>
      <c r="S14" s="52">
        <f t="shared" si="12"/>
        <v>0.17106212053132411</v>
      </c>
    </row>
    <row r="15" spans="1:28" x14ac:dyDescent="0.25">
      <c r="A15" s="163" t="s">
        <v>4</v>
      </c>
      <c r="B15" s="164"/>
      <c r="C15" s="88">
        <f t="shared" si="0"/>
        <v>2507077</v>
      </c>
      <c r="D15" s="28">
        <f t="shared" si="1"/>
        <v>5.1498529337967197E-2</v>
      </c>
      <c r="E15" s="88">
        <v>1255193</v>
      </c>
      <c r="F15" s="28">
        <f t="shared" si="2"/>
        <v>2.578325018948802E-2</v>
      </c>
      <c r="G15" s="28">
        <f t="shared" si="3"/>
        <v>3.1890028787059856E-2</v>
      </c>
      <c r="H15" s="88">
        <f t="shared" si="4"/>
        <v>1251884</v>
      </c>
      <c r="I15" s="28">
        <f t="shared" si="5"/>
        <v>2.5715279148479174E-2</v>
      </c>
      <c r="J15" s="28">
        <f t="shared" si="6"/>
        <v>0.13428700242028627</v>
      </c>
      <c r="K15" s="51">
        <f t="shared" si="13"/>
        <v>4.2109401442364467</v>
      </c>
      <c r="L15" s="88">
        <v>928544</v>
      </c>
      <c r="M15" s="28">
        <f t="shared" si="7"/>
        <v>0.13109582587233184</v>
      </c>
      <c r="N15" s="51">
        <f t="shared" si="8"/>
        <v>4.110871982828912</v>
      </c>
      <c r="O15" s="28">
        <f t="shared" si="9"/>
        <v>0.74171728370999235</v>
      </c>
      <c r="P15" s="88">
        <v>323340</v>
      </c>
      <c r="Q15" s="28">
        <f t="shared" si="10"/>
        <v>0.14437979736638817</v>
      </c>
      <c r="R15" s="51">
        <f t="shared" si="11"/>
        <v>4.5274276273144585</v>
      </c>
      <c r="S15" s="52">
        <f t="shared" si="12"/>
        <v>0.25828271629000771</v>
      </c>
    </row>
    <row r="16" spans="1:28" x14ac:dyDescent="0.25">
      <c r="A16" s="163" t="s">
        <v>5</v>
      </c>
      <c r="B16" s="164"/>
      <c r="C16" s="88">
        <f t="shared" si="0"/>
        <v>3757813</v>
      </c>
      <c r="D16" s="28">
        <f t="shared" si="1"/>
        <v>7.7190227115918067E-2</v>
      </c>
      <c r="E16" s="88">
        <v>2531187</v>
      </c>
      <c r="F16" s="28">
        <f t="shared" si="2"/>
        <v>5.1993779201588611E-2</v>
      </c>
      <c r="G16" s="28">
        <f t="shared" si="3"/>
        <v>6.430853764754238E-2</v>
      </c>
      <c r="H16" s="88">
        <f t="shared" si="4"/>
        <v>1226626</v>
      </c>
      <c r="I16" s="28">
        <f t="shared" si="5"/>
        <v>2.5196447914329456E-2</v>
      </c>
      <c r="J16" s="28">
        <f t="shared" si="6"/>
        <v>0.13157762910204623</v>
      </c>
      <c r="K16" s="51">
        <f t="shared" si="13"/>
        <v>2.0460367148011898</v>
      </c>
      <c r="L16" s="88">
        <v>859742</v>
      </c>
      <c r="M16" s="28">
        <f t="shared" si="7"/>
        <v>0.12138206431480934</v>
      </c>
      <c r="N16" s="51">
        <f t="shared" si="8"/>
        <v>1.8874953272934218</v>
      </c>
      <c r="O16" s="28">
        <f t="shared" si="9"/>
        <v>0.70089986678906202</v>
      </c>
      <c r="P16" s="88">
        <v>366884</v>
      </c>
      <c r="Q16" s="28">
        <f t="shared" si="10"/>
        <v>0.16382333635482763</v>
      </c>
      <c r="R16" s="51">
        <f t="shared" si="11"/>
        <v>2.5474585855566927</v>
      </c>
      <c r="S16" s="52">
        <f t="shared" si="12"/>
        <v>0.29910013321093798</v>
      </c>
    </row>
    <row r="17" spans="1:28" x14ac:dyDescent="0.25">
      <c r="A17" s="163" t="s">
        <v>6</v>
      </c>
      <c r="B17" s="164"/>
      <c r="C17" s="88">
        <f t="shared" si="0"/>
        <v>21172020</v>
      </c>
      <c r="D17" s="28">
        <f t="shared" si="1"/>
        <v>0.43490004220613415</v>
      </c>
      <c r="E17" s="88">
        <v>18751819</v>
      </c>
      <c r="F17" s="28">
        <f t="shared" si="2"/>
        <v>0.38518605567828618</v>
      </c>
      <c r="G17" s="28">
        <f t="shared" si="3"/>
        <v>0.47641760886153434</v>
      </c>
      <c r="H17" s="88">
        <f t="shared" si="4"/>
        <v>2420201</v>
      </c>
      <c r="I17" s="28">
        <f t="shared" si="5"/>
        <v>4.9713986527847989E-2</v>
      </c>
      <c r="J17" s="28">
        <f t="shared" si="6"/>
        <v>0.25960994592516495</v>
      </c>
      <c r="K17" s="51">
        <f t="shared" si="13"/>
        <v>0.54492097079606017</v>
      </c>
      <c r="L17" s="88">
        <v>1730101</v>
      </c>
      <c r="M17" s="28">
        <f t="shared" si="7"/>
        <v>0.24426308224224938</v>
      </c>
      <c r="N17" s="51">
        <f t="shared" si="8"/>
        <v>0.51270792199715232</v>
      </c>
      <c r="O17" s="28">
        <f t="shared" si="9"/>
        <v>0.71485839399289564</v>
      </c>
      <c r="P17" s="88">
        <v>690100</v>
      </c>
      <c r="Q17" s="28">
        <f t="shared" si="10"/>
        <v>0.30814776446633413</v>
      </c>
      <c r="R17" s="51">
        <f t="shared" si="11"/>
        <v>0.64680179475879529</v>
      </c>
      <c r="S17" s="52">
        <f t="shared" si="12"/>
        <v>0.28514160600710436</v>
      </c>
    </row>
    <row r="18" spans="1:28" x14ac:dyDescent="0.25">
      <c r="A18" s="163" t="s">
        <v>7</v>
      </c>
      <c r="B18" s="164"/>
      <c r="C18" s="88">
        <f t="shared" si="0"/>
        <v>13218002</v>
      </c>
      <c r="D18" s="28">
        <f t="shared" si="1"/>
        <v>0.27151446237443411</v>
      </c>
      <c r="E18" s="88">
        <v>11286623</v>
      </c>
      <c r="F18" s="28">
        <f t="shared" si="2"/>
        <v>0.23184149736608622</v>
      </c>
      <c r="G18" s="28">
        <f t="shared" si="3"/>
        <v>0.28675329800173505</v>
      </c>
      <c r="H18" s="88">
        <f t="shared" si="4"/>
        <v>1931379</v>
      </c>
      <c r="I18" s="28">
        <f t="shared" si="5"/>
        <v>3.9672965008347869E-2</v>
      </c>
      <c r="J18" s="28">
        <f t="shared" si="6"/>
        <v>0.20717502296338164</v>
      </c>
      <c r="K18" s="51">
        <f t="shared" si="13"/>
        <v>0.72248523175530521</v>
      </c>
      <c r="L18" s="88">
        <v>1459656</v>
      </c>
      <c r="M18" s="28">
        <f t="shared" si="7"/>
        <v>0.20608049678798679</v>
      </c>
      <c r="N18" s="51">
        <f t="shared" si="8"/>
        <v>0.71866827068450967</v>
      </c>
      <c r="O18" s="28">
        <f t="shared" si="9"/>
        <v>0.75575845030933853</v>
      </c>
      <c r="P18" s="88">
        <v>471723</v>
      </c>
      <c r="Q18" s="28">
        <f t="shared" si="10"/>
        <v>0.21063670177851404</v>
      </c>
      <c r="R18" s="51">
        <f t="shared" si="11"/>
        <v>0.73455720734985075</v>
      </c>
      <c r="S18" s="52">
        <f t="shared" si="12"/>
        <v>0.24424154969066145</v>
      </c>
    </row>
    <row r="19" spans="1:28" x14ac:dyDescent="0.25">
      <c r="A19" s="163" t="s">
        <v>8</v>
      </c>
      <c r="B19" s="164"/>
      <c r="C19" s="88">
        <f t="shared" si="0"/>
        <v>6128943</v>
      </c>
      <c r="D19" s="28">
        <f t="shared" si="1"/>
        <v>0.12589623330126226</v>
      </c>
      <c r="E19" s="88">
        <v>4901924</v>
      </c>
      <c r="F19" s="28">
        <f t="shared" si="2"/>
        <v>0.10069171267036693</v>
      </c>
      <c r="G19" s="28">
        <f t="shared" si="3"/>
        <v>0.12454060648201479</v>
      </c>
      <c r="H19" s="88">
        <f t="shared" si="4"/>
        <v>1227019</v>
      </c>
      <c r="I19" s="28">
        <f t="shared" si="5"/>
        <v>2.520452063089533E-2</v>
      </c>
      <c r="J19" s="28">
        <f t="shared" si="6"/>
        <v>0.13161978539763847</v>
      </c>
      <c r="K19" s="51">
        <f t="shared" si="13"/>
        <v>1.0568423353281646</v>
      </c>
      <c r="L19" s="88">
        <v>1053944</v>
      </c>
      <c r="M19" s="28">
        <f t="shared" si="7"/>
        <v>0.14880033590566405</v>
      </c>
      <c r="N19" s="51">
        <f t="shared" si="8"/>
        <v>1.1947937312088863</v>
      </c>
      <c r="O19" s="28">
        <f t="shared" si="9"/>
        <v>0.85894676447552976</v>
      </c>
      <c r="P19" s="88">
        <v>173075</v>
      </c>
      <c r="Q19" s="28">
        <f t="shared" si="10"/>
        <v>7.728253055355859E-2</v>
      </c>
      <c r="R19" s="51">
        <f t="shared" si="11"/>
        <v>0.62054082388557463</v>
      </c>
      <c r="S19" s="52">
        <f t="shared" si="12"/>
        <v>0.14105323552447027</v>
      </c>
    </row>
    <row r="20" spans="1:28" s="60" customFormat="1" ht="21" customHeight="1" x14ac:dyDescent="0.25">
      <c r="A20" s="53"/>
      <c r="B20" s="54" t="s">
        <v>38</v>
      </c>
      <c r="C20" s="92">
        <f>SUM(C13:C19)</f>
        <v>48682497</v>
      </c>
      <c r="D20" s="55">
        <f>SUM(D13:D19)</f>
        <v>1</v>
      </c>
      <c r="E20" s="92">
        <f>SUM(E13:E19)</f>
        <v>39360046</v>
      </c>
      <c r="F20" s="56">
        <f t="shared" si="2"/>
        <v>0.80850507729708276</v>
      </c>
      <c r="G20" s="55">
        <f>SUM(G13:G19)</f>
        <v>1</v>
      </c>
      <c r="H20" s="92">
        <f>SUM(H13:H19)</f>
        <v>9322451</v>
      </c>
      <c r="I20" s="56">
        <f t="shared" si="5"/>
        <v>0.19149492270291724</v>
      </c>
      <c r="J20" s="56">
        <f>SUM(J13:J19)</f>
        <v>1</v>
      </c>
      <c r="K20" s="57"/>
      <c r="L20" s="92">
        <f>SUM(L13:L19)</f>
        <v>7082941</v>
      </c>
      <c r="M20" s="56">
        <f>SUM(M13:M19)</f>
        <v>1</v>
      </c>
      <c r="N20" s="58"/>
      <c r="O20" s="56">
        <f t="shared" si="9"/>
        <v>0.75977240320169015</v>
      </c>
      <c r="P20" s="92">
        <f>SUM(P13:P19)</f>
        <v>2239510</v>
      </c>
      <c r="Q20" s="56">
        <f>SUM(Q13:Q19)</f>
        <v>0.99999999999999989</v>
      </c>
      <c r="R20" s="51" t="s">
        <v>15</v>
      </c>
      <c r="S20" s="59">
        <f t="shared" si="12"/>
        <v>0.24022759679830979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40333422</v>
      </c>
      <c r="D22" s="28">
        <f t="shared" ref="D22:D27" si="15">C22/C$20</f>
        <v>0.82849945022335236</v>
      </c>
      <c r="E22" s="88">
        <v>34328288</v>
      </c>
      <c r="F22" s="28">
        <f t="shared" ref="F22:F28" si="16">E22/$C$11</f>
        <v>0.70514641021802971</v>
      </c>
      <c r="G22" s="28">
        <f t="shared" ref="G22:G28" si="17">E22/E$20</f>
        <v>0.8721607693243042</v>
      </c>
      <c r="H22" s="88">
        <f t="shared" ref="H22:H27" si="18">L22+P22</f>
        <v>6005134</v>
      </c>
      <c r="I22" s="28">
        <f t="shared" ref="I22:I28" si="19">H22/$C$11</f>
        <v>0.12335304000532266</v>
      </c>
      <c r="J22" s="28">
        <f t="shared" ref="J22:J28" si="20">H22/H$20</f>
        <v>0.64415827983434826</v>
      </c>
      <c r="K22" s="51">
        <f t="shared" ref="K22:K27" si="21">J22/G22</f>
        <v>0.73857745325257174</v>
      </c>
      <c r="L22" s="88">
        <v>4420900</v>
      </c>
      <c r="M22" s="28">
        <f t="shared" ref="M22:M28" si="22">L22/L$20</f>
        <v>0.62416163003475533</v>
      </c>
      <c r="N22" s="51">
        <f t="shared" ref="N22:N27" si="23">M22/$G22</f>
        <v>0.71564974255642899</v>
      </c>
      <c r="O22" s="28">
        <f t="shared" ref="O22:O28" si="24">L22/H22</f>
        <v>0.73618673621604447</v>
      </c>
      <c r="P22" s="88">
        <v>1584234</v>
      </c>
      <c r="Q22" s="28">
        <f t="shared" ref="Q22:Q28" si="25">P22/P$20</f>
        <v>0.70740206563042807</v>
      </c>
      <c r="R22" s="51">
        <f t="shared" ref="R22:R27" si="26">Q22/$G22</f>
        <v>0.81109136126184522</v>
      </c>
      <c r="S22" s="52">
        <f t="shared" ref="S22:S28" si="27">P22/H22</f>
        <v>0.26381326378395553</v>
      </c>
    </row>
    <row r="23" spans="1:28" ht="16.5" customHeight="1" x14ac:dyDescent="0.25">
      <c r="A23" s="163" t="s">
        <v>11</v>
      </c>
      <c r="B23" s="164"/>
      <c r="C23" s="88">
        <f t="shared" si="14"/>
        <v>4956849</v>
      </c>
      <c r="D23" s="28">
        <f t="shared" si="15"/>
        <v>0.10181994156955425</v>
      </c>
      <c r="E23" s="88">
        <v>3072877</v>
      </c>
      <c r="F23" s="28">
        <f t="shared" si="16"/>
        <v>6.3120776241202256E-2</v>
      </c>
      <c r="G23" s="28">
        <f t="shared" si="17"/>
        <v>7.8070970750389879E-2</v>
      </c>
      <c r="H23" s="88">
        <f t="shared" si="18"/>
        <v>1883972</v>
      </c>
      <c r="I23" s="28">
        <f t="shared" si="19"/>
        <v>3.8699165328351992E-2</v>
      </c>
      <c r="J23" s="28">
        <f t="shared" si="20"/>
        <v>0.2020897723141693</v>
      </c>
      <c r="K23" s="51">
        <f t="shared" si="21"/>
        <v>2.5885392530892806</v>
      </c>
      <c r="L23" s="88">
        <v>1389488</v>
      </c>
      <c r="M23" s="28">
        <f t="shared" si="22"/>
        <v>0.19617387748959084</v>
      </c>
      <c r="N23" s="51">
        <f t="shared" si="23"/>
        <v>2.5127633946912487</v>
      </c>
      <c r="O23" s="28">
        <f t="shared" si="24"/>
        <v>0.73753113103591772</v>
      </c>
      <c r="P23" s="88">
        <v>494484</v>
      </c>
      <c r="Q23" s="28">
        <f t="shared" si="25"/>
        <v>0.22080008573303983</v>
      </c>
      <c r="R23" s="51">
        <f t="shared" si="26"/>
        <v>2.8281970060163135</v>
      </c>
      <c r="S23" s="52">
        <f t="shared" si="27"/>
        <v>0.26246886896408228</v>
      </c>
    </row>
    <row r="24" spans="1:28" x14ac:dyDescent="0.25">
      <c r="A24" s="163" t="s">
        <v>12</v>
      </c>
      <c r="B24" s="164"/>
      <c r="C24" s="88">
        <f t="shared" si="14"/>
        <v>940673</v>
      </c>
      <c r="D24" s="28">
        <f t="shared" si="15"/>
        <v>1.9322611985165838E-2</v>
      </c>
      <c r="E24" s="88">
        <v>462865</v>
      </c>
      <c r="F24" s="28">
        <f t="shared" si="16"/>
        <v>9.5078319421454498E-3</v>
      </c>
      <c r="G24" s="28">
        <f t="shared" si="17"/>
        <v>1.175976776043402E-2</v>
      </c>
      <c r="H24" s="88">
        <f t="shared" si="18"/>
        <v>477808</v>
      </c>
      <c r="I24" s="28">
        <f t="shared" si="19"/>
        <v>9.8147800430203897E-3</v>
      </c>
      <c r="J24" s="28">
        <f t="shared" si="20"/>
        <v>5.1253474005923977E-2</v>
      </c>
      <c r="K24" s="51">
        <f t="shared" si="21"/>
        <v>4.3583746762727182</v>
      </c>
      <c r="L24" s="88">
        <v>452347</v>
      </c>
      <c r="M24" s="28">
        <f t="shared" si="22"/>
        <v>6.3864290271512927E-2</v>
      </c>
      <c r="N24" s="51">
        <f t="shared" si="23"/>
        <v>5.4307441756108181</v>
      </c>
      <c r="O24" s="28">
        <f t="shared" si="24"/>
        <v>0.9467129056022503</v>
      </c>
      <c r="P24" s="88">
        <v>25461</v>
      </c>
      <c r="Q24" s="28">
        <f t="shared" si="25"/>
        <v>1.1369004826948753E-2</v>
      </c>
      <c r="R24" s="51">
        <f t="shared" si="26"/>
        <v>0.96677120318651211</v>
      </c>
      <c r="S24" s="52">
        <f t="shared" si="27"/>
        <v>5.3287094397749722E-2</v>
      </c>
    </row>
    <row r="25" spans="1:28" x14ac:dyDescent="0.25">
      <c r="A25" s="163" t="s">
        <v>13</v>
      </c>
      <c r="B25" s="164"/>
      <c r="C25" s="88">
        <f t="shared" si="14"/>
        <v>1219477</v>
      </c>
      <c r="D25" s="28">
        <f t="shared" si="15"/>
        <v>2.5049598421379247E-2</v>
      </c>
      <c r="E25" s="88">
        <v>569723</v>
      </c>
      <c r="F25" s="28">
        <f t="shared" si="16"/>
        <v>1.1702830280049112E-2</v>
      </c>
      <c r="G25" s="28">
        <f t="shared" si="17"/>
        <v>1.4474652798932196E-2</v>
      </c>
      <c r="H25" s="88">
        <f t="shared" si="18"/>
        <v>649754</v>
      </c>
      <c r="I25" s="28">
        <f t="shared" si="19"/>
        <v>1.3346768141330137E-2</v>
      </c>
      <c r="J25" s="28">
        <f t="shared" si="20"/>
        <v>6.9697765104906426E-2</v>
      </c>
      <c r="K25" s="51">
        <f t="shared" si="21"/>
        <v>4.8151597190675322</v>
      </c>
      <c r="L25" s="88">
        <v>557732</v>
      </c>
      <c r="M25" s="28">
        <f t="shared" si="22"/>
        <v>7.8742996729748271E-2</v>
      </c>
      <c r="N25" s="51">
        <f t="shared" si="23"/>
        <v>5.4400611761518167</v>
      </c>
      <c r="O25" s="28">
        <f t="shared" si="24"/>
        <v>0.85837409234879658</v>
      </c>
      <c r="P25" s="88">
        <v>92022</v>
      </c>
      <c r="Q25" s="28">
        <f t="shared" si="25"/>
        <v>4.1090238489669619E-2</v>
      </c>
      <c r="R25" s="51">
        <f t="shared" si="26"/>
        <v>2.8387719595388754</v>
      </c>
      <c r="S25" s="52">
        <f t="shared" si="27"/>
        <v>0.14162590765120339</v>
      </c>
    </row>
    <row r="26" spans="1:28" ht="39.75" customHeight="1" x14ac:dyDescent="0.25">
      <c r="A26" s="167" t="s">
        <v>80</v>
      </c>
      <c r="B26" s="168"/>
      <c r="C26" s="88">
        <f t="shared" si="14"/>
        <v>213490</v>
      </c>
      <c r="D26" s="28">
        <f t="shared" si="15"/>
        <v>4.3853543502503575E-3</v>
      </c>
      <c r="E26" s="88">
        <v>129662</v>
      </c>
      <c r="F26" s="28">
        <f t="shared" si="16"/>
        <v>2.6634213113596043E-3</v>
      </c>
      <c r="G26" s="28">
        <f t="shared" si="17"/>
        <v>3.2942542800890018E-3</v>
      </c>
      <c r="H26" s="88">
        <f t="shared" si="18"/>
        <v>83828</v>
      </c>
      <c r="I26" s="28">
        <f t="shared" si="19"/>
        <v>1.7219330388907536E-3</v>
      </c>
      <c r="J26" s="28">
        <f t="shared" si="20"/>
        <v>8.9920558445413124E-3</v>
      </c>
      <c r="K26" s="51">
        <f t="shared" si="21"/>
        <v>2.7296180197414426</v>
      </c>
      <c r="L26" s="88">
        <v>68643</v>
      </c>
      <c r="M26" s="28">
        <f t="shared" si="22"/>
        <v>9.691313255327131E-3</v>
      </c>
      <c r="N26" s="51">
        <f t="shared" si="23"/>
        <v>2.9418837865379652</v>
      </c>
      <c r="O26" s="28">
        <f t="shared" si="24"/>
        <v>0.81885527508708311</v>
      </c>
      <c r="P26" s="88">
        <v>15185</v>
      </c>
      <c r="Q26" s="28">
        <f t="shared" si="25"/>
        <v>6.7805010917566791E-3</v>
      </c>
      <c r="R26" s="51">
        <f t="shared" si="26"/>
        <v>2.0582810297125844</v>
      </c>
      <c r="S26" s="52">
        <f t="shared" si="27"/>
        <v>0.18114472491291692</v>
      </c>
    </row>
    <row r="27" spans="1:28" ht="39.75" customHeight="1" x14ac:dyDescent="0.25">
      <c r="A27" s="163" t="s">
        <v>56</v>
      </c>
      <c r="B27" s="164"/>
      <c r="C27" s="88">
        <f t="shared" si="14"/>
        <v>1018586</v>
      </c>
      <c r="D27" s="28">
        <f t="shared" si="15"/>
        <v>2.0923043450297957E-2</v>
      </c>
      <c r="E27" s="88">
        <v>796631</v>
      </c>
      <c r="F27" s="28">
        <f t="shared" si="16"/>
        <v>1.6363807304296655E-2</v>
      </c>
      <c r="G27" s="28">
        <f t="shared" si="17"/>
        <v>2.0239585085850765E-2</v>
      </c>
      <c r="H27" s="88">
        <f t="shared" si="18"/>
        <v>221955</v>
      </c>
      <c r="I27" s="28">
        <f t="shared" si="19"/>
        <v>4.5592361460013034E-3</v>
      </c>
      <c r="J27" s="28">
        <f t="shared" si="20"/>
        <v>2.3808652896110689E-2</v>
      </c>
      <c r="K27" s="51">
        <f t="shared" si="21"/>
        <v>1.1763409573427972</v>
      </c>
      <c r="L27" s="88">
        <v>193831</v>
      </c>
      <c r="M27" s="28">
        <f t="shared" si="22"/>
        <v>2.7365892219065498E-2</v>
      </c>
      <c r="N27" s="51">
        <f t="shared" si="23"/>
        <v>1.3520974912769652</v>
      </c>
      <c r="O27" s="28">
        <f t="shared" si="24"/>
        <v>0.87328963078101418</v>
      </c>
      <c r="P27" s="88">
        <v>28124</v>
      </c>
      <c r="Q27" s="28">
        <f t="shared" si="25"/>
        <v>1.2558104228157053E-2</v>
      </c>
      <c r="R27" s="51">
        <f t="shared" si="26"/>
        <v>0.62047241457218716</v>
      </c>
      <c r="S27" s="52">
        <f t="shared" si="27"/>
        <v>0.12671036921898582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48682497</v>
      </c>
      <c r="D28" s="28">
        <v>1</v>
      </c>
      <c r="E28" s="92">
        <f>SUM(E22:E27)</f>
        <v>39360046</v>
      </c>
      <c r="F28" s="56">
        <f t="shared" si="16"/>
        <v>0.80850507729708276</v>
      </c>
      <c r="G28" s="56">
        <f t="shared" si="17"/>
        <v>1</v>
      </c>
      <c r="H28" s="92">
        <f>SUM(H22:H27)</f>
        <v>9322451</v>
      </c>
      <c r="I28" s="56">
        <f t="shared" si="19"/>
        <v>0.19149492270291724</v>
      </c>
      <c r="J28" s="56">
        <f t="shared" si="20"/>
        <v>1</v>
      </c>
      <c r="K28" s="57"/>
      <c r="L28" s="92">
        <f>SUM(L22:L27)</f>
        <v>7082941</v>
      </c>
      <c r="M28" s="56">
        <f t="shared" si="22"/>
        <v>1</v>
      </c>
      <c r="N28" s="65" t="s">
        <v>15</v>
      </c>
      <c r="O28" s="56">
        <f t="shared" si="24"/>
        <v>0.75977240320169015</v>
      </c>
      <c r="P28" s="92">
        <f>SUM(P22:P27)</f>
        <v>2239510</v>
      </c>
      <c r="Q28" s="56">
        <f t="shared" si="25"/>
        <v>1</v>
      </c>
      <c r="R28" s="58"/>
      <c r="S28" s="59">
        <f t="shared" si="27"/>
        <v>0.24022759679830979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1219477</v>
      </c>
      <c r="D30" s="28">
        <f>C30/C$20</f>
        <v>2.5049598421379247E-2</v>
      </c>
      <c r="E30" s="88">
        <v>569723</v>
      </c>
      <c r="F30" s="28">
        <f>E30/$C$11</f>
        <v>1.1702830280049112E-2</v>
      </c>
      <c r="G30" s="28">
        <f>E30/E$20</f>
        <v>1.4474652798932196E-2</v>
      </c>
      <c r="H30" s="88">
        <f>L30+P30</f>
        <v>649754</v>
      </c>
      <c r="I30" s="28">
        <f>H30/$C$11</f>
        <v>1.3346768141330137E-2</v>
      </c>
      <c r="J30" s="28">
        <f>H30/H$20</f>
        <v>6.9697765104906426E-2</v>
      </c>
      <c r="K30" s="51">
        <f>J30/G30</f>
        <v>4.8151597190675322</v>
      </c>
      <c r="L30" s="88">
        <v>557732</v>
      </c>
      <c r="M30" s="28">
        <f>L30/L$20</f>
        <v>7.8742996729748271E-2</v>
      </c>
      <c r="N30" s="51">
        <f>M30/$G30</f>
        <v>5.4400611761518167</v>
      </c>
      <c r="O30" s="28">
        <f>L30/H30</f>
        <v>0.85837409234879658</v>
      </c>
      <c r="P30" s="88">
        <v>92022</v>
      </c>
      <c r="Q30" s="28">
        <f>P30/P$20</f>
        <v>4.1090238489669619E-2</v>
      </c>
      <c r="R30" s="51">
        <f>Q30/$G30</f>
        <v>2.8387719595388754</v>
      </c>
      <c r="S30" s="52">
        <f>P30/H30</f>
        <v>0.14162590765120339</v>
      </c>
    </row>
    <row r="31" spans="1:28" ht="19.5" customHeight="1" x14ac:dyDescent="0.25">
      <c r="A31" s="163" t="s">
        <v>44</v>
      </c>
      <c r="B31" s="164"/>
      <c r="C31" s="88">
        <f>E31+H31</f>
        <v>47463020</v>
      </c>
      <c r="D31" s="28">
        <f>C31/C$20</f>
        <v>0.97495040157862078</v>
      </c>
      <c r="E31" s="88">
        <v>38790323</v>
      </c>
      <c r="F31" s="28">
        <f>E31/$C$11</f>
        <v>0.79680224701703362</v>
      </c>
      <c r="G31" s="28">
        <f>E31/E$20</f>
        <v>0.98552534720106777</v>
      </c>
      <c r="H31" s="88">
        <f>L31+P31</f>
        <v>8672697</v>
      </c>
      <c r="I31" s="28">
        <f>H31/$C$11</f>
        <v>0.17814815456158709</v>
      </c>
      <c r="J31" s="28">
        <f>H31/H$20</f>
        <v>0.93030223489509356</v>
      </c>
      <c r="K31" s="51">
        <f>J31/G31</f>
        <v>0.94396581228193666</v>
      </c>
      <c r="L31" s="88">
        <v>6525209</v>
      </c>
      <c r="M31" s="28">
        <f>L31/L$20</f>
        <v>0.92125700327025173</v>
      </c>
      <c r="N31" s="51">
        <f>M31/$G31</f>
        <v>0.93478773111889946</v>
      </c>
      <c r="O31" s="28">
        <f>L31/H31</f>
        <v>0.75238521534881253</v>
      </c>
      <c r="P31" s="88">
        <v>2147488</v>
      </c>
      <c r="Q31" s="28">
        <f>P31/P$20</f>
        <v>0.95890976151033036</v>
      </c>
      <c r="R31" s="51">
        <f>Q31/$G31</f>
        <v>0.97299350466598677</v>
      </c>
      <c r="S31" s="52">
        <f>P31/H31</f>
        <v>0.24761478465118753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48682497</v>
      </c>
      <c r="D32" s="56">
        <v>1</v>
      </c>
      <c r="E32" s="92">
        <f>SUM(E30:E31)</f>
        <v>39360046</v>
      </c>
      <c r="F32" s="56">
        <f>E32/$C$11</f>
        <v>0.80850507729708276</v>
      </c>
      <c r="G32" s="56">
        <f>E32/E$20</f>
        <v>1</v>
      </c>
      <c r="H32" s="92">
        <f>SUM(H30:H31)</f>
        <v>9322451</v>
      </c>
      <c r="I32" s="56">
        <f>H32/$C$11</f>
        <v>0.19149492270291724</v>
      </c>
      <c r="J32" s="56">
        <f>H32/H$20</f>
        <v>1</v>
      </c>
      <c r="K32" s="57"/>
      <c r="L32" s="92">
        <f>SUM(L30:L31)</f>
        <v>7082941</v>
      </c>
      <c r="M32" s="56">
        <f>L32/L$20</f>
        <v>1</v>
      </c>
      <c r="N32" s="58"/>
      <c r="O32" s="56">
        <f>L32/H32</f>
        <v>0.75977240320169015</v>
      </c>
      <c r="P32" s="92">
        <f>SUM(P30:P31)</f>
        <v>2239510</v>
      </c>
      <c r="Q32" s="56">
        <f>P32/P$20</f>
        <v>1</v>
      </c>
      <c r="R32" s="58"/>
      <c r="S32" s="59">
        <f>P32/H32</f>
        <v>0.24022759679830979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124</v>
      </c>
      <c r="D34" s="28">
        <f>C34/C$20</f>
        <v>2.5471166772731482E-6</v>
      </c>
      <c r="E34" s="88">
        <v>29</v>
      </c>
      <c r="F34" s="28">
        <f>E34/$C$11</f>
        <v>5.9569664226549429E-7</v>
      </c>
      <c r="G34" s="28">
        <f>E34/E$20</f>
        <v>7.3678775680292649E-7</v>
      </c>
      <c r="H34" s="88">
        <f>L34+P34</f>
        <v>95</v>
      </c>
      <c r="I34" s="28">
        <f>H34/$C$11</f>
        <v>1.9514200350076538E-6</v>
      </c>
      <c r="J34" s="28">
        <f>H34/H$20</f>
        <v>1.0190453132979727E-5</v>
      </c>
      <c r="K34" s="51">
        <f>J34/G34</f>
        <v>13.830920830169868</v>
      </c>
      <c r="L34" s="88">
        <v>95</v>
      </c>
      <c r="M34" s="28">
        <f>L34/L$20</f>
        <v>1.3412507601009241E-5</v>
      </c>
      <c r="N34" s="51">
        <f>M34/$G34</f>
        <v>18.204031591416324</v>
      </c>
      <c r="O34" s="28">
        <f>L34/H34</f>
        <v>1</v>
      </c>
      <c r="P34" s="88">
        <v>0</v>
      </c>
      <c r="Q34" s="28">
        <f>P34/P$20</f>
        <v>0</v>
      </c>
      <c r="R34" s="51">
        <f>Q34/$G34</f>
        <v>0</v>
      </c>
      <c r="S34" s="52">
        <f>P34/H34</f>
        <v>0</v>
      </c>
    </row>
    <row r="35" spans="1:28" x14ac:dyDescent="0.25">
      <c r="A35" s="163" t="s">
        <v>17</v>
      </c>
      <c r="B35" s="164"/>
      <c r="C35" s="88">
        <f>E35+H35</f>
        <v>21843243</v>
      </c>
      <c r="D35" s="28">
        <f>C35/C$20</f>
        <v>0.44868781073411251</v>
      </c>
      <c r="E35" s="88">
        <v>18275841</v>
      </c>
      <c r="F35" s="28">
        <f>E35/$C$11</f>
        <v>0.37540886614751912</v>
      </c>
      <c r="G35" s="28">
        <f>E35/E$20</f>
        <v>0.46432468600265353</v>
      </c>
      <c r="H35" s="88">
        <f>L35+P35</f>
        <v>3567402</v>
      </c>
      <c r="I35" s="28">
        <f>H35/$C$11</f>
        <v>7.3278944586593411E-2</v>
      </c>
      <c r="J35" s="28">
        <f>H35/H$20</f>
        <v>0.38266781986840154</v>
      </c>
      <c r="K35" s="51">
        <f>J35/G35</f>
        <v>0.82413843460008207</v>
      </c>
      <c r="L35" s="88">
        <v>2687688</v>
      </c>
      <c r="M35" s="28">
        <f>L35/L$20</f>
        <v>0.37945932346464556</v>
      </c>
      <c r="N35" s="51">
        <f>M35/$G35</f>
        <v>0.81722840698260235</v>
      </c>
      <c r="O35" s="28">
        <f>L35/H35</f>
        <v>0.75340205561358098</v>
      </c>
      <c r="P35" s="88">
        <v>879714</v>
      </c>
      <c r="Q35" s="28">
        <f>P35/P$20</f>
        <v>0.39281539265285709</v>
      </c>
      <c r="R35" s="51">
        <f>Q35/$G35</f>
        <v>0.84599291076807448</v>
      </c>
      <c r="S35" s="52">
        <f>P35/H35</f>
        <v>0.24659794438641902</v>
      </c>
    </row>
    <row r="36" spans="1:28" x14ac:dyDescent="0.25">
      <c r="A36" s="163" t="s">
        <v>18</v>
      </c>
      <c r="B36" s="164"/>
      <c r="C36" s="88">
        <f>E36+H36</f>
        <v>26839130</v>
      </c>
      <c r="D36" s="28">
        <f>C36/C$20</f>
        <v>0.55130964214921019</v>
      </c>
      <c r="E36" s="88">
        <v>21084176</v>
      </c>
      <c r="F36" s="28">
        <f>E36/$C$11</f>
        <v>0.43309561545292141</v>
      </c>
      <c r="G36" s="28">
        <f>E36/E$20</f>
        <v>0.53567457720958966</v>
      </c>
      <c r="H36" s="88">
        <f>L36+P36</f>
        <v>5754954</v>
      </c>
      <c r="I36" s="28">
        <f>H36/$C$11</f>
        <v>0.11821402669628882</v>
      </c>
      <c r="J36" s="28">
        <f>H36/H$20</f>
        <v>0.61732198967846541</v>
      </c>
      <c r="K36" s="51">
        <f>J36/G36</f>
        <v>1.1524198010183524</v>
      </c>
      <c r="L36" s="88">
        <v>4395158</v>
      </c>
      <c r="M36" s="28">
        <f>L36/L$20</f>
        <v>0.62052726402775349</v>
      </c>
      <c r="N36" s="51">
        <f>M36/$G36</f>
        <v>1.1584034233249865</v>
      </c>
      <c r="O36" s="28">
        <f>L36/H36</f>
        <v>0.76371731207582194</v>
      </c>
      <c r="P36" s="88">
        <v>1359796</v>
      </c>
      <c r="Q36" s="28">
        <f>P36/P$20</f>
        <v>0.60718460734714286</v>
      </c>
      <c r="R36" s="51">
        <f>Q36/$G36</f>
        <v>1.1334952845999522</v>
      </c>
      <c r="S36" s="52">
        <f>P36/H36</f>
        <v>0.23628268792417803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48682497</v>
      </c>
      <c r="D37" s="69">
        <v>1</v>
      </c>
      <c r="E37" s="68">
        <f>SUM(E34:E36)</f>
        <v>39360046</v>
      </c>
      <c r="F37" s="69">
        <f>E37/$C$11</f>
        <v>0.80850507729708276</v>
      </c>
      <c r="G37" s="69">
        <f>E37/E$20</f>
        <v>1</v>
      </c>
      <c r="H37" s="68">
        <f>SUM(H34:H36)</f>
        <v>9322451</v>
      </c>
      <c r="I37" s="69">
        <f>H37/$C$11</f>
        <v>0.19149492270291724</v>
      </c>
      <c r="J37" s="69">
        <f>H37/H$20</f>
        <v>1</v>
      </c>
      <c r="K37" s="70"/>
      <c r="L37" s="68">
        <f>SUM(L34:L36)</f>
        <v>7082941</v>
      </c>
      <c r="M37" s="69">
        <f>L37/L$20</f>
        <v>1</v>
      </c>
      <c r="N37" s="71"/>
      <c r="O37" s="69">
        <f>L37/H37</f>
        <v>0.75977240320169015</v>
      </c>
      <c r="P37" s="68">
        <f>SUM(P34:P36)</f>
        <v>2239510</v>
      </c>
      <c r="Q37" s="69">
        <f>P37/P$20</f>
        <v>1</v>
      </c>
      <c r="R37" s="71"/>
      <c r="S37" s="72">
        <f>P37/H37</f>
        <v>0.24022759679830979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48682497</v>
      </c>
      <c r="D46" s="78">
        <f t="shared" si="28"/>
        <v>1</v>
      </c>
      <c r="E46" s="79">
        <f t="shared" si="28"/>
        <v>39360046</v>
      </c>
      <c r="F46" s="80">
        <f t="shared" si="28"/>
        <v>0.80850507729708276</v>
      </c>
      <c r="G46" s="78">
        <f t="shared" si="28"/>
        <v>1</v>
      </c>
      <c r="H46" s="77">
        <f t="shared" si="28"/>
        <v>9322451</v>
      </c>
      <c r="I46" s="80">
        <f t="shared" si="28"/>
        <v>0.19149492270291724</v>
      </c>
      <c r="J46" s="81">
        <f t="shared" si="28"/>
        <v>1</v>
      </c>
      <c r="K46" s="82">
        <f t="shared" si="28"/>
        <v>1</v>
      </c>
      <c r="L46" s="79">
        <f t="shared" si="28"/>
        <v>7082941</v>
      </c>
      <c r="M46" s="81">
        <f t="shared" si="28"/>
        <v>1</v>
      </c>
      <c r="N46" s="81">
        <f t="shared" si="28"/>
        <v>1</v>
      </c>
      <c r="O46" s="83">
        <f t="shared" si="28"/>
        <v>0.75977240320169015</v>
      </c>
      <c r="P46" s="77">
        <f t="shared" si="28"/>
        <v>2239510</v>
      </c>
      <c r="Q46" s="81">
        <f t="shared" si="28"/>
        <v>1</v>
      </c>
      <c r="R46" s="81">
        <f t="shared" si="28"/>
        <v>1</v>
      </c>
      <c r="S46" s="43">
        <f t="shared" si="28"/>
        <v>0.24022759679830979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39360046</v>
      </c>
      <c r="D48" s="28">
        <f t="shared" ref="D48:D57" si="30">C48/C$20</f>
        <v>0.80850507729708276</v>
      </c>
      <c r="E48" s="88">
        <v>39360046</v>
      </c>
      <c r="F48" s="28">
        <f t="shared" ref="F48:F58" si="31">E48/$C$11</f>
        <v>0.80850507729708276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1009716</v>
      </c>
      <c r="D49" s="28">
        <f t="shared" si="30"/>
        <v>2.0740842442818822E-2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1009716</v>
      </c>
      <c r="I49" s="28">
        <f t="shared" si="34"/>
        <v>2.0740842442818822E-2</v>
      </c>
      <c r="J49" s="28">
        <f t="shared" si="35"/>
        <v>0.10831014290126062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1009716</v>
      </c>
      <c r="Q49" s="28">
        <f t="shared" si="37"/>
        <v>0.45086469808127672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4965449</v>
      </c>
      <c r="D50" s="28">
        <f t="shared" si="30"/>
        <v>0.10199659643588126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4965449</v>
      </c>
      <c r="I50" s="28">
        <f t="shared" si="34"/>
        <v>0.10199659643588126</v>
      </c>
      <c r="J50" s="28">
        <f t="shared" si="35"/>
        <v>0.5326334244073796</v>
      </c>
      <c r="K50" s="51" t="s">
        <v>48</v>
      </c>
      <c r="L50" s="88">
        <v>4965449</v>
      </c>
      <c r="M50" s="28">
        <f t="shared" si="36"/>
        <v>0.70104339426235518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790571</v>
      </c>
      <c r="D51" s="28">
        <f t="shared" si="30"/>
        <v>1.6239327247326692E-2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790571</v>
      </c>
      <c r="I51" s="28">
        <f t="shared" si="34"/>
        <v>1.6239327247326692E-2</v>
      </c>
      <c r="J51" s="28">
        <f t="shared" si="35"/>
        <v>8.4802912882030707E-2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790571</v>
      </c>
      <c r="Q51" s="28">
        <f t="shared" si="37"/>
        <v>0.35301070323418965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250349</v>
      </c>
      <c r="D52" s="28">
        <f t="shared" si="30"/>
        <v>5.1424847825698016E-3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250349</v>
      </c>
      <c r="I52" s="28">
        <f t="shared" si="34"/>
        <v>5.1424847825698016E-3</v>
      </c>
      <c r="J52" s="28">
        <f t="shared" si="35"/>
        <v>2.6854418435666758E-2</v>
      </c>
      <c r="K52" s="51" t="s">
        <v>48</v>
      </c>
      <c r="L52" s="88">
        <v>250349</v>
      </c>
      <c r="M52" s="28">
        <f t="shared" si="36"/>
        <v>3.5345345951632239E-2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209</v>
      </c>
      <c r="D53" s="28">
        <f t="shared" si="30"/>
        <v>4.2931240770168386E-6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209</v>
      </c>
      <c r="I53" s="28">
        <f t="shared" si="34"/>
        <v>4.2931240770168386E-6</v>
      </c>
      <c r="J53" s="28">
        <f t="shared" si="35"/>
        <v>2.2418996892555401E-5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209</v>
      </c>
      <c r="Q53" s="28">
        <f t="shared" si="37"/>
        <v>9.3323986050519977E-5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439014</v>
      </c>
      <c r="D54" s="28">
        <f t="shared" si="30"/>
        <v>9.0179022657773701E-3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439014</v>
      </c>
      <c r="I54" s="28">
        <f t="shared" si="34"/>
        <v>9.0179022657773701E-3</v>
      </c>
      <c r="J54" s="28">
        <f t="shared" si="35"/>
        <v>4.7092122018125918E-2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439014</v>
      </c>
      <c r="Q54" s="28">
        <f t="shared" si="37"/>
        <v>0.19603127469848314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1867143</v>
      </c>
      <c r="D55" s="28">
        <f t="shared" si="30"/>
        <v>3.835347640446627E-2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1867143</v>
      </c>
      <c r="I55" s="28">
        <f t="shared" si="34"/>
        <v>3.835347640446627E-2</v>
      </c>
      <c r="J55" s="28">
        <f t="shared" si="35"/>
        <v>0.20028456035864389</v>
      </c>
      <c r="K55" s="51" t="s">
        <v>48</v>
      </c>
      <c r="L55" s="88">
        <v>1867143</v>
      </c>
      <c r="M55" s="28">
        <f t="shared" si="36"/>
        <v>0.26361125978601263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48682497</v>
      </c>
      <c r="D58" s="56">
        <v>1</v>
      </c>
      <c r="E58" s="92">
        <f>SUM(E48:E57)</f>
        <v>39360046</v>
      </c>
      <c r="F58" s="56">
        <f t="shared" si="31"/>
        <v>0.80850507729708276</v>
      </c>
      <c r="G58" s="56">
        <f t="shared" si="32"/>
        <v>1</v>
      </c>
      <c r="H58" s="92">
        <f>SUM(H48:H57)</f>
        <v>9322451</v>
      </c>
      <c r="I58" s="56">
        <f t="shared" si="34"/>
        <v>0.19149492270291724</v>
      </c>
      <c r="J58" s="56">
        <f t="shared" si="35"/>
        <v>1</v>
      </c>
      <c r="K58" s="93"/>
      <c r="L58" s="92">
        <f>SUM(L48:L57)</f>
        <v>7082941</v>
      </c>
      <c r="M58" s="56">
        <f t="shared" si="36"/>
        <v>1</v>
      </c>
      <c r="N58" s="94"/>
      <c r="O58" s="56">
        <f>L58/H58</f>
        <v>0.75977240320169015</v>
      </c>
      <c r="P58" s="92">
        <f>SUM(P48:P57)</f>
        <v>2239510</v>
      </c>
      <c r="Q58" s="56">
        <f t="shared" si="37"/>
        <v>1</v>
      </c>
      <c r="R58" s="94"/>
      <c r="S58" s="59">
        <f>P58/H58</f>
        <v>0.24022759679830979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19172</v>
      </c>
      <c r="D60" s="28">
        <f>C60/C$20</f>
        <v>3.9381710432807095E-4</v>
      </c>
      <c r="E60" s="88">
        <v>19050</v>
      </c>
      <c r="F60" s="28">
        <f t="shared" ref="F60:F65" si="40">E60/$C$11</f>
        <v>3.913110701778506E-4</v>
      </c>
      <c r="G60" s="28">
        <f t="shared" ref="G60:G65" si="41">E60/E$20</f>
        <v>4.8399333679640516E-4</v>
      </c>
      <c r="H60" s="88">
        <f>L60+P60</f>
        <v>122</v>
      </c>
      <c r="I60" s="28">
        <f t="shared" ref="I60:I65" si="42">H60/$C$11</f>
        <v>2.5060341502203554E-6</v>
      </c>
      <c r="J60" s="28">
        <f t="shared" ref="J60:J65" si="43">H60/H$20</f>
        <v>1.3086687181300283E-5</v>
      </c>
      <c r="K60" s="51">
        <f>J60/G60</f>
        <v>2.703898212302307E-2</v>
      </c>
      <c r="L60" s="88">
        <v>113</v>
      </c>
      <c r="M60" s="28">
        <f t="shared" ref="M60:M65" si="44">L60/L$20</f>
        <v>1.5953824830674151E-5</v>
      </c>
      <c r="N60" s="51">
        <f>M60/$G60</f>
        <v>3.2962901795867548E-2</v>
      </c>
      <c r="O60" s="28">
        <f t="shared" ref="O60:O65" si="45">L60/H60</f>
        <v>0.92622950819672134</v>
      </c>
      <c r="P60" s="88">
        <v>9</v>
      </c>
      <c r="Q60" s="28">
        <f t="shared" ref="Q60:Q65" si="46">P60/P$20</f>
        <v>4.0187362414099511E-6</v>
      </c>
      <c r="R60" s="51">
        <f>Q60/$G60</f>
        <v>8.3032883634521146E-3</v>
      </c>
      <c r="S60" s="52">
        <f t="shared" ref="S60:S65" si="47">P60/H60</f>
        <v>7.3770491803278687E-2</v>
      </c>
    </row>
    <row r="61" spans="1:28" ht="18.75" customHeight="1" x14ac:dyDescent="0.35">
      <c r="A61" s="171" t="s">
        <v>58</v>
      </c>
      <c r="B61" s="172"/>
      <c r="C61" s="88">
        <f>E61+H61</f>
        <v>11031</v>
      </c>
      <c r="D61" s="28">
        <f>C61/C$20</f>
        <v>2.2659067795967821E-4</v>
      </c>
      <c r="E61" s="88">
        <v>10494</v>
      </c>
      <c r="F61" s="28">
        <f t="shared" si="40"/>
        <v>2.1556001944600335E-4</v>
      </c>
      <c r="G61" s="28">
        <f t="shared" si="41"/>
        <v>2.6661554206516933E-4</v>
      </c>
      <c r="H61" s="88">
        <f>L61+P61</f>
        <v>537</v>
      </c>
      <c r="I61" s="28">
        <f t="shared" si="42"/>
        <v>1.1030658513674843E-5</v>
      </c>
      <c r="J61" s="28">
        <f t="shared" si="43"/>
        <v>5.7602877183264361E-5</v>
      </c>
      <c r="K61" s="51">
        <f>J61/G61</f>
        <v>0.21605221037408384</v>
      </c>
      <c r="L61" s="88">
        <v>534</v>
      </c>
      <c r="M61" s="28">
        <f t="shared" si="44"/>
        <v>7.5392411146725632E-5</v>
      </c>
      <c r="N61" s="51">
        <f>M61/$G61</f>
        <v>0.28277575479188427</v>
      </c>
      <c r="O61" s="28">
        <f t="shared" si="45"/>
        <v>0.994413407821229</v>
      </c>
      <c r="P61" s="88">
        <v>3</v>
      </c>
      <c r="Q61" s="28">
        <f t="shared" si="46"/>
        <v>1.3395787471366505E-6</v>
      </c>
      <c r="R61" s="51">
        <f>Q61/$G61</f>
        <v>5.0243835627902548E-3</v>
      </c>
      <c r="S61" s="52">
        <f t="shared" si="47"/>
        <v>5.5865921787709499E-3</v>
      </c>
    </row>
    <row r="62" spans="1:28" ht="20.25" customHeight="1" x14ac:dyDescent="0.35">
      <c r="A62" s="171" t="s">
        <v>59</v>
      </c>
      <c r="B62" s="172"/>
      <c r="C62" s="88">
        <f>E62+H62</f>
        <v>666</v>
      </c>
      <c r="D62" s="28">
        <f>C62/C$20</f>
        <v>1.3680481508579973E-5</v>
      </c>
      <c r="E62" s="88">
        <v>648</v>
      </c>
      <c r="F62" s="28">
        <f t="shared" si="40"/>
        <v>1.3310738765104839E-5</v>
      </c>
      <c r="G62" s="28">
        <f t="shared" si="41"/>
        <v>1.646339539338953E-5</v>
      </c>
      <c r="H62" s="88">
        <f>L62+P62</f>
        <v>18</v>
      </c>
      <c r="I62" s="28">
        <f t="shared" si="42"/>
        <v>3.6974274347513442E-7</v>
      </c>
      <c r="J62" s="28">
        <f t="shared" si="43"/>
        <v>1.9308226988803694E-6</v>
      </c>
      <c r="K62" s="51">
        <f>J62/G62</f>
        <v>0.11727973803360416</v>
      </c>
      <c r="L62" s="88">
        <v>18</v>
      </c>
      <c r="M62" s="28">
        <f t="shared" si="44"/>
        <v>2.5413172296649088E-6</v>
      </c>
      <c r="N62" s="51">
        <f>M62/$G62</f>
        <v>0.15436167138920276</v>
      </c>
      <c r="O62" s="28">
        <f t="shared" si="45"/>
        <v>1</v>
      </c>
      <c r="P62" s="88">
        <v>0</v>
      </c>
      <c r="Q62" s="28">
        <f t="shared" si="46"/>
        <v>0</v>
      </c>
      <c r="R62" s="51">
        <f>Q62/$G62</f>
        <v>0</v>
      </c>
      <c r="S62" s="52">
        <f t="shared" si="47"/>
        <v>0</v>
      </c>
    </row>
    <row r="63" spans="1:28" ht="21" customHeight="1" x14ac:dyDescent="0.35">
      <c r="A63" s="171" t="s">
        <v>60</v>
      </c>
      <c r="B63" s="172"/>
      <c r="C63" s="88">
        <f>E63+H63</f>
        <v>2</v>
      </c>
      <c r="D63" s="28">
        <f>C63/C$20</f>
        <v>4.1082527052792714E-8</v>
      </c>
      <c r="E63" s="88">
        <v>1</v>
      </c>
      <c r="F63" s="28">
        <f t="shared" si="40"/>
        <v>2.0541263526396357E-8</v>
      </c>
      <c r="G63" s="28">
        <f t="shared" si="41"/>
        <v>2.5406474372514706E-8</v>
      </c>
      <c r="H63" s="88">
        <f>L63+P63</f>
        <v>1</v>
      </c>
      <c r="I63" s="28">
        <f t="shared" si="42"/>
        <v>2.0541263526396357E-8</v>
      </c>
      <c r="J63" s="28">
        <f t="shared" si="43"/>
        <v>1.0726792771557609E-7</v>
      </c>
      <c r="K63" s="51">
        <f>J63/G63</f>
        <v>4.22207056920975</v>
      </c>
      <c r="L63" s="88">
        <v>1</v>
      </c>
      <c r="M63" s="28">
        <f t="shared" si="44"/>
        <v>1.411842905369394E-7</v>
      </c>
      <c r="N63" s="51">
        <f>M63/$G63</f>
        <v>5.5570201700112998</v>
      </c>
      <c r="O63" s="28">
        <f t="shared" si="45"/>
        <v>1</v>
      </c>
      <c r="P63" s="88">
        <v>0</v>
      </c>
      <c r="Q63" s="28">
        <f t="shared" si="46"/>
        <v>0</v>
      </c>
      <c r="R63" s="51">
        <f>Q63/$G63</f>
        <v>0</v>
      </c>
      <c r="S63" s="52">
        <f t="shared" si="47"/>
        <v>0</v>
      </c>
    </row>
    <row r="64" spans="1:28" ht="20.25" customHeight="1" x14ac:dyDescent="0.35">
      <c r="A64" s="171" t="s">
        <v>19</v>
      </c>
      <c r="B64" s="172"/>
      <c r="C64" s="88">
        <f>E64+H64</f>
        <v>48651626</v>
      </c>
      <c r="D64" s="28">
        <f>C64/C$20</f>
        <v>0.99936587065367666</v>
      </c>
      <c r="E64" s="88">
        <v>39329853</v>
      </c>
      <c r="F64" s="28">
        <f t="shared" si="40"/>
        <v>0.80788487492743033</v>
      </c>
      <c r="G64" s="28">
        <f t="shared" si="41"/>
        <v>0.99923290231927064</v>
      </c>
      <c r="H64" s="88">
        <f>L64+P64</f>
        <v>9321773</v>
      </c>
      <c r="I64" s="28">
        <f t="shared" si="42"/>
        <v>0.19148099572624633</v>
      </c>
      <c r="J64" s="28">
        <f t="shared" si="43"/>
        <v>0.99992727234500889</v>
      </c>
      <c r="K64" s="51">
        <f>J64/G64</f>
        <v>1.0006949030842824</v>
      </c>
      <c r="L64" s="88">
        <v>7082275</v>
      </c>
      <c r="M64" s="28">
        <f t="shared" si="44"/>
        <v>0.99990597126250236</v>
      </c>
      <c r="N64" s="51">
        <f>M64/$G64</f>
        <v>1.000673585649221</v>
      </c>
      <c r="O64" s="28">
        <f t="shared" si="45"/>
        <v>0.75975621804993532</v>
      </c>
      <c r="P64" s="88">
        <v>2239498</v>
      </c>
      <c r="Q64" s="28">
        <f t="shared" si="46"/>
        <v>0.9999946416850114</v>
      </c>
      <c r="R64" s="51">
        <f>Q64/$G64</f>
        <v>1.0007623241428227</v>
      </c>
      <c r="S64" s="52">
        <f t="shared" si="47"/>
        <v>0.24024378195006466</v>
      </c>
    </row>
    <row r="65" spans="1:28" s="60" customFormat="1" x14ac:dyDescent="0.25">
      <c r="A65" s="89"/>
      <c r="B65" s="90" t="s">
        <v>38</v>
      </c>
      <c r="C65" s="91">
        <f>SUM(C60:C64)</f>
        <v>48682497</v>
      </c>
      <c r="D65" s="56">
        <v>1</v>
      </c>
      <c r="E65" s="92">
        <f>SUM(E60:E64)</f>
        <v>39360046</v>
      </c>
      <c r="F65" s="56">
        <f t="shared" si="40"/>
        <v>0.80850507729708276</v>
      </c>
      <c r="G65" s="56">
        <f t="shared" si="41"/>
        <v>1</v>
      </c>
      <c r="H65" s="92">
        <f>SUM(H60:H64)</f>
        <v>9322451</v>
      </c>
      <c r="I65" s="56">
        <f t="shared" si="42"/>
        <v>0.19149492270291724</v>
      </c>
      <c r="J65" s="56">
        <f t="shared" si="43"/>
        <v>1</v>
      </c>
      <c r="K65" s="57"/>
      <c r="L65" s="92">
        <f>SUM(L60:L64)</f>
        <v>7082941</v>
      </c>
      <c r="M65" s="56">
        <f t="shared" si="44"/>
        <v>1</v>
      </c>
      <c r="N65" s="65" t="s">
        <v>15</v>
      </c>
      <c r="O65" s="56">
        <f t="shared" si="45"/>
        <v>0.75977240320169015</v>
      </c>
      <c r="P65" s="92">
        <f>SUM(P60:P64)</f>
        <v>2239510</v>
      </c>
      <c r="Q65" s="56">
        <f t="shared" si="46"/>
        <v>1</v>
      </c>
      <c r="R65" s="58"/>
      <c r="S65" s="59">
        <f t="shared" si="47"/>
        <v>0.24022759679830979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91084</v>
      </c>
      <c r="D67" s="28">
        <f t="shared" ref="D67:D72" si="49">C67/C$20</f>
        <v>1.8709804470382857E-3</v>
      </c>
      <c r="E67" s="88">
        <v>51671</v>
      </c>
      <c r="F67" s="28">
        <f t="shared" ref="F67:F73" si="50">E67/$C$11</f>
        <v>1.0613876276724262E-3</v>
      </c>
      <c r="G67" s="28">
        <f t="shared" ref="G67:G73" si="51">E67/E$20</f>
        <v>1.3127779373022074E-3</v>
      </c>
      <c r="H67" s="88">
        <f t="shared" ref="H67:H72" si="52">L67+P67</f>
        <v>39413</v>
      </c>
      <c r="I67" s="28">
        <f t="shared" ref="I67:I73" si="53">H67/$C$11</f>
        <v>8.095928193658596E-4</v>
      </c>
      <c r="J67" s="28">
        <f t="shared" ref="J67:J73" si="54">H67/H$20</f>
        <v>4.2277508350540005E-3</v>
      </c>
      <c r="K67" s="51">
        <f t="shared" ref="K67:K72" si="55">J67/G67</f>
        <v>3.220461522793518</v>
      </c>
      <c r="L67" s="88">
        <v>35898</v>
      </c>
      <c r="M67" s="28">
        <f t="shared" ref="M67:M73" si="56">L67/L$20</f>
        <v>5.0682336616950504E-3</v>
      </c>
      <c r="N67" s="51">
        <f t="shared" ref="N67:N72" si="57">M67/$G67</f>
        <v>3.8606938139975155</v>
      </c>
      <c r="O67" s="28">
        <f t="shared" ref="O67:O73" si="58">L67/H67</f>
        <v>0.91081622814807295</v>
      </c>
      <c r="P67" s="88">
        <v>3515</v>
      </c>
      <c r="Q67" s="28">
        <f t="shared" ref="Q67:Q73" si="59">P67/P$20</f>
        <v>1.5695397653951088E-3</v>
      </c>
      <c r="R67" s="51">
        <f t="shared" ref="R67:R72" si="60">Q67/$G67</f>
        <v>1.1955866417290297</v>
      </c>
      <c r="S67" s="52">
        <f t="shared" ref="S67:S73" si="61">P67/H67</f>
        <v>8.9183771851927024E-2</v>
      </c>
    </row>
    <row r="68" spans="1:28" ht="21" customHeight="1" x14ac:dyDescent="0.25">
      <c r="A68" s="163" t="s">
        <v>20</v>
      </c>
      <c r="B68" s="170"/>
      <c r="C68" s="88">
        <f t="shared" si="48"/>
        <v>39966032</v>
      </c>
      <c r="D68" s="28">
        <f t="shared" si="49"/>
        <v>0.82095279541638955</v>
      </c>
      <c r="E68" s="88">
        <v>34538452</v>
      </c>
      <c r="F68" s="28">
        <f t="shared" si="50"/>
        <v>0.70946344432579123</v>
      </c>
      <c r="G68" s="28">
        <f t="shared" si="51"/>
        <v>0.87750029560432929</v>
      </c>
      <c r="H68" s="88">
        <f t="shared" si="52"/>
        <v>5427580</v>
      </c>
      <c r="I68" s="28">
        <f t="shared" si="53"/>
        <v>0.11148935109059833</v>
      </c>
      <c r="J68" s="28">
        <f t="shared" si="54"/>
        <v>0.58220525911050647</v>
      </c>
      <c r="K68" s="51">
        <f t="shared" si="55"/>
        <v>0.66348155325639535</v>
      </c>
      <c r="L68" s="88">
        <v>4132063</v>
      </c>
      <c r="M68" s="28">
        <f t="shared" si="56"/>
        <v>0.58338238310893742</v>
      </c>
      <c r="N68" s="51">
        <f t="shared" si="57"/>
        <v>0.66482300465456301</v>
      </c>
      <c r="O68" s="28">
        <f t="shared" si="58"/>
        <v>0.76130853898054018</v>
      </c>
      <c r="P68" s="88">
        <v>1295517</v>
      </c>
      <c r="Q68" s="28">
        <f t="shared" si="59"/>
        <v>0.57848234658474396</v>
      </c>
      <c r="R68" s="51">
        <f t="shared" si="60"/>
        <v>0.65923891932862144</v>
      </c>
      <c r="S68" s="52">
        <f t="shared" si="61"/>
        <v>0.23869146101945987</v>
      </c>
    </row>
    <row r="69" spans="1:28" ht="20.25" customHeight="1" x14ac:dyDescent="0.25">
      <c r="A69" s="163" t="s">
        <v>21</v>
      </c>
      <c r="B69" s="170"/>
      <c r="C69" s="88">
        <f t="shared" si="48"/>
        <v>199015</v>
      </c>
      <c r="D69" s="28">
        <f t="shared" si="49"/>
        <v>4.0880195607057709E-3</v>
      </c>
      <c r="E69" s="88">
        <v>138363</v>
      </c>
      <c r="F69" s="28">
        <f t="shared" si="50"/>
        <v>2.842150845302779E-3</v>
      </c>
      <c r="G69" s="28">
        <f t="shared" si="51"/>
        <v>3.5153160136042524E-3</v>
      </c>
      <c r="H69" s="88">
        <f t="shared" si="52"/>
        <v>60652</v>
      </c>
      <c r="I69" s="28">
        <f t="shared" si="53"/>
        <v>1.2458687154029919E-3</v>
      </c>
      <c r="J69" s="28">
        <f t="shared" si="54"/>
        <v>6.5060143518051207E-3</v>
      </c>
      <c r="K69" s="51">
        <f t="shared" si="55"/>
        <v>1.8507623003527658</v>
      </c>
      <c r="L69" s="88">
        <v>49297</v>
      </c>
      <c r="M69" s="28">
        <f t="shared" si="56"/>
        <v>6.9599619705995007E-3</v>
      </c>
      <c r="N69" s="51">
        <f t="shared" si="57"/>
        <v>1.9798965281256333</v>
      </c>
      <c r="O69" s="28">
        <f t="shared" si="58"/>
        <v>0.81278440941766139</v>
      </c>
      <c r="P69" s="88">
        <v>11355</v>
      </c>
      <c r="Q69" s="28">
        <f t="shared" si="59"/>
        <v>5.0703055579122223E-3</v>
      </c>
      <c r="R69" s="51">
        <f t="shared" si="60"/>
        <v>1.4423470146894815</v>
      </c>
      <c r="S69" s="52">
        <f t="shared" si="61"/>
        <v>0.18721559058233858</v>
      </c>
    </row>
    <row r="70" spans="1:28" ht="21" customHeight="1" x14ac:dyDescent="0.25">
      <c r="A70" s="163" t="s">
        <v>22</v>
      </c>
      <c r="B70" s="170"/>
      <c r="C70" s="88">
        <f t="shared" si="48"/>
        <v>8252172</v>
      </c>
      <c r="D70" s="28">
        <f t="shared" si="49"/>
        <v>0.16951003971714926</v>
      </c>
      <c r="E70" s="88">
        <v>4547516</v>
      </c>
      <c r="F70" s="28">
        <f t="shared" si="50"/>
        <v>9.3411724546503844E-2</v>
      </c>
      <c r="G70" s="28">
        <f t="shared" si="51"/>
        <v>0.11553634871260059</v>
      </c>
      <c r="H70" s="88">
        <f t="shared" si="52"/>
        <v>3704656</v>
      </c>
      <c r="I70" s="28">
        <f t="shared" si="53"/>
        <v>7.6098315170645414E-2</v>
      </c>
      <c r="J70" s="28">
        <f t="shared" si="54"/>
        <v>0.39739077201907524</v>
      </c>
      <c r="K70" s="51">
        <f t="shared" si="55"/>
        <v>3.4395302988810408</v>
      </c>
      <c r="L70" s="88">
        <v>2796872</v>
      </c>
      <c r="M70" s="28">
        <f t="shared" si="56"/>
        <v>0.39487438904263072</v>
      </c>
      <c r="N70" s="51">
        <f t="shared" si="57"/>
        <v>3.4177502876163253</v>
      </c>
      <c r="O70" s="28">
        <f t="shared" si="58"/>
        <v>0.75496132434428465</v>
      </c>
      <c r="P70" s="88">
        <v>907784</v>
      </c>
      <c r="Q70" s="28">
        <f t="shared" si="59"/>
        <v>0.40534938446356567</v>
      </c>
      <c r="R70" s="51">
        <f t="shared" si="60"/>
        <v>3.5084143560039438</v>
      </c>
      <c r="S70" s="52">
        <f t="shared" si="61"/>
        <v>0.24503867565571541</v>
      </c>
    </row>
    <row r="71" spans="1:28" ht="23.25" customHeight="1" x14ac:dyDescent="0.25">
      <c r="A71" s="163" t="s">
        <v>23</v>
      </c>
      <c r="B71" s="170"/>
      <c r="C71" s="88">
        <f t="shared" si="48"/>
        <v>131984</v>
      </c>
      <c r="D71" s="28">
        <f t="shared" si="49"/>
        <v>2.7111181252678965E-3</v>
      </c>
      <c r="E71" s="88">
        <v>59903</v>
      </c>
      <c r="F71" s="28">
        <f t="shared" si="50"/>
        <v>1.2304833090217209E-3</v>
      </c>
      <c r="G71" s="28">
        <f t="shared" si="51"/>
        <v>1.5219240343367485E-3</v>
      </c>
      <c r="H71" s="88">
        <f t="shared" si="52"/>
        <v>72081</v>
      </c>
      <c r="I71" s="28">
        <f t="shared" si="53"/>
        <v>1.4806348162461757E-3</v>
      </c>
      <c r="J71" s="28">
        <f t="shared" si="54"/>
        <v>7.7319794976664401E-3</v>
      </c>
      <c r="K71" s="51">
        <f t="shared" si="55"/>
        <v>5.0803977880775246</v>
      </c>
      <c r="L71" s="88">
        <v>53049</v>
      </c>
      <c r="M71" s="28">
        <f t="shared" si="56"/>
        <v>7.4896854286940978E-3</v>
      </c>
      <c r="N71" s="51">
        <f t="shared" si="57"/>
        <v>4.9211953157426072</v>
      </c>
      <c r="O71" s="28">
        <f t="shared" si="58"/>
        <v>0.73596370749573392</v>
      </c>
      <c r="P71" s="88">
        <v>19032</v>
      </c>
      <c r="Q71" s="28">
        <f t="shared" si="59"/>
        <v>8.4982875718349095E-3</v>
      </c>
      <c r="R71" s="51">
        <f t="shared" si="60"/>
        <v>5.5839104844273297</v>
      </c>
      <c r="S71" s="52">
        <f t="shared" si="61"/>
        <v>0.26403629250426602</v>
      </c>
    </row>
    <row r="72" spans="1:28" ht="18.75" customHeight="1" x14ac:dyDescent="0.25">
      <c r="A72" s="163" t="s">
        <v>24</v>
      </c>
      <c r="B72" s="170"/>
      <c r="C72" s="88">
        <f t="shared" si="48"/>
        <v>42210</v>
      </c>
      <c r="D72" s="28">
        <f t="shared" si="49"/>
        <v>8.6704673344919017E-4</v>
      </c>
      <c r="E72" s="88">
        <v>24141</v>
      </c>
      <c r="F72" s="28">
        <f t="shared" si="50"/>
        <v>4.9588664279073445E-4</v>
      </c>
      <c r="G72" s="28">
        <f t="shared" si="51"/>
        <v>6.1333769782687749E-4</v>
      </c>
      <c r="H72" s="88">
        <f t="shared" si="52"/>
        <v>18069</v>
      </c>
      <c r="I72" s="28">
        <f t="shared" si="53"/>
        <v>3.7116009065845572E-4</v>
      </c>
      <c r="J72" s="28">
        <f t="shared" si="54"/>
        <v>1.9382241858927442E-3</v>
      </c>
      <c r="K72" s="51">
        <f t="shared" si="55"/>
        <v>3.1601256416491021</v>
      </c>
      <c r="L72" s="88">
        <v>15762</v>
      </c>
      <c r="M72" s="28">
        <f t="shared" si="56"/>
        <v>2.2253467874432387E-3</v>
      </c>
      <c r="N72" s="51">
        <f t="shared" si="57"/>
        <v>3.6282569868571355</v>
      </c>
      <c r="O72" s="28">
        <f t="shared" si="58"/>
        <v>0.87232276274281917</v>
      </c>
      <c r="P72" s="88">
        <v>2307</v>
      </c>
      <c r="Q72" s="28">
        <f t="shared" si="59"/>
        <v>1.0301360565480842E-3</v>
      </c>
      <c r="R72" s="51">
        <f t="shared" si="60"/>
        <v>1.6795577056456319</v>
      </c>
      <c r="S72" s="52">
        <f t="shared" si="61"/>
        <v>0.1276772372571808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48682497</v>
      </c>
      <c r="D73" s="99">
        <v>1</v>
      </c>
      <c r="E73" s="98">
        <f>SUM(E67:E72)</f>
        <v>39360046</v>
      </c>
      <c r="F73" s="69">
        <f t="shared" si="50"/>
        <v>0.80850507729708276</v>
      </c>
      <c r="G73" s="99">
        <f t="shared" si="51"/>
        <v>1</v>
      </c>
      <c r="H73" s="98">
        <f>SUM(H67:H72)</f>
        <v>9322451</v>
      </c>
      <c r="I73" s="69">
        <f t="shared" si="53"/>
        <v>0.19149492270291724</v>
      </c>
      <c r="J73" s="69">
        <f t="shared" si="54"/>
        <v>1</v>
      </c>
      <c r="K73" s="99"/>
      <c r="L73" s="98">
        <f>SUM(L67:L72)</f>
        <v>7082941</v>
      </c>
      <c r="M73" s="69">
        <f t="shared" si="56"/>
        <v>1</v>
      </c>
      <c r="N73" s="100"/>
      <c r="O73" s="69">
        <f t="shared" si="58"/>
        <v>0.75977240320169015</v>
      </c>
      <c r="P73" s="98">
        <f>SUM(P67:P72)</f>
        <v>2239510</v>
      </c>
      <c r="Q73" s="69">
        <f t="shared" si="59"/>
        <v>1</v>
      </c>
      <c r="R73" s="100"/>
      <c r="S73" s="72">
        <f t="shared" si="61"/>
        <v>0.24022759679830979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992601</v>
      </c>
      <c r="D83" s="28">
        <f t="shared" ref="D83:D88" si="63">C83/C$20</f>
        <v>2.038927871756455E-2</v>
      </c>
      <c r="E83" s="88">
        <v>883097</v>
      </c>
      <c r="F83" s="28">
        <f t="shared" ref="F83:F89" si="64">E83/$C$11</f>
        <v>1.8139928196370041E-2</v>
      </c>
      <c r="G83" s="28">
        <f t="shared" ref="G83:G89" si="65">E83/E$20</f>
        <v>2.2436381298944621E-2</v>
      </c>
      <c r="H83" s="88">
        <f t="shared" ref="H83:H88" si="66">L83+P83</f>
        <v>109504</v>
      </c>
      <c r="I83" s="28">
        <f t="shared" ref="I83:I89" si="67">H83/$C$11</f>
        <v>2.2493505211945066E-3</v>
      </c>
      <c r="J83" s="28">
        <f t="shared" ref="J83:J89" si="68">H83/H$20</f>
        <v>1.1746267156566443E-2</v>
      </c>
      <c r="K83" s="51">
        <f t="shared" ref="K83:K88" si="69">J83/G83</f>
        <v>0.52353661671452223</v>
      </c>
      <c r="L83" s="88">
        <v>65190</v>
      </c>
      <c r="M83" s="28">
        <f t="shared" ref="M83:M89" si="70">L83/L$20</f>
        <v>9.2038039001030789E-3</v>
      </c>
      <c r="N83" s="51">
        <f t="shared" ref="N83:N88" si="71">M83/$G83</f>
        <v>0.41021784116924481</v>
      </c>
      <c r="O83" s="28">
        <f t="shared" ref="O83:O89" si="72">L83/H83</f>
        <v>0.59532071887784921</v>
      </c>
      <c r="P83" s="88">
        <v>44314</v>
      </c>
      <c r="Q83" s="28">
        <f t="shared" ref="Q83:Q89" si="73">P83/P$20</f>
        <v>1.9787364200204507E-2</v>
      </c>
      <c r="R83" s="51">
        <f t="shared" ref="R83:R88" si="74">Q83/$G83</f>
        <v>0.88193206990715922</v>
      </c>
      <c r="S83" s="52">
        <f t="shared" ref="S83:S89" si="75">P83/H83</f>
        <v>0.40467928112215079</v>
      </c>
    </row>
    <row r="84" spans="1:28" ht="21" customHeight="1" x14ac:dyDescent="0.25">
      <c r="A84" s="163" t="s">
        <v>27</v>
      </c>
      <c r="B84" s="170"/>
      <c r="C84" s="88">
        <f t="shared" si="62"/>
        <v>197388</v>
      </c>
      <c r="D84" s="28">
        <f t="shared" si="63"/>
        <v>4.0545989249483241E-3</v>
      </c>
      <c r="E84" s="88">
        <v>127493</v>
      </c>
      <c r="F84" s="28">
        <f t="shared" si="64"/>
        <v>2.6188673107708504E-3</v>
      </c>
      <c r="G84" s="28">
        <f t="shared" si="65"/>
        <v>3.2391476371750176E-3</v>
      </c>
      <c r="H84" s="88">
        <f t="shared" si="66"/>
        <v>69895</v>
      </c>
      <c r="I84" s="28">
        <f t="shared" si="67"/>
        <v>1.4357316141774732E-3</v>
      </c>
      <c r="J84" s="28">
        <f t="shared" si="68"/>
        <v>7.4974918076801903E-3</v>
      </c>
      <c r="K84" s="51">
        <f t="shared" si="69"/>
        <v>2.3146496077032892</v>
      </c>
      <c r="L84" s="88">
        <v>65650</v>
      </c>
      <c r="M84" s="28">
        <f t="shared" si="70"/>
        <v>9.2687486737500716E-3</v>
      </c>
      <c r="N84" s="51">
        <f t="shared" si="71"/>
        <v>2.8614776823923025</v>
      </c>
      <c r="O84" s="28">
        <f t="shared" si="72"/>
        <v>0.93926604192002294</v>
      </c>
      <c r="P84" s="88">
        <v>4245</v>
      </c>
      <c r="Q84" s="28">
        <f t="shared" si="73"/>
        <v>1.8955039271983604E-3</v>
      </c>
      <c r="R84" s="51">
        <f t="shared" si="74"/>
        <v>0.58518602407746401</v>
      </c>
      <c r="S84" s="52">
        <f t="shared" si="75"/>
        <v>6.0733958079977106E-2</v>
      </c>
    </row>
    <row r="85" spans="1:28" ht="20.25" customHeight="1" x14ac:dyDescent="0.25">
      <c r="A85" s="163" t="s">
        <v>28</v>
      </c>
      <c r="B85" s="170"/>
      <c r="C85" s="88">
        <f t="shared" si="62"/>
        <v>37061441</v>
      </c>
      <c r="D85" s="28">
        <f t="shared" si="63"/>
        <v>0.76128882624899052</v>
      </c>
      <c r="E85" s="88">
        <v>29510646</v>
      </c>
      <c r="F85" s="28">
        <f t="shared" si="64"/>
        <v>0.60618595632019445</v>
      </c>
      <c r="G85" s="28">
        <f t="shared" si="65"/>
        <v>0.74976147131535364</v>
      </c>
      <c r="H85" s="88">
        <f t="shared" si="66"/>
        <v>7550795</v>
      </c>
      <c r="I85" s="28">
        <f t="shared" si="67"/>
        <v>0.15510286992879596</v>
      </c>
      <c r="J85" s="28">
        <f t="shared" si="68"/>
        <v>0.80995813225513336</v>
      </c>
      <c r="K85" s="51">
        <f t="shared" si="69"/>
        <v>1.0802877491613072</v>
      </c>
      <c r="L85" s="88">
        <v>5972527</v>
      </c>
      <c r="M85" s="28">
        <f t="shared" si="70"/>
        <v>0.84322698720771494</v>
      </c>
      <c r="N85" s="51">
        <f t="shared" si="71"/>
        <v>1.1246603346106714</v>
      </c>
      <c r="O85" s="28">
        <f t="shared" si="72"/>
        <v>0.79097989019699255</v>
      </c>
      <c r="P85" s="88">
        <v>1578268</v>
      </c>
      <c r="Q85" s="28">
        <f t="shared" si="73"/>
        <v>0.70473809002862231</v>
      </c>
      <c r="R85" s="51">
        <f t="shared" si="74"/>
        <v>0.93994972666741061</v>
      </c>
      <c r="S85" s="52">
        <f t="shared" si="75"/>
        <v>0.2090201098030075</v>
      </c>
    </row>
    <row r="86" spans="1:28" ht="20.25" customHeight="1" x14ac:dyDescent="0.25">
      <c r="A86" s="163" t="s">
        <v>29</v>
      </c>
      <c r="B86" s="170"/>
      <c r="C86" s="88">
        <f t="shared" si="62"/>
        <v>7967728</v>
      </c>
      <c r="D86" s="28">
        <f t="shared" si="63"/>
        <v>0.16366720055464698</v>
      </c>
      <c r="E86" s="88">
        <v>6639628</v>
      </c>
      <c r="F86" s="28">
        <f t="shared" si="64"/>
        <v>0.13638634846523998</v>
      </c>
      <c r="G86" s="28">
        <f t="shared" si="65"/>
        <v>0.16868953862503108</v>
      </c>
      <c r="H86" s="88">
        <f t="shared" si="66"/>
        <v>1328100</v>
      </c>
      <c r="I86" s="28">
        <f t="shared" si="67"/>
        <v>2.7280852089407E-2</v>
      </c>
      <c r="J86" s="28">
        <f t="shared" si="68"/>
        <v>0.1424625347990566</v>
      </c>
      <c r="K86" s="51">
        <f t="shared" si="69"/>
        <v>0.84452501299281657</v>
      </c>
      <c r="L86" s="88">
        <v>841515</v>
      </c>
      <c r="M86" s="28">
        <f t="shared" si="70"/>
        <v>0.11880869825119254</v>
      </c>
      <c r="N86" s="51">
        <f t="shared" si="71"/>
        <v>0.70430388997200721</v>
      </c>
      <c r="O86" s="28">
        <f t="shared" si="72"/>
        <v>0.63362322114298619</v>
      </c>
      <c r="P86" s="88">
        <v>486585</v>
      </c>
      <c r="Q86" s="28">
        <f t="shared" si="73"/>
        <v>0.21727297489182901</v>
      </c>
      <c r="R86" s="51">
        <f t="shared" si="74"/>
        <v>1.2880050337608122</v>
      </c>
      <c r="S86" s="52">
        <f t="shared" si="75"/>
        <v>0.36637677885701375</v>
      </c>
    </row>
    <row r="87" spans="1:28" ht="17.25" customHeight="1" x14ac:dyDescent="0.25">
      <c r="A87" s="163" t="s">
        <v>30</v>
      </c>
      <c r="B87" s="170"/>
      <c r="C87" s="88">
        <f t="shared" si="62"/>
        <v>18156</v>
      </c>
      <c r="D87" s="28">
        <f t="shared" si="63"/>
        <v>3.7294718058525226E-4</v>
      </c>
      <c r="E87" s="88">
        <v>301</v>
      </c>
      <c r="F87" s="28">
        <f t="shared" si="64"/>
        <v>6.1829203214453031E-6</v>
      </c>
      <c r="G87" s="28">
        <f t="shared" si="65"/>
        <v>7.6473487861269264E-6</v>
      </c>
      <c r="H87" s="88">
        <f t="shared" si="66"/>
        <v>17855</v>
      </c>
      <c r="I87" s="28">
        <f t="shared" si="67"/>
        <v>3.6676426026380693E-4</v>
      </c>
      <c r="J87" s="28">
        <f t="shared" si="68"/>
        <v>1.9152688493616109E-3</v>
      </c>
      <c r="K87" s="51">
        <f t="shared" si="69"/>
        <v>250.4487375855152</v>
      </c>
      <c r="L87" s="88">
        <v>17800</v>
      </c>
      <c r="M87" s="28">
        <f t="shared" si="70"/>
        <v>2.5130803715575213E-3</v>
      </c>
      <c r="N87" s="51">
        <f t="shared" si="71"/>
        <v>328.62112633289416</v>
      </c>
      <c r="O87" s="28">
        <f t="shared" si="72"/>
        <v>0.99691963035564268</v>
      </c>
      <c r="P87" s="88">
        <v>55</v>
      </c>
      <c r="Q87" s="28">
        <f t="shared" si="73"/>
        <v>2.4558943697505259E-5</v>
      </c>
      <c r="R87" s="51">
        <f t="shared" si="74"/>
        <v>3.211432404136934</v>
      </c>
      <c r="S87" s="52">
        <f t="shared" si="75"/>
        <v>3.080369644357323E-3</v>
      </c>
    </row>
    <row r="88" spans="1:28" ht="18.75" customHeight="1" x14ac:dyDescent="0.25">
      <c r="A88" s="163" t="s">
        <v>31</v>
      </c>
      <c r="B88" s="170"/>
      <c r="C88" s="88">
        <f t="shared" si="62"/>
        <v>2445183</v>
      </c>
      <c r="D88" s="28">
        <f t="shared" si="63"/>
        <v>5.0227148373264419E-2</v>
      </c>
      <c r="E88" s="88">
        <v>2198881</v>
      </c>
      <c r="F88" s="28">
        <f t="shared" si="64"/>
        <v>4.5167794084185947E-2</v>
      </c>
      <c r="G88" s="28">
        <f t="shared" si="65"/>
        <v>5.5865813774709512E-2</v>
      </c>
      <c r="H88" s="88">
        <f t="shared" si="66"/>
        <v>246302</v>
      </c>
      <c r="I88" s="28">
        <f t="shared" si="67"/>
        <v>5.059354289078475E-3</v>
      </c>
      <c r="J88" s="28">
        <f t="shared" si="68"/>
        <v>2.6420305132201821E-2</v>
      </c>
      <c r="K88" s="51">
        <f t="shared" si="69"/>
        <v>0.47292437623386607</v>
      </c>
      <c r="L88" s="88">
        <v>120259</v>
      </c>
      <c r="M88" s="28">
        <f t="shared" si="70"/>
        <v>1.6978681595681794E-2</v>
      </c>
      <c r="N88" s="51">
        <f t="shared" si="71"/>
        <v>0.30391898816961394</v>
      </c>
      <c r="O88" s="28">
        <f t="shared" si="72"/>
        <v>0.48825831702544031</v>
      </c>
      <c r="P88" s="88">
        <v>126043</v>
      </c>
      <c r="Q88" s="28">
        <f t="shared" si="73"/>
        <v>5.6281508008448278E-2</v>
      </c>
      <c r="R88" s="51">
        <f t="shared" si="74"/>
        <v>1.0074409411704828</v>
      </c>
      <c r="S88" s="52">
        <f t="shared" si="75"/>
        <v>0.51174168297455969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48682497</v>
      </c>
      <c r="D89" s="99">
        <v>1</v>
      </c>
      <c r="E89" s="98">
        <f>SUM(E83:E88)</f>
        <v>39360046</v>
      </c>
      <c r="F89" s="69">
        <f t="shared" si="64"/>
        <v>0.80850507729708276</v>
      </c>
      <c r="G89" s="99">
        <f t="shared" si="65"/>
        <v>1</v>
      </c>
      <c r="H89" s="98">
        <f>SUM(H83:H88)</f>
        <v>9322451</v>
      </c>
      <c r="I89" s="69">
        <f t="shared" si="67"/>
        <v>0.19149492270291724</v>
      </c>
      <c r="J89" s="69">
        <f t="shared" si="68"/>
        <v>1</v>
      </c>
      <c r="K89" s="69"/>
      <c r="L89" s="98">
        <f>SUM(L83:L88)</f>
        <v>7082941</v>
      </c>
      <c r="M89" s="69">
        <f t="shared" si="70"/>
        <v>1</v>
      </c>
      <c r="N89" s="71"/>
      <c r="O89" s="69">
        <f t="shared" si="72"/>
        <v>0.75977240320169015</v>
      </c>
      <c r="P89" s="98">
        <f>SUM(P83:P88)</f>
        <v>2239510</v>
      </c>
      <c r="Q89" s="69">
        <f t="shared" si="73"/>
        <v>1</v>
      </c>
      <c r="R89" s="71"/>
      <c r="S89" s="72">
        <f t="shared" si="75"/>
        <v>0.24022759679830979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J77:J80"/>
    <mergeCell ref="L77:L80"/>
    <mergeCell ref="M77:M80"/>
    <mergeCell ref="O77:O80"/>
    <mergeCell ref="P77:P80"/>
    <mergeCell ref="Q77:Q80"/>
    <mergeCell ref="A61:B61"/>
    <mergeCell ref="A62:B62"/>
    <mergeCell ref="A63:B63"/>
    <mergeCell ref="A64:B64"/>
    <mergeCell ref="A66:B66"/>
    <mergeCell ref="A67:B67"/>
    <mergeCell ref="A68:B68"/>
    <mergeCell ref="I77:I80"/>
    <mergeCell ref="A69:B69"/>
    <mergeCell ref="A70:B70"/>
    <mergeCell ref="A71:B71"/>
    <mergeCell ref="A72:B72"/>
    <mergeCell ref="E76:G76"/>
    <mergeCell ref="H76:K76"/>
    <mergeCell ref="C76:D76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61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1.570312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77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49820569</v>
      </c>
      <c r="D11" s="78">
        <v>1</v>
      </c>
      <c r="E11" s="122">
        <f>E20</f>
        <v>40109082</v>
      </c>
      <c r="F11" s="121">
        <f>E11/C11</f>
        <v>0.8050707329336203</v>
      </c>
      <c r="G11" s="119">
        <v>1</v>
      </c>
      <c r="H11" s="120">
        <f>H20</f>
        <v>9711487</v>
      </c>
      <c r="I11" s="121">
        <f>H11/C11</f>
        <v>0.19492926706637975</v>
      </c>
      <c r="J11" s="123">
        <v>1</v>
      </c>
      <c r="K11" s="124">
        <f>J11/G11</f>
        <v>1</v>
      </c>
      <c r="L11" s="122">
        <f>L20</f>
        <v>7239738</v>
      </c>
      <c r="M11" s="123">
        <v>1</v>
      </c>
      <c r="N11" s="126">
        <f>M11/G11</f>
        <v>1</v>
      </c>
      <c r="O11" s="125">
        <f>L11/$H$11</f>
        <v>0.74548192259331658</v>
      </c>
      <c r="P11" s="77">
        <f>P20</f>
        <v>2471749</v>
      </c>
      <c r="Q11" s="81">
        <v>1</v>
      </c>
      <c r="R11" s="133">
        <f>Q11/K11</f>
        <v>1</v>
      </c>
      <c r="S11" s="43">
        <f>P11/H11</f>
        <v>0.25451807740668342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20743</v>
      </c>
      <c r="D13" s="28">
        <f t="shared" ref="D13:D19" si="1">C13/C$20</f>
        <v>4.1635413678233981E-4</v>
      </c>
      <c r="E13" s="88">
        <v>5023</v>
      </c>
      <c r="F13" s="28">
        <f t="shared" ref="F13:F20" si="2">E13/$C$11</f>
        <v>1.0082181116799369E-4</v>
      </c>
      <c r="G13" s="28">
        <f t="shared" ref="G13:G19" si="3">E13/E$20</f>
        <v>1.2523348203282239E-4</v>
      </c>
      <c r="H13" s="88">
        <f t="shared" ref="H13:H19" si="4">L13+P13</f>
        <v>15720</v>
      </c>
      <c r="I13" s="28">
        <f t="shared" ref="I13:I20" si="5">H13/$C$11</f>
        <v>3.1553232561434613E-4</v>
      </c>
      <c r="J13" s="28">
        <f t="shared" ref="J13:J19" si="6">H13/H$20</f>
        <v>1.618701646822984E-3</v>
      </c>
      <c r="K13" s="51">
        <f>J13/$G13</f>
        <v>12.925470254023114</v>
      </c>
      <c r="L13" s="88">
        <v>15137</v>
      </c>
      <c r="M13" s="28">
        <f t="shared" ref="M13:M19" si="7">L13/L$20</f>
        <v>2.0908215186792672E-3</v>
      </c>
      <c r="N13" s="51">
        <f t="shared" ref="N13:N19" si="8">M13/$G13</f>
        <v>16.695387565214265</v>
      </c>
      <c r="O13" s="28">
        <f t="shared" ref="O13:O20" si="9">L13/H13</f>
        <v>0.96291348600508908</v>
      </c>
      <c r="P13" s="88">
        <v>583</v>
      </c>
      <c r="Q13" s="28">
        <f t="shared" ref="Q13:Q19" si="10">P13/P$20</f>
        <v>2.3586537306174697E-4</v>
      </c>
      <c r="R13" s="51">
        <f t="shared" ref="R13:R19" si="11">Q13/$G13</f>
        <v>1.883405054567828</v>
      </c>
      <c r="S13" s="52">
        <f t="shared" ref="S13:S20" si="12">P13/H13</f>
        <v>3.708651399491094E-2</v>
      </c>
    </row>
    <row r="14" spans="1:28" x14ac:dyDescent="0.25">
      <c r="A14" s="163" t="s">
        <v>3</v>
      </c>
      <c r="B14" s="164"/>
      <c r="C14" s="88">
        <f t="shared" si="0"/>
        <v>1908081</v>
      </c>
      <c r="D14" s="28">
        <f t="shared" si="1"/>
        <v>3.8299060775480107E-2</v>
      </c>
      <c r="E14" s="88">
        <v>620018</v>
      </c>
      <c r="F14" s="28">
        <f t="shared" si="2"/>
        <v>1.2445020449284713E-2</v>
      </c>
      <c r="G14" s="28">
        <f t="shared" si="3"/>
        <v>1.5458294458098043E-2</v>
      </c>
      <c r="H14" s="88">
        <f t="shared" si="4"/>
        <v>1288063</v>
      </c>
      <c r="I14" s="28">
        <f t="shared" si="5"/>
        <v>2.5854040326195392E-2</v>
      </c>
      <c r="J14" s="28">
        <f t="shared" si="6"/>
        <v>0.13263293252619296</v>
      </c>
      <c r="K14" s="51">
        <f t="shared" ref="K14:K19" si="13">J14/G14</f>
        <v>8.580049557583072</v>
      </c>
      <c r="L14" s="88">
        <v>1049943</v>
      </c>
      <c r="M14" s="28">
        <f t="shared" si="7"/>
        <v>0.14502499952346343</v>
      </c>
      <c r="N14" s="51">
        <f t="shared" si="8"/>
        <v>9.3816947216638162</v>
      </c>
      <c r="O14" s="28">
        <f t="shared" si="9"/>
        <v>0.81513326599708247</v>
      </c>
      <c r="P14" s="88">
        <v>238120</v>
      </c>
      <c r="Q14" s="28">
        <f t="shared" si="10"/>
        <v>9.6336642595991742E-2</v>
      </c>
      <c r="R14" s="51">
        <f t="shared" si="11"/>
        <v>6.2320356787824318</v>
      </c>
      <c r="S14" s="52">
        <f t="shared" si="12"/>
        <v>0.18486673400291756</v>
      </c>
    </row>
    <row r="15" spans="1:28" x14ac:dyDescent="0.25">
      <c r="A15" s="163" t="s">
        <v>4</v>
      </c>
      <c r="B15" s="164"/>
      <c r="C15" s="88">
        <f t="shared" si="0"/>
        <v>2553411</v>
      </c>
      <c r="D15" s="28">
        <f t="shared" si="1"/>
        <v>5.125214447069041E-2</v>
      </c>
      <c r="E15" s="88">
        <v>1245555</v>
      </c>
      <c r="F15" s="28">
        <f t="shared" si="2"/>
        <v>2.5000818437059601E-2</v>
      </c>
      <c r="G15" s="28">
        <f t="shared" si="3"/>
        <v>3.1054188674774455E-2</v>
      </c>
      <c r="H15" s="88">
        <f t="shared" si="4"/>
        <v>1307856</v>
      </c>
      <c r="I15" s="28">
        <f t="shared" si="5"/>
        <v>2.6251326033630808E-2</v>
      </c>
      <c r="J15" s="28">
        <f t="shared" si="6"/>
        <v>0.13467103441522396</v>
      </c>
      <c r="K15" s="51">
        <f t="shared" si="13"/>
        <v>4.3366463643797664</v>
      </c>
      <c r="L15" s="88">
        <v>946412</v>
      </c>
      <c r="M15" s="28">
        <f t="shared" si="7"/>
        <v>0.13072462014509365</v>
      </c>
      <c r="N15" s="51">
        <f t="shared" si="8"/>
        <v>4.2095648195530613</v>
      </c>
      <c r="O15" s="28">
        <f t="shared" si="9"/>
        <v>0.72363624129873627</v>
      </c>
      <c r="P15" s="88">
        <v>361444</v>
      </c>
      <c r="Q15" s="28">
        <f t="shared" si="10"/>
        <v>0.14623005814910819</v>
      </c>
      <c r="R15" s="51">
        <f t="shared" si="11"/>
        <v>4.7088674471760372</v>
      </c>
      <c r="S15" s="52">
        <f t="shared" si="12"/>
        <v>0.27636375870126373</v>
      </c>
    </row>
    <row r="16" spans="1:28" x14ac:dyDescent="0.25">
      <c r="A16" s="163" t="s">
        <v>5</v>
      </c>
      <c r="B16" s="164"/>
      <c r="C16" s="88">
        <f t="shared" si="0"/>
        <v>3958179</v>
      </c>
      <c r="D16" s="28">
        <f t="shared" si="1"/>
        <v>7.9448691162078061E-2</v>
      </c>
      <c r="E16" s="88">
        <v>2629816</v>
      </c>
      <c r="F16" s="28">
        <f t="shared" si="2"/>
        <v>5.2785747990955305E-2</v>
      </c>
      <c r="G16" s="28">
        <f t="shared" si="3"/>
        <v>6.556659661270732E-2</v>
      </c>
      <c r="H16" s="88">
        <f t="shared" si="4"/>
        <v>1328363</v>
      </c>
      <c r="I16" s="28">
        <f t="shared" si="5"/>
        <v>2.6662943171122753E-2</v>
      </c>
      <c r="J16" s="28">
        <f t="shared" si="6"/>
        <v>0.13678265748592364</v>
      </c>
      <c r="K16" s="51">
        <f t="shared" si="13"/>
        <v>2.0861637564304214</v>
      </c>
      <c r="L16" s="88">
        <v>909319</v>
      </c>
      <c r="M16" s="28">
        <f t="shared" si="7"/>
        <v>0.12560109219422028</v>
      </c>
      <c r="N16" s="51">
        <f t="shared" si="8"/>
        <v>1.9156262286439587</v>
      </c>
      <c r="O16" s="28">
        <f t="shared" si="9"/>
        <v>0.68454104789127668</v>
      </c>
      <c r="P16" s="88">
        <v>419044</v>
      </c>
      <c r="Q16" s="28">
        <f t="shared" si="10"/>
        <v>0.16953339517887941</v>
      </c>
      <c r="R16" s="51">
        <f t="shared" si="11"/>
        <v>2.5856671527468382</v>
      </c>
      <c r="S16" s="52">
        <f t="shared" si="12"/>
        <v>0.31545895210872327</v>
      </c>
    </row>
    <row r="17" spans="1:28" x14ac:dyDescent="0.25">
      <c r="A17" s="163" t="s">
        <v>6</v>
      </c>
      <c r="B17" s="164"/>
      <c r="C17" s="88">
        <f t="shared" si="0"/>
        <v>21789726</v>
      </c>
      <c r="D17" s="28">
        <f t="shared" si="1"/>
        <v>0.43736405338927381</v>
      </c>
      <c r="E17" s="88">
        <v>19253763</v>
      </c>
      <c r="F17" s="28">
        <f t="shared" si="2"/>
        <v>0.38646212571357824</v>
      </c>
      <c r="G17" s="28">
        <f t="shared" si="3"/>
        <v>0.48003499556534351</v>
      </c>
      <c r="H17" s="88">
        <f t="shared" si="4"/>
        <v>2535963</v>
      </c>
      <c r="I17" s="28">
        <f t="shared" si="5"/>
        <v>5.0901927675695555E-2</v>
      </c>
      <c r="J17" s="28">
        <f t="shared" si="6"/>
        <v>0.26113024709810145</v>
      </c>
      <c r="K17" s="51">
        <f t="shared" si="13"/>
        <v>0.54398168781541634</v>
      </c>
      <c r="L17" s="88">
        <v>1779304</v>
      </c>
      <c r="M17" s="28">
        <f t="shared" si="7"/>
        <v>0.24576911484918376</v>
      </c>
      <c r="N17" s="51">
        <f t="shared" si="8"/>
        <v>0.51198166200307593</v>
      </c>
      <c r="O17" s="28">
        <f t="shared" si="9"/>
        <v>0.70162853322386798</v>
      </c>
      <c r="P17" s="88">
        <v>756659</v>
      </c>
      <c r="Q17" s="28">
        <f t="shared" si="10"/>
        <v>0.30612291134739006</v>
      </c>
      <c r="R17" s="51">
        <f t="shared" si="11"/>
        <v>0.63770957154251862</v>
      </c>
      <c r="S17" s="52">
        <f t="shared" si="12"/>
        <v>0.29837146677613197</v>
      </c>
    </row>
    <row r="18" spans="1:28" x14ac:dyDescent="0.25">
      <c r="A18" s="163" t="s">
        <v>7</v>
      </c>
      <c r="B18" s="164"/>
      <c r="C18" s="88">
        <f t="shared" si="0"/>
        <v>13285202</v>
      </c>
      <c r="D18" s="28">
        <f t="shared" si="1"/>
        <v>0.26666098494378898</v>
      </c>
      <c r="E18" s="88">
        <v>11311705</v>
      </c>
      <c r="F18" s="28">
        <f t="shared" si="2"/>
        <v>0.22704889219551067</v>
      </c>
      <c r="G18" s="28">
        <f t="shared" si="3"/>
        <v>0.28202353272508207</v>
      </c>
      <c r="H18" s="88">
        <f t="shared" si="4"/>
        <v>1973497</v>
      </c>
      <c r="I18" s="28">
        <f t="shared" si="5"/>
        <v>3.961209274827833E-2</v>
      </c>
      <c r="J18" s="28">
        <f t="shared" si="6"/>
        <v>0.20321264910306733</v>
      </c>
      <c r="K18" s="51">
        <f t="shared" si="13"/>
        <v>0.72055210123603419</v>
      </c>
      <c r="L18" s="88">
        <v>1468060</v>
      </c>
      <c r="M18" s="28">
        <f t="shared" si="7"/>
        <v>0.2027780563329778</v>
      </c>
      <c r="N18" s="51">
        <f t="shared" si="8"/>
        <v>0.71901112071611006</v>
      </c>
      <c r="O18" s="28">
        <f t="shared" si="9"/>
        <v>0.74388762688770238</v>
      </c>
      <c r="P18" s="88">
        <v>505437</v>
      </c>
      <c r="Q18" s="28">
        <f t="shared" si="10"/>
        <v>0.20448556872077223</v>
      </c>
      <c r="R18" s="51">
        <f t="shared" si="11"/>
        <v>0.72506562393892771</v>
      </c>
      <c r="S18" s="52">
        <f t="shared" si="12"/>
        <v>0.25611237311229762</v>
      </c>
    </row>
    <row r="19" spans="1:28" x14ac:dyDescent="0.25">
      <c r="A19" s="163" t="s">
        <v>8</v>
      </c>
      <c r="B19" s="164"/>
      <c r="C19" s="88">
        <f t="shared" si="0"/>
        <v>6305227</v>
      </c>
      <c r="D19" s="28">
        <f t="shared" si="1"/>
        <v>0.12655871112190631</v>
      </c>
      <c r="E19" s="88">
        <v>5043202</v>
      </c>
      <c r="F19" s="28">
        <f t="shared" si="2"/>
        <v>0.10122730633606372</v>
      </c>
      <c r="G19" s="28">
        <f t="shared" si="3"/>
        <v>0.12573715848196176</v>
      </c>
      <c r="H19" s="88">
        <f t="shared" si="4"/>
        <v>1262025</v>
      </c>
      <c r="I19" s="28">
        <f t="shared" si="5"/>
        <v>2.533140478584257E-2</v>
      </c>
      <c r="J19" s="28">
        <f t="shared" si="6"/>
        <v>0.12995177772466771</v>
      </c>
      <c r="K19" s="51">
        <f t="shared" si="13"/>
        <v>1.0335192817587855</v>
      </c>
      <c r="L19" s="88">
        <v>1071563</v>
      </c>
      <c r="M19" s="28">
        <f t="shared" si="7"/>
        <v>0.14801129543638181</v>
      </c>
      <c r="N19" s="51">
        <f t="shared" si="8"/>
        <v>1.1771484040464895</v>
      </c>
      <c r="O19" s="28">
        <f t="shared" si="9"/>
        <v>0.84908222895742957</v>
      </c>
      <c r="P19" s="88">
        <v>190462</v>
      </c>
      <c r="Q19" s="28">
        <f t="shared" si="10"/>
        <v>7.7055558634796656E-2</v>
      </c>
      <c r="R19" s="51">
        <f t="shared" si="11"/>
        <v>0.61283044380115392</v>
      </c>
      <c r="S19" s="52">
        <f t="shared" si="12"/>
        <v>0.15091777104257048</v>
      </c>
    </row>
    <row r="20" spans="1:28" s="60" customFormat="1" ht="21" customHeight="1" x14ac:dyDescent="0.25">
      <c r="A20" s="53"/>
      <c r="B20" s="54" t="s">
        <v>38</v>
      </c>
      <c r="C20" s="92">
        <f>SUM(C13:C19)</f>
        <v>49820569</v>
      </c>
      <c r="D20" s="55">
        <f>SUM(D13:D19)</f>
        <v>1</v>
      </c>
      <c r="E20" s="92">
        <f>SUM(E13:E19)</f>
        <v>40109082</v>
      </c>
      <c r="F20" s="56">
        <f t="shared" si="2"/>
        <v>0.8050707329336203</v>
      </c>
      <c r="G20" s="55">
        <f>SUM(G13:G19)</f>
        <v>1</v>
      </c>
      <c r="H20" s="92">
        <f>SUM(H13:H19)</f>
        <v>9711487</v>
      </c>
      <c r="I20" s="56">
        <f t="shared" si="5"/>
        <v>0.19492926706637975</v>
      </c>
      <c r="J20" s="56">
        <f>SUM(J13:J19)</f>
        <v>1</v>
      </c>
      <c r="K20" s="57"/>
      <c r="L20" s="92">
        <f>SUM(L13:L19)</f>
        <v>7239738</v>
      </c>
      <c r="M20" s="56">
        <f>SUM(M13:M19)</f>
        <v>0.99999999999999989</v>
      </c>
      <c r="N20" s="58"/>
      <c r="O20" s="56">
        <f t="shared" si="9"/>
        <v>0.74548192259331658</v>
      </c>
      <c r="P20" s="92">
        <f>SUM(P13:P19)</f>
        <v>2471749</v>
      </c>
      <c r="Q20" s="56">
        <f>SUM(Q13:Q19)</f>
        <v>1.0000000000000002</v>
      </c>
      <c r="R20" s="51" t="s">
        <v>15</v>
      </c>
      <c r="S20" s="59">
        <f t="shared" si="12"/>
        <v>0.25451807740668342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41103044</v>
      </c>
      <c r="D22" s="28">
        <f t="shared" ref="D22:D27" si="15">C22/C$20</f>
        <v>0.82502156890259526</v>
      </c>
      <c r="E22" s="88">
        <v>34879795</v>
      </c>
      <c r="F22" s="28">
        <f t="shared" ref="F22:F28" si="16">E22/$C$11</f>
        <v>0.70010832272911216</v>
      </c>
      <c r="G22" s="28">
        <f t="shared" ref="G22:G28" si="17">E22/E$20</f>
        <v>0.8696233685926793</v>
      </c>
      <c r="H22" s="88">
        <f t="shared" ref="H22:H27" si="18">L22+P22</f>
        <v>6223249</v>
      </c>
      <c r="I22" s="28">
        <f t="shared" ref="I22:I28" si="19">H22/$C$11</f>
        <v>0.12491324617348308</v>
      </c>
      <c r="J22" s="28">
        <f t="shared" ref="J22:J28" si="20">H22/H$20</f>
        <v>0.64081319369526002</v>
      </c>
      <c r="K22" s="51">
        <f t="shared" ref="K22:K27" si="21">J22/G22</f>
        <v>0.73688589432951279</v>
      </c>
      <c r="L22" s="88">
        <v>4481579</v>
      </c>
      <c r="M22" s="28">
        <f t="shared" ref="M22:M28" si="22">L22/L$20</f>
        <v>0.61902502549125393</v>
      </c>
      <c r="N22" s="51">
        <f t="shared" ref="N22:N27" si="23">M22/$G22</f>
        <v>0.71183117640114557</v>
      </c>
      <c r="O22" s="28">
        <f t="shared" ref="O22:O28" si="24">L22/H22</f>
        <v>0.72013493273368945</v>
      </c>
      <c r="P22" s="88">
        <v>1741670</v>
      </c>
      <c r="Q22" s="28">
        <f t="shared" ref="Q22:Q28" si="25">P22/P$20</f>
        <v>0.70463060771947317</v>
      </c>
      <c r="R22" s="51">
        <f t="shared" ref="R22:R27" si="26">Q22/$G22</f>
        <v>0.81027101290962811</v>
      </c>
      <c r="S22" s="52">
        <f t="shared" ref="S22:S28" si="27">P22/H22</f>
        <v>0.27986506726631055</v>
      </c>
    </row>
    <row r="23" spans="1:28" ht="16.5" customHeight="1" x14ac:dyDescent="0.25">
      <c r="A23" s="163" t="s">
        <v>11</v>
      </c>
      <c r="B23" s="164"/>
      <c r="C23" s="88">
        <f t="shared" si="14"/>
        <v>5124938</v>
      </c>
      <c r="D23" s="28">
        <f t="shared" si="15"/>
        <v>0.10286791385301119</v>
      </c>
      <c r="E23" s="88">
        <v>3155542</v>
      </c>
      <c r="F23" s="28">
        <f t="shared" si="16"/>
        <v>6.3338136503418893E-2</v>
      </c>
      <c r="G23" s="28">
        <f t="shared" si="17"/>
        <v>7.8674002062674983E-2</v>
      </c>
      <c r="H23" s="88">
        <f t="shared" si="18"/>
        <v>1969396</v>
      </c>
      <c r="I23" s="28">
        <f t="shared" si="19"/>
        <v>3.9529777349592295E-2</v>
      </c>
      <c r="J23" s="28">
        <f t="shared" si="20"/>
        <v>0.20279036567726447</v>
      </c>
      <c r="K23" s="51">
        <f t="shared" si="21"/>
        <v>2.5776032788533274</v>
      </c>
      <c r="L23" s="88">
        <v>1424471</v>
      </c>
      <c r="M23" s="28">
        <f t="shared" si="22"/>
        <v>0.19675725834277427</v>
      </c>
      <c r="N23" s="51">
        <f t="shared" si="23"/>
        <v>2.5009183870680589</v>
      </c>
      <c r="O23" s="28">
        <f t="shared" si="24"/>
        <v>0.72330349000404182</v>
      </c>
      <c r="P23" s="88">
        <v>544925</v>
      </c>
      <c r="Q23" s="28">
        <f t="shared" si="25"/>
        <v>0.22046130088451538</v>
      </c>
      <c r="R23" s="51">
        <f t="shared" si="26"/>
        <v>2.8022128670775732</v>
      </c>
      <c r="S23" s="52">
        <f t="shared" si="27"/>
        <v>0.27669650999595813</v>
      </c>
    </row>
    <row r="24" spans="1:28" x14ac:dyDescent="0.25">
      <c r="A24" s="163" t="s">
        <v>12</v>
      </c>
      <c r="B24" s="164"/>
      <c r="C24" s="88">
        <f t="shared" si="14"/>
        <v>991174</v>
      </c>
      <c r="D24" s="28">
        <f t="shared" si="15"/>
        <v>1.9894875146849487E-2</v>
      </c>
      <c r="E24" s="88">
        <v>492010</v>
      </c>
      <c r="F24" s="28">
        <f t="shared" si="16"/>
        <v>9.8756399189258558E-3</v>
      </c>
      <c r="G24" s="28">
        <f t="shared" si="17"/>
        <v>1.2266797828980479E-2</v>
      </c>
      <c r="H24" s="88">
        <f t="shared" si="18"/>
        <v>499164</v>
      </c>
      <c r="I24" s="28">
        <f t="shared" si="19"/>
        <v>1.0019235227923631E-2</v>
      </c>
      <c r="J24" s="28">
        <f t="shared" si="20"/>
        <v>5.1399337712134091E-2</v>
      </c>
      <c r="K24" s="51">
        <f t="shared" si="21"/>
        <v>4.1901185972676949</v>
      </c>
      <c r="L24" s="88">
        <v>468721</v>
      </c>
      <c r="M24" s="28">
        <f t="shared" si="22"/>
        <v>6.4742812516143541E-2</v>
      </c>
      <c r="N24" s="51">
        <f t="shared" si="23"/>
        <v>5.2778902382484656</v>
      </c>
      <c r="O24" s="28">
        <f t="shared" si="24"/>
        <v>0.9390120281110016</v>
      </c>
      <c r="P24" s="88">
        <v>30443</v>
      </c>
      <c r="Q24" s="28">
        <f t="shared" si="25"/>
        <v>1.23163800207869E-2</v>
      </c>
      <c r="R24" s="51">
        <f t="shared" si="26"/>
        <v>1.0040419832867289</v>
      </c>
      <c r="S24" s="52">
        <f t="shared" si="27"/>
        <v>6.0987971888998405E-2</v>
      </c>
    </row>
    <row r="25" spans="1:28" x14ac:dyDescent="0.25">
      <c r="A25" s="163" t="s">
        <v>13</v>
      </c>
      <c r="B25" s="164"/>
      <c r="C25" s="88">
        <f t="shared" si="14"/>
        <v>1278012</v>
      </c>
      <c r="D25" s="28">
        <f t="shared" si="15"/>
        <v>2.5652296343704948E-2</v>
      </c>
      <c r="E25" s="88">
        <v>587643</v>
      </c>
      <c r="F25" s="28">
        <f t="shared" si="16"/>
        <v>1.179518844917247E-2</v>
      </c>
      <c r="G25" s="28">
        <f t="shared" si="17"/>
        <v>1.4651120661400329E-2</v>
      </c>
      <c r="H25" s="88">
        <f t="shared" si="18"/>
        <v>690369</v>
      </c>
      <c r="I25" s="28">
        <f t="shared" si="19"/>
        <v>1.3857107894532476E-2</v>
      </c>
      <c r="J25" s="28">
        <f t="shared" si="20"/>
        <v>7.1087877685466705E-2</v>
      </c>
      <c r="K25" s="51">
        <f t="shared" si="21"/>
        <v>4.8520436987973214</v>
      </c>
      <c r="L25" s="88">
        <v>585051</v>
      </c>
      <c r="M25" s="28">
        <f t="shared" si="22"/>
        <v>8.0811073549899179E-2</v>
      </c>
      <c r="N25" s="51">
        <f t="shared" si="23"/>
        <v>5.5156923089714969</v>
      </c>
      <c r="O25" s="28">
        <f t="shared" si="24"/>
        <v>0.84744680018946394</v>
      </c>
      <c r="P25" s="88">
        <v>105318</v>
      </c>
      <c r="Q25" s="28">
        <f t="shared" si="25"/>
        <v>4.2608695300372326E-2</v>
      </c>
      <c r="R25" s="51">
        <f t="shared" si="26"/>
        <v>2.9082208989397444</v>
      </c>
      <c r="S25" s="52">
        <f t="shared" si="27"/>
        <v>0.15255319981053611</v>
      </c>
    </row>
    <row r="26" spans="1:28" ht="33.75" customHeight="1" x14ac:dyDescent="0.25">
      <c r="A26" s="167" t="s">
        <v>80</v>
      </c>
      <c r="B26" s="168"/>
      <c r="C26" s="88">
        <f t="shared" si="14"/>
        <v>220589</v>
      </c>
      <c r="D26" s="28">
        <f t="shared" si="15"/>
        <v>4.4276692223246183E-3</v>
      </c>
      <c r="E26" s="88">
        <v>133501</v>
      </c>
      <c r="F26" s="28">
        <f t="shared" si="16"/>
        <v>2.679636196045854E-3</v>
      </c>
      <c r="G26" s="28">
        <f t="shared" si="17"/>
        <v>3.3284481554576592E-3</v>
      </c>
      <c r="H26" s="88">
        <f t="shared" si="18"/>
        <v>87088</v>
      </c>
      <c r="I26" s="28">
        <f t="shared" si="19"/>
        <v>1.7480330262787645E-3</v>
      </c>
      <c r="J26" s="28">
        <f t="shared" si="20"/>
        <v>8.9675247467251931E-3</v>
      </c>
      <c r="K26" s="51">
        <f t="shared" si="21"/>
        <v>2.6942059265730594</v>
      </c>
      <c r="L26" s="88">
        <v>70617</v>
      </c>
      <c r="M26" s="28">
        <f t="shared" si="22"/>
        <v>9.7540822609878969E-3</v>
      </c>
      <c r="N26" s="51">
        <f t="shared" si="23"/>
        <v>2.9305195110202091</v>
      </c>
      <c r="O26" s="28">
        <f t="shared" si="24"/>
        <v>0.81086946536836302</v>
      </c>
      <c r="P26" s="88">
        <v>16471</v>
      </c>
      <c r="Q26" s="28">
        <f t="shared" si="25"/>
        <v>6.663702503773644E-3</v>
      </c>
      <c r="R26" s="51">
        <f t="shared" si="26"/>
        <v>2.0020448547011811</v>
      </c>
      <c r="S26" s="52">
        <f t="shared" si="27"/>
        <v>0.18913053463163695</v>
      </c>
    </row>
    <row r="27" spans="1:28" ht="39.75" customHeight="1" x14ac:dyDescent="0.25">
      <c r="A27" s="163" t="s">
        <v>56</v>
      </c>
      <c r="B27" s="164"/>
      <c r="C27" s="88">
        <f t="shared" si="14"/>
        <v>1102812</v>
      </c>
      <c r="D27" s="28">
        <f t="shared" si="15"/>
        <v>2.2135676531514523E-2</v>
      </c>
      <c r="E27" s="88">
        <v>860591</v>
      </c>
      <c r="F27" s="28">
        <f t="shared" si="16"/>
        <v>1.7273809136945022E-2</v>
      </c>
      <c r="G27" s="28">
        <f t="shared" si="17"/>
        <v>2.1456262698807217E-2</v>
      </c>
      <c r="H27" s="88">
        <f t="shared" si="18"/>
        <v>242221</v>
      </c>
      <c r="I27" s="28">
        <f t="shared" si="19"/>
        <v>4.8618673945695001E-3</v>
      </c>
      <c r="J27" s="28">
        <f t="shared" si="20"/>
        <v>2.494170048314949E-2</v>
      </c>
      <c r="K27" s="51">
        <f t="shared" si="21"/>
        <v>1.1624438437051776</v>
      </c>
      <c r="L27" s="88">
        <v>209299</v>
      </c>
      <c r="M27" s="28">
        <f t="shared" si="22"/>
        <v>2.8909747838941131E-2</v>
      </c>
      <c r="N27" s="51">
        <f t="shared" si="23"/>
        <v>1.347380400993518</v>
      </c>
      <c r="O27" s="28">
        <f t="shared" si="24"/>
        <v>0.86408280041780028</v>
      </c>
      <c r="P27" s="88">
        <v>32922</v>
      </c>
      <c r="Q27" s="28">
        <f t="shared" si="25"/>
        <v>1.3319313571078616E-2</v>
      </c>
      <c r="R27" s="51">
        <f t="shared" si="26"/>
        <v>0.6207657763166301</v>
      </c>
      <c r="S27" s="52">
        <f t="shared" si="27"/>
        <v>0.13591719958219972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49820569</v>
      </c>
      <c r="D28" s="28">
        <v>1</v>
      </c>
      <c r="E28" s="92">
        <f>SUM(E22:E27)</f>
        <v>40109082</v>
      </c>
      <c r="F28" s="56">
        <f t="shared" si="16"/>
        <v>0.8050707329336203</v>
      </c>
      <c r="G28" s="56">
        <f t="shared" si="17"/>
        <v>1</v>
      </c>
      <c r="H28" s="92">
        <f>SUM(H22:H27)</f>
        <v>9711487</v>
      </c>
      <c r="I28" s="56">
        <f t="shared" si="19"/>
        <v>0.19492926706637975</v>
      </c>
      <c r="J28" s="56">
        <f t="shared" si="20"/>
        <v>1</v>
      </c>
      <c r="K28" s="57"/>
      <c r="L28" s="92">
        <f>SUM(L22:L27)</f>
        <v>7239738</v>
      </c>
      <c r="M28" s="56">
        <f t="shared" si="22"/>
        <v>1</v>
      </c>
      <c r="N28" s="65" t="s">
        <v>15</v>
      </c>
      <c r="O28" s="56">
        <f t="shared" si="24"/>
        <v>0.74548192259331658</v>
      </c>
      <c r="P28" s="92">
        <f>SUM(P22:P27)</f>
        <v>2471749</v>
      </c>
      <c r="Q28" s="56">
        <f t="shared" si="25"/>
        <v>1</v>
      </c>
      <c r="R28" s="58"/>
      <c r="S28" s="59">
        <f t="shared" si="27"/>
        <v>0.25451807740668342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1278012</v>
      </c>
      <c r="D30" s="28">
        <f>C30/C$20</f>
        <v>2.5652296343704948E-2</v>
      </c>
      <c r="E30" s="88">
        <v>587643</v>
      </c>
      <c r="F30" s="28">
        <f>E30/$C$11</f>
        <v>1.179518844917247E-2</v>
      </c>
      <c r="G30" s="28">
        <f>E30/E$20</f>
        <v>1.4651120661400329E-2</v>
      </c>
      <c r="H30" s="88">
        <f>L30+P30</f>
        <v>690369</v>
      </c>
      <c r="I30" s="28">
        <f>H30/$C$11</f>
        <v>1.3857107894532476E-2</v>
      </c>
      <c r="J30" s="28">
        <f>H30/H$20</f>
        <v>7.1087877685466705E-2</v>
      </c>
      <c r="K30" s="51">
        <f>J30/G30</f>
        <v>4.8520436987973214</v>
      </c>
      <c r="L30" s="88">
        <v>585051</v>
      </c>
      <c r="M30" s="28">
        <f>L30/L$20</f>
        <v>8.0811073549899179E-2</v>
      </c>
      <c r="N30" s="51">
        <f>M30/$G30</f>
        <v>5.5156923089714969</v>
      </c>
      <c r="O30" s="28">
        <f>L30/H30</f>
        <v>0.84744680018946394</v>
      </c>
      <c r="P30" s="88">
        <v>105318</v>
      </c>
      <c r="Q30" s="28">
        <f>P30/P$20</f>
        <v>4.2608695300372326E-2</v>
      </c>
      <c r="R30" s="51">
        <f>Q30/$G30</f>
        <v>2.9082208989397444</v>
      </c>
      <c r="S30" s="52">
        <f>P30/H30</f>
        <v>0.15255319981053611</v>
      </c>
    </row>
    <row r="31" spans="1:28" ht="19.5" customHeight="1" x14ac:dyDescent="0.25">
      <c r="A31" s="163" t="s">
        <v>44</v>
      </c>
      <c r="B31" s="164"/>
      <c r="C31" s="88">
        <f>E31+H31</f>
        <v>48542557</v>
      </c>
      <c r="D31" s="28">
        <f>C31/C$20</f>
        <v>0.97434770365629508</v>
      </c>
      <c r="E31" s="88">
        <v>39521439</v>
      </c>
      <c r="F31" s="28">
        <f>E31/$C$11</f>
        <v>0.79327554448444781</v>
      </c>
      <c r="G31" s="28">
        <f>E31/E$20</f>
        <v>0.98534887933859971</v>
      </c>
      <c r="H31" s="88">
        <f>L31+P31</f>
        <v>9021118</v>
      </c>
      <c r="I31" s="28">
        <f>H31/$C$11</f>
        <v>0.18107215917184727</v>
      </c>
      <c r="J31" s="28">
        <f>H31/H$20</f>
        <v>0.92891212231453324</v>
      </c>
      <c r="K31" s="51">
        <f>J31/G31</f>
        <v>0.94272408665857643</v>
      </c>
      <c r="L31" s="88">
        <v>6654687</v>
      </c>
      <c r="M31" s="28">
        <f>L31/L$20</f>
        <v>0.91918892645010086</v>
      </c>
      <c r="N31" s="51">
        <f>M31/$G31</f>
        <v>0.93285631690888238</v>
      </c>
      <c r="O31" s="28">
        <f>L31/H31</f>
        <v>0.73767874447490878</v>
      </c>
      <c r="P31" s="88">
        <v>2366431</v>
      </c>
      <c r="Q31" s="28">
        <f>P31/P$20</f>
        <v>0.95739130469962763</v>
      </c>
      <c r="R31" s="51">
        <f>Q31/$G31</f>
        <v>0.97162672508671433</v>
      </c>
      <c r="S31" s="52">
        <f>P31/H31</f>
        <v>0.26232125552509122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49820569</v>
      </c>
      <c r="D32" s="56">
        <v>1</v>
      </c>
      <c r="E32" s="92">
        <f>SUM(E30:E31)</f>
        <v>40109082</v>
      </c>
      <c r="F32" s="56">
        <f>E32/$C$11</f>
        <v>0.8050707329336203</v>
      </c>
      <c r="G32" s="56">
        <f>E32/E$20</f>
        <v>1</v>
      </c>
      <c r="H32" s="92">
        <f>SUM(H30:H31)</f>
        <v>9711487</v>
      </c>
      <c r="I32" s="56">
        <f>H32/$C$11</f>
        <v>0.19492926706637975</v>
      </c>
      <c r="J32" s="56">
        <f>H32/H$20</f>
        <v>1</v>
      </c>
      <c r="K32" s="57"/>
      <c r="L32" s="92">
        <f>SUM(L30:L31)</f>
        <v>7239738</v>
      </c>
      <c r="M32" s="56">
        <f>L32/L$20</f>
        <v>1</v>
      </c>
      <c r="N32" s="58"/>
      <c r="O32" s="56">
        <f>L32/H32</f>
        <v>0.74548192259331658</v>
      </c>
      <c r="P32" s="92">
        <f>SUM(P30:P31)</f>
        <v>2471749</v>
      </c>
      <c r="Q32" s="56">
        <f>P32/P$20</f>
        <v>1</v>
      </c>
      <c r="R32" s="58"/>
      <c r="S32" s="59">
        <f>P32/H32</f>
        <v>0.25451807740668342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125</v>
      </c>
      <c r="D34" s="28">
        <f>C34/C$20</f>
        <v>2.5090038614372307E-6</v>
      </c>
      <c r="E34" s="88">
        <v>69</v>
      </c>
      <c r="F34" s="28">
        <f>E34/$C$11</f>
        <v>1.3849701315133514E-6</v>
      </c>
      <c r="G34" s="28">
        <f>E34/E$20</f>
        <v>1.7203086323441658E-6</v>
      </c>
      <c r="H34" s="88">
        <f>L34+P34</f>
        <v>56</v>
      </c>
      <c r="I34" s="28">
        <f>H34/$C$11</f>
        <v>1.1240337299238794E-6</v>
      </c>
      <c r="J34" s="28">
        <f>H34/H$20</f>
        <v>5.7663671897001971E-6</v>
      </c>
      <c r="K34" s="51">
        <f>J34/G34</f>
        <v>3.3519376007796344</v>
      </c>
      <c r="L34" s="88">
        <v>55</v>
      </c>
      <c r="M34" s="28">
        <f>L34/L$20</f>
        <v>7.5969600004862054E-6</v>
      </c>
      <c r="N34" s="51">
        <f>M34/$G34</f>
        <v>4.4160448059452353</v>
      </c>
      <c r="O34" s="28">
        <f>L34/H34</f>
        <v>0.9821428571428571</v>
      </c>
      <c r="P34" s="88">
        <v>1</v>
      </c>
      <c r="Q34" s="28">
        <f>P34/P$20</f>
        <v>4.0457182343352827E-7</v>
      </c>
      <c r="R34" s="51">
        <f>Q34/$G34</f>
        <v>0.23517397740557835</v>
      </c>
      <c r="S34" s="52">
        <f>P34/H34</f>
        <v>1.7857142857142856E-2</v>
      </c>
    </row>
    <row r="35" spans="1:28" x14ac:dyDescent="0.25">
      <c r="A35" s="163" t="s">
        <v>17</v>
      </c>
      <c r="B35" s="164"/>
      <c r="C35" s="88">
        <f>E35+H35</f>
        <v>22425064</v>
      </c>
      <c r="D35" s="28">
        <f>C35/C$20</f>
        <v>0.45011657735181626</v>
      </c>
      <c r="E35" s="88">
        <v>18688941</v>
      </c>
      <c r="F35" s="28">
        <f>E35/$C$11</f>
        <v>0.37512500108138064</v>
      </c>
      <c r="G35" s="28">
        <f>E35/E$20</f>
        <v>0.46595284828508415</v>
      </c>
      <c r="H35" s="88">
        <f>L35+P35</f>
        <v>3736123</v>
      </c>
      <c r="I35" s="28">
        <f>H35/$C$11</f>
        <v>7.4991576270435609E-2</v>
      </c>
      <c r="J35" s="28">
        <f>H35/H$20</f>
        <v>0.38471173364079053</v>
      </c>
      <c r="K35" s="51">
        <f>J35/G35</f>
        <v>0.82564520220597981</v>
      </c>
      <c r="L35" s="88">
        <v>2759057</v>
      </c>
      <c r="M35" s="28">
        <f>L35/L$20</f>
        <v>0.38109901214657216</v>
      </c>
      <c r="N35" s="51">
        <f>M35/$G35</f>
        <v>0.81789179645362775</v>
      </c>
      <c r="O35" s="28">
        <f>L35/H35</f>
        <v>0.73848130802974099</v>
      </c>
      <c r="P35" s="88">
        <v>977066</v>
      </c>
      <c r="Q35" s="28">
        <f>P35/P$20</f>
        <v>0.39529337323490371</v>
      </c>
      <c r="R35" s="51">
        <f>Q35/$G35</f>
        <v>0.84835488116396529</v>
      </c>
      <c r="S35" s="52">
        <f>P35/H35</f>
        <v>0.26151869197025901</v>
      </c>
    </row>
    <row r="36" spans="1:28" x14ac:dyDescent="0.25">
      <c r="A36" s="163" t="s">
        <v>18</v>
      </c>
      <c r="B36" s="164"/>
      <c r="C36" s="88">
        <f>E36+H36</f>
        <v>27395380</v>
      </c>
      <c r="D36" s="28">
        <f>C36/C$20</f>
        <v>0.54988091364432223</v>
      </c>
      <c r="E36" s="88">
        <v>21420072</v>
      </c>
      <c r="F36" s="28">
        <f>E36/$C$11</f>
        <v>0.42994434688210809</v>
      </c>
      <c r="G36" s="28">
        <f>E36/E$20</f>
        <v>0.53404543140628347</v>
      </c>
      <c r="H36" s="88">
        <f>L36+P36</f>
        <v>5975308</v>
      </c>
      <c r="I36" s="28">
        <f>H36/$C$11</f>
        <v>0.11993656676221422</v>
      </c>
      <c r="J36" s="28">
        <f>H36/H$20</f>
        <v>0.61528249999201978</v>
      </c>
      <c r="K36" s="51">
        <f>J36/G36</f>
        <v>1.152116400231751</v>
      </c>
      <c r="L36" s="88">
        <v>4480626</v>
      </c>
      <c r="M36" s="28">
        <f>L36/L$20</f>
        <v>0.61889339089342732</v>
      </c>
      <c r="N36" s="51">
        <f>M36/$G36</f>
        <v>1.1588777929692549</v>
      </c>
      <c r="O36" s="28">
        <f>L36/H36</f>
        <v>0.74985691114165165</v>
      </c>
      <c r="P36" s="88">
        <v>1494682</v>
      </c>
      <c r="Q36" s="28">
        <f>P36/P$20</f>
        <v>0.60470622219327286</v>
      </c>
      <c r="R36" s="51">
        <f>Q36/$G36</f>
        <v>1.1323123214459878</v>
      </c>
      <c r="S36" s="52">
        <f>P36/H36</f>
        <v>0.25014308885834841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49820569</v>
      </c>
      <c r="D37" s="69">
        <v>1</v>
      </c>
      <c r="E37" s="68">
        <f>SUM(E34:E36)</f>
        <v>40109082</v>
      </c>
      <c r="F37" s="69">
        <f>E37/$C$11</f>
        <v>0.8050707329336203</v>
      </c>
      <c r="G37" s="69">
        <f>E37/E$20</f>
        <v>1</v>
      </c>
      <c r="H37" s="68">
        <f>SUM(H34:H36)</f>
        <v>9711487</v>
      </c>
      <c r="I37" s="69">
        <f>H37/$C$11</f>
        <v>0.19492926706637975</v>
      </c>
      <c r="J37" s="69">
        <f>H37/H$20</f>
        <v>1</v>
      </c>
      <c r="K37" s="70"/>
      <c r="L37" s="68">
        <f>SUM(L34:L36)</f>
        <v>7239738</v>
      </c>
      <c r="M37" s="69">
        <f>L37/L$20</f>
        <v>1</v>
      </c>
      <c r="N37" s="71"/>
      <c r="O37" s="69">
        <f>L37/H37</f>
        <v>0.74548192259331658</v>
      </c>
      <c r="P37" s="68">
        <f>SUM(P34:P36)</f>
        <v>2471749</v>
      </c>
      <c r="Q37" s="69">
        <f>P37/P$20</f>
        <v>1</v>
      </c>
      <c r="R37" s="71"/>
      <c r="S37" s="72">
        <f>P37/H37</f>
        <v>0.25451807740668342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49820569</v>
      </c>
      <c r="D46" s="78">
        <f t="shared" si="28"/>
        <v>1</v>
      </c>
      <c r="E46" s="79">
        <f t="shared" si="28"/>
        <v>40109082</v>
      </c>
      <c r="F46" s="80">
        <f t="shared" si="28"/>
        <v>0.8050707329336203</v>
      </c>
      <c r="G46" s="78">
        <f t="shared" si="28"/>
        <v>1</v>
      </c>
      <c r="H46" s="77">
        <f t="shared" si="28"/>
        <v>9711487</v>
      </c>
      <c r="I46" s="80">
        <f t="shared" si="28"/>
        <v>0.19492926706637975</v>
      </c>
      <c r="J46" s="81">
        <f t="shared" si="28"/>
        <v>1</v>
      </c>
      <c r="K46" s="82">
        <f t="shared" si="28"/>
        <v>1</v>
      </c>
      <c r="L46" s="79">
        <f t="shared" si="28"/>
        <v>7239738</v>
      </c>
      <c r="M46" s="81">
        <f t="shared" si="28"/>
        <v>1</v>
      </c>
      <c r="N46" s="81">
        <f t="shared" si="28"/>
        <v>1</v>
      </c>
      <c r="O46" s="83">
        <f t="shared" si="28"/>
        <v>0.74548192259331658</v>
      </c>
      <c r="P46" s="77">
        <f t="shared" si="28"/>
        <v>2471749</v>
      </c>
      <c r="Q46" s="81">
        <f t="shared" si="28"/>
        <v>1</v>
      </c>
      <c r="R46" s="81">
        <f t="shared" si="28"/>
        <v>1</v>
      </c>
      <c r="S46" s="43">
        <f t="shared" si="28"/>
        <v>0.25451807740668342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40109082</v>
      </c>
      <c r="D48" s="28">
        <f t="shared" ref="D48:D57" si="30">C48/C$20</f>
        <v>0.8050707329336203</v>
      </c>
      <c r="E48" s="88">
        <v>40109082</v>
      </c>
      <c r="F48" s="28">
        <f t="shared" ref="F48:F58" si="31">E48/$C$11</f>
        <v>0.8050707329336203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1128470</v>
      </c>
      <c r="D49" s="28">
        <f t="shared" si="30"/>
        <v>2.2650684700128574E-2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1128470</v>
      </c>
      <c r="I49" s="28">
        <f t="shared" si="34"/>
        <v>2.2650684700128574E-2</v>
      </c>
      <c r="J49" s="28">
        <f t="shared" si="35"/>
        <v>0.1161995068314461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1128470</v>
      </c>
      <c r="Q49" s="28">
        <f t="shared" si="37"/>
        <v>0.45654716559003361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5125550</v>
      </c>
      <c r="D50" s="28">
        <f t="shared" si="30"/>
        <v>0.1028801979359168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5125550</v>
      </c>
      <c r="I50" s="28">
        <f t="shared" si="34"/>
        <v>0.1028801979359168</v>
      </c>
      <c r="J50" s="28">
        <f t="shared" si="35"/>
        <v>0.52778220266371156</v>
      </c>
      <c r="K50" s="51" t="s">
        <v>48</v>
      </c>
      <c r="L50" s="88">
        <v>5125550</v>
      </c>
      <c r="M50" s="28">
        <f t="shared" si="36"/>
        <v>0.70797451509985587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865637</v>
      </c>
      <c r="D51" s="28">
        <f t="shared" si="30"/>
        <v>1.7375092604823523E-2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865637</v>
      </c>
      <c r="I51" s="28">
        <f t="shared" si="34"/>
        <v>1.7375092604823523E-2</v>
      </c>
      <c r="J51" s="28">
        <f t="shared" si="35"/>
        <v>8.913537133911624E-2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865637</v>
      </c>
      <c r="Q51" s="28">
        <f t="shared" si="37"/>
        <v>0.35021233952152908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261209</v>
      </c>
      <c r="D52" s="28">
        <f t="shared" si="30"/>
        <v>5.2429951171372611E-3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261209</v>
      </c>
      <c r="I52" s="28">
        <f t="shared" si="34"/>
        <v>5.2429951171372611E-3</v>
      </c>
      <c r="J52" s="28">
        <f t="shared" si="35"/>
        <v>2.6896910843828552E-2</v>
      </c>
      <c r="K52" s="51" t="s">
        <v>48</v>
      </c>
      <c r="L52" s="88">
        <v>261209</v>
      </c>
      <c r="M52" s="28">
        <f t="shared" si="36"/>
        <v>3.6079896813945474E-2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101</v>
      </c>
      <c r="D53" s="28">
        <f t="shared" si="30"/>
        <v>2.0272751200412827E-6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101</v>
      </c>
      <c r="I53" s="28">
        <f t="shared" si="34"/>
        <v>2.0272751200412827E-6</v>
      </c>
      <c r="J53" s="28">
        <f t="shared" si="35"/>
        <v>1.0400055109994998E-5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101</v>
      </c>
      <c r="Q53" s="28">
        <f t="shared" si="37"/>
        <v>4.0861754166786354E-5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477541</v>
      </c>
      <c r="D54" s="28">
        <f t="shared" si="30"/>
        <v>9.5852177039567731E-3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477541</v>
      </c>
      <c r="I54" s="28">
        <f t="shared" si="34"/>
        <v>9.5852177039567731E-3</v>
      </c>
      <c r="J54" s="28">
        <f t="shared" si="35"/>
        <v>4.9172799181011105E-2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477541</v>
      </c>
      <c r="Q54" s="28">
        <f t="shared" si="37"/>
        <v>0.19319963313427052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1852979</v>
      </c>
      <c r="D55" s="28">
        <f t="shared" si="30"/>
        <v>3.7193051729296787E-2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1852979</v>
      </c>
      <c r="I55" s="28">
        <f t="shared" si="34"/>
        <v>3.7193051729296787E-2</v>
      </c>
      <c r="J55" s="28">
        <f t="shared" si="35"/>
        <v>0.19080280908577646</v>
      </c>
      <c r="K55" s="51" t="s">
        <v>48</v>
      </c>
      <c r="L55" s="88">
        <v>1852979</v>
      </c>
      <c r="M55" s="28">
        <f t="shared" si="36"/>
        <v>0.25594558808619872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49820569</v>
      </c>
      <c r="D58" s="56">
        <v>1</v>
      </c>
      <c r="E58" s="92">
        <f>SUM(E48:E57)</f>
        <v>40109082</v>
      </c>
      <c r="F58" s="56">
        <f t="shared" si="31"/>
        <v>0.8050707329336203</v>
      </c>
      <c r="G58" s="56">
        <f t="shared" si="32"/>
        <v>1</v>
      </c>
      <c r="H58" s="92">
        <f>SUM(H48:H57)</f>
        <v>9711487</v>
      </c>
      <c r="I58" s="56">
        <f t="shared" si="34"/>
        <v>0.19492926706637975</v>
      </c>
      <c r="J58" s="56">
        <f t="shared" si="35"/>
        <v>1</v>
      </c>
      <c r="K58" s="93"/>
      <c r="L58" s="92">
        <f>SUM(L48:L57)</f>
        <v>7239738</v>
      </c>
      <c r="M58" s="56">
        <f t="shared" si="36"/>
        <v>1</v>
      </c>
      <c r="N58" s="94"/>
      <c r="O58" s="56">
        <f>L58/H58</f>
        <v>0.74548192259331658</v>
      </c>
      <c r="P58" s="92">
        <f>SUM(P48:P57)</f>
        <v>2471749</v>
      </c>
      <c r="Q58" s="56">
        <f t="shared" si="37"/>
        <v>1</v>
      </c>
      <c r="R58" s="94"/>
      <c r="S58" s="59">
        <f>P58/H58</f>
        <v>0.25451807740668342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37412062</v>
      </c>
      <c r="D60" s="28">
        <f>C60/C$20</f>
        <v>0.75093606417863268</v>
      </c>
      <c r="E60" s="88">
        <v>32913271</v>
      </c>
      <c r="F60" s="28">
        <f t="shared" ref="F60:F65" si="40">E60/$C$11</f>
        <v>0.66063619225224024</v>
      </c>
      <c r="G60" s="28">
        <f t="shared" ref="G60:G65" si="41">E60/E$20</f>
        <v>0.82059397420265068</v>
      </c>
      <c r="H60" s="88">
        <f>L60+P60</f>
        <v>4498791</v>
      </c>
      <c r="I60" s="28">
        <f t="shared" ref="I60:I65" si="42">H60/$C$11</f>
        <v>9.0299871926392494E-2</v>
      </c>
      <c r="J60" s="28">
        <f t="shared" ref="J60:J65" si="43">H60/H$20</f>
        <v>0.46324430028068819</v>
      </c>
      <c r="K60" s="51">
        <f>J60/G60</f>
        <v>0.56452315620622284</v>
      </c>
      <c r="L60" s="88">
        <v>3376737</v>
      </c>
      <c r="M60" s="28">
        <f t="shared" ref="M60:M65" si="44">L60/L$20</f>
        <v>0.46641701674839614</v>
      </c>
      <c r="N60" s="51">
        <f>M60/$G60</f>
        <v>0.56838952199423731</v>
      </c>
      <c r="O60" s="28">
        <f t="shared" ref="O60:O65" si="45">L60/H60</f>
        <v>0.75058765788408488</v>
      </c>
      <c r="P60" s="88">
        <v>1122054</v>
      </c>
      <c r="Q60" s="28">
        <f t="shared" ref="Q60:Q65" si="46">P60/P$20</f>
        <v>0.45395143277088412</v>
      </c>
      <c r="R60" s="51">
        <f>Q60/$G60</f>
        <v>0.55319859399647264</v>
      </c>
      <c r="S60" s="52">
        <f t="shared" ref="S60:S65" si="47">P60/H60</f>
        <v>0.24941234211591515</v>
      </c>
    </row>
    <row r="61" spans="1:28" ht="18.75" customHeight="1" x14ac:dyDescent="0.35">
      <c r="A61" s="171" t="s">
        <v>58</v>
      </c>
      <c r="B61" s="172"/>
      <c r="C61" s="88">
        <f>E61+H61</f>
        <v>8430720</v>
      </c>
      <c r="D61" s="28">
        <f>C61/C$20</f>
        <v>0.16922167227756874</v>
      </c>
      <c r="E61" s="88">
        <v>4597929</v>
      </c>
      <c r="F61" s="28">
        <f t="shared" si="40"/>
        <v>9.2289772924913804E-2</v>
      </c>
      <c r="G61" s="28">
        <f t="shared" si="41"/>
        <v>0.11463560796529823</v>
      </c>
      <c r="H61" s="88">
        <f>L61+P61</f>
        <v>3832791</v>
      </c>
      <c r="I61" s="28">
        <f t="shared" si="42"/>
        <v>7.6931899352654931E-2</v>
      </c>
      <c r="J61" s="28">
        <f t="shared" si="43"/>
        <v>0.39466571906032516</v>
      </c>
      <c r="K61" s="51">
        <f>J61/G61</f>
        <v>3.4427847164189673</v>
      </c>
      <c r="L61" s="88">
        <v>2833791</v>
      </c>
      <c r="M61" s="28">
        <f t="shared" si="44"/>
        <v>0.39142176139523283</v>
      </c>
      <c r="N61" s="51">
        <f>M61/$G61</f>
        <v>3.4144867231281362</v>
      </c>
      <c r="O61" s="28">
        <f t="shared" si="45"/>
        <v>0.73935442866569034</v>
      </c>
      <c r="P61" s="88">
        <v>999000</v>
      </c>
      <c r="Q61" s="28">
        <f t="shared" si="46"/>
        <v>0.4041672516100947</v>
      </c>
      <c r="R61" s="51">
        <f>Q61/$G61</f>
        <v>3.5256693690885443</v>
      </c>
      <c r="S61" s="52">
        <f t="shared" si="47"/>
        <v>0.26064557133430966</v>
      </c>
    </row>
    <row r="62" spans="1:28" ht="20.25" customHeight="1" x14ac:dyDescent="0.35">
      <c r="A62" s="171" t="s">
        <v>59</v>
      </c>
      <c r="B62" s="172"/>
      <c r="C62" s="88">
        <f>E62+H62</f>
        <v>128186</v>
      </c>
      <c r="D62" s="28">
        <f>C62/C$20</f>
        <v>2.5729533518575429E-3</v>
      </c>
      <c r="E62" s="88">
        <v>72039</v>
      </c>
      <c r="F62" s="28">
        <f t="shared" si="40"/>
        <v>1.4459690333926134E-3</v>
      </c>
      <c r="G62" s="28">
        <f t="shared" si="41"/>
        <v>1.7960770081948023E-3</v>
      </c>
      <c r="H62" s="88">
        <f>L62+P62</f>
        <v>56147</v>
      </c>
      <c r="I62" s="28">
        <f t="shared" si="42"/>
        <v>1.1269843184649297E-3</v>
      </c>
      <c r="J62" s="28">
        <f t="shared" si="43"/>
        <v>5.7815039035731602E-3</v>
      </c>
      <c r="K62" s="51">
        <f>J62/G62</f>
        <v>3.2189621476108217</v>
      </c>
      <c r="L62" s="88">
        <v>49451</v>
      </c>
      <c r="M62" s="28">
        <f t="shared" si="44"/>
        <v>6.8304957997098788E-3</v>
      </c>
      <c r="N62" s="51">
        <f>M62/$G62</f>
        <v>3.8030083167620194</v>
      </c>
      <c r="O62" s="28">
        <f t="shared" si="45"/>
        <v>0.88074162466382888</v>
      </c>
      <c r="P62" s="88">
        <v>6696</v>
      </c>
      <c r="Q62" s="28">
        <f t="shared" si="46"/>
        <v>2.7090129297109053E-3</v>
      </c>
      <c r="R62" s="51">
        <f>Q62/$G62</f>
        <v>1.5082944202006543</v>
      </c>
      <c r="S62" s="52">
        <f t="shared" si="47"/>
        <v>0.11925837533617112</v>
      </c>
    </row>
    <row r="63" spans="1:28" ht="21" customHeight="1" x14ac:dyDescent="0.35">
      <c r="A63" s="171" t="s">
        <v>60</v>
      </c>
      <c r="B63" s="172"/>
      <c r="C63" s="88">
        <f>E63+H63</f>
        <v>67361</v>
      </c>
      <c r="D63" s="28">
        <f>C63/C$20</f>
        <v>1.3520720728821866E-3</v>
      </c>
      <c r="E63" s="88">
        <v>31103</v>
      </c>
      <c r="F63" s="28">
        <f t="shared" si="40"/>
        <v>6.2430037681825753E-4</v>
      </c>
      <c r="G63" s="28">
        <f t="shared" si="41"/>
        <v>7.7546028104058821E-4</v>
      </c>
      <c r="H63" s="88">
        <f>L63+P63</f>
        <v>36258</v>
      </c>
      <c r="I63" s="28">
        <f t="shared" si="42"/>
        <v>7.2777169606392893E-4</v>
      </c>
      <c r="J63" s="28">
        <f t="shared" si="43"/>
        <v>3.7335168136455313E-3</v>
      </c>
      <c r="K63" s="51">
        <f>J63/G63</f>
        <v>4.8145816167857554</v>
      </c>
      <c r="L63" s="88">
        <v>25232</v>
      </c>
      <c r="M63" s="28">
        <f t="shared" si="44"/>
        <v>3.4852089951321443E-3</v>
      </c>
      <c r="N63" s="51">
        <f>M63/$G63</f>
        <v>4.4943746060795675</v>
      </c>
      <c r="O63" s="28">
        <f t="shared" si="45"/>
        <v>0.69590159413095043</v>
      </c>
      <c r="P63" s="88">
        <v>11026</v>
      </c>
      <c r="Q63" s="28">
        <f t="shared" si="46"/>
        <v>4.4608089251780827E-3</v>
      </c>
      <c r="R63" s="51">
        <f>Q63/$G63</f>
        <v>5.7524660311320321</v>
      </c>
      <c r="S63" s="52">
        <f t="shared" si="47"/>
        <v>0.30409840586904957</v>
      </c>
    </row>
    <row r="64" spans="1:28" ht="20.25" customHeight="1" x14ac:dyDescent="0.35">
      <c r="A64" s="171" t="s">
        <v>19</v>
      </c>
      <c r="B64" s="172"/>
      <c r="C64" s="88">
        <f>E64+H64</f>
        <v>3782240</v>
      </c>
      <c r="D64" s="28">
        <f>C64/C$20</f>
        <v>7.5917238119058816E-2</v>
      </c>
      <c r="E64" s="88">
        <v>2494740</v>
      </c>
      <c r="F64" s="28">
        <f t="shared" si="40"/>
        <v>5.0074498346255339E-2</v>
      </c>
      <c r="G64" s="28">
        <f t="shared" si="41"/>
        <v>6.2198880542815714E-2</v>
      </c>
      <c r="H64" s="88">
        <f>L64+P64</f>
        <v>1287500</v>
      </c>
      <c r="I64" s="28">
        <f t="shared" si="42"/>
        <v>2.5842739772803477E-2</v>
      </c>
      <c r="J64" s="28">
        <f t="shared" si="43"/>
        <v>0.13257495994176793</v>
      </c>
      <c r="K64" s="51">
        <f>J64/G64</f>
        <v>2.1314685856847149</v>
      </c>
      <c r="L64" s="88">
        <v>954527</v>
      </c>
      <c r="M64" s="28">
        <f t="shared" si="44"/>
        <v>0.13184551706152903</v>
      </c>
      <c r="N64" s="51">
        <f>M64/$G64</f>
        <v>2.1197409971192456</v>
      </c>
      <c r="O64" s="28">
        <f t="shared" si="45"/>
        <v>0.74138019417475731</v>
      </c>
      <c r="P64" s="88">
        <v>332973</v>
      </c>
      <c r="Q64" s="28">
        <f t="shared" si="46"/>
        <v>0.13471149376413219</v>
      </c>
      <c r="R64" s="51">
        <f>Q64/$G64</f>
        <v>2.165818622272488</v>
      </c>
      <c r="S64" s="52">
        <f t="shared" si="47"/>
        <v>0.25861980582524274</v>
      </c>
    </row>
    <row r="65" spans="1:28" s="60" customFormat="1" x14ac:dyDescent="0.25">
      <c r="A65" s="89"/>
      <c r="B65" s="90" t="s">
        <v>38</v>
      </c>
      <c r="C65" s="91">
        <f>SUM(C60:C64)</f>
        <v>49820569</v>
      </c>
      <c r="D65" s="56">
        <v>1</v>
      </c>
      <c r="E65" s="92">
        <f>SUM(E60:E64)</f>
        <v>40109082</v>
      </c>
      <c r="F65" s="56">
        <f t="shared" si="40"/>
        <v>0.8050707329336203</v>
      </c>
      <c r="G65" s="56">
        <f t="shared" si="41"/>
        <v>1</v>
      </c>
      <c r="H65" s="92">
        <f>SUM(H60:H64)</f>
        <v>9711487</v>
      </c>
      <c r="I65" s="56">
        <f t="shared" si="42"/>
        <v>0.19492926706637975</v>
      </c>
      <c r="J65" s="56">
        <f t="shared" si="43"/>
        <v>1</v>
      </c>
      <c r="K65" s="57"/>
      <c r="L65" s="92">
        <f>SUM(L60:L64)</f>
        <v>7239738</v>
      </c>
      <c r="M65" s="56">
        <f t="shared" si="44"/>
        <v>1</v>
      </c>
      <c r="N65" s="65" t="s">
        <v>15</v>
      </c>
      <c r="O65" s="56">
        <f t="shared" si="45"/>
        <v>0.74548192259331658</v>
      </c>
      <c r="P65" s="92">
        <f>SUM(P60:P64)</f>
        <v>2471749</v>
      </c>
      <c r="Q65" s="56">
        <f t="shared" si="46"/>
        <v>1</v>
      </c>
      <c r="R65" s="58"/>
      <c r="S65" s="59">
        <f t="shared" si="47"/>
        <v>0.25451807740668342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99626</v>
      </c>
      <c r="D67" s="28">
        <f t="shared" ref="D67:D72" si="49">C67/C$20</f>
        <v>1.9996961495963644E-3</v>
      </c>
      <c r="E67" s="88">
        <v>54516</v>
      </c>
      <c r="F67" s="28">
        <f t="shared" ref="F67:F73" si="50">E67/$C$11</f>
        <v>1.0942468360808967E-3</v>
      </c>
      <c r="G67" s="28">
        <f t="shared" ref="G67:G73" si="51">E67/E$20</f>
        <v>1.3591934116068776E-3</v>
      </c>
      <c r="H67" s="88">
        <f t="shared" ref="H67:H72" si="52">L67+P67</f>
        <v>45110</v>
      </c>
      <c r="I67" s="28">
        <f t="shared" ref="I67:I73" si="53">H67/$C$11</f>
        <v>9.0544931351546783E-4</v>
      </c>
      <c r="J67" s="28">
        <f t="shared" ref="J67:J73" si="54">H67/H$20</f>
        <v>4.6450147129888557E-3</v>
      </c>
      <c r="K67" s="51">
        <f t="shared" ref="K67:K72" si="55">J67/G67</f>
        <v>3.417478832168106</v>
      </c>
      <c r="L67" s="88">
        <v>40230</v>
      </c>
      <c r="M67" s="28">
        <f t="shared" ref="M67:M73" si="56">L67/L$20</f>
        <v>5.5568309239920005E-3</v>
      </c>
      <c r="N67" s="51">
        <f t="shared" ref="N67:N72" si="57">M67/$G67</f>
        <v>4.0883297965832215</v>
      </c>
      <c r="O67" s="28">
        <f t="shared" ref="O67:O73" si="58">L67/H67</f>
        <v>0.89181999556639324</v>
      </c>
      <c r="P67" s="88">
        <v>4880</v>
      </c>
      <c r="Q67" s="28">
        <f t="shared" ref="Q67:Q73" si="59">P67/P$20</f>
        <v>1.974310498355618E-3</v>
      </c>
      <c r="R67" s="51">
        <f t="shared" ref="R67:R72" si="60">Q67/$G67</f>
        <v>1.452560379925276</v>
      </c>
      <c r="S67" s="52">
        <f t="shared" ref="S67:S73" si="61">P67/H67</f>
        <v>0.10818000443360674</v>
      </c>
    </row>
    <row r="68" spans="1:28" ht="21" customHeight="1" x14ac:dyDescent="0.25">
      <c r="A68" s="163" t="s">
        <v>20</v>
      </c>
      <c r="B68" s="170"/>
      <c r="C68" s="88">
        <f t="shared" si="48"/>
        <v>40649519</v>
      </c>
      <c r="D68" s="28">
        <f t="shared" si="49"/>
        <v>0.81591840109252867</v>
      </c>
      <c r="E68" s="88">
        <v>35070100</v>
      </c>
      <c r="F68" s="28">
        <f t="shared" si="50"/>
        <v>0.7039281305679187</v>
      </c>
      <c r="G68" s="28">
        <f t="shared" si="51"/>
        <v>0.87436805459671207</v>
      </c>
      <c r="H68" s="88">
        <f t="shared" si="52"/>
        <v>5579419</v>
      </c>
      <c r="I68" s="28">
        <f t="shared" si="53"/>
        <v>0.11199027052461002</v>
      </c>
      <c r="J68" s="28">
        <f t="shared" si="54"/>
        <v>0.57451747605696224</v>
      </c>
      <c r="K68" s="51">
        <f t="shared" si="55"/>
        <v>0.65706594955822006</v>
      </c>
      <c r="L68" s="88">
        <v>4179727</v>
      </c>
      <c r="M68" s="28">
        <f t="shared" si="56"/>
        <v>0.57733125149004005</v>
      </c>
      <c r="N68" s="51">
        <f t="shared" si="57"/>
        <v>0.66028401707370776</v>
      </c>
      <c r="O68" s="28">
        <f t="shared" si="58"/>
        <v>0.74913301904732377</v>
      </c>
      <c r="P68" s="88">
        <v>1399692</v>
      </c>
      <c r="Q68" s="28">
        <f t="shared" si="59"/>
        <v>0.56627594468532205</v>
      </c>
      <c r="R68" s="51">
        <f t="shared" si="60"/>
        <v>0.64764024910140106</v>
      </c>
      <c r="S68" s="52">
        <f t="shared" si="61"/>
        <v>0.25086698095267623</v>
      </c>
    </row>
    <row r="69" spans="1:28" ht="20.25" customHeight="1" x14ac:dyDescent="0.25">
      <c r="A69" s="163" t="s">
        <v>21</v>
      </c>
      <c r="B69" s="170"/>
      <c r="C69" s="88">
        <f t="shared" si="48"/>
        <v>204693</v>
      </c>
      <c r="D69" s="28">
        <f t="shared" si="49"/>
        <v>4.1086042192733686E-3</v>
      </c>
      <c r="E69" s="88">
        <v>142582</v>
      </c>
      <c r="F69" s="28">
        <f t="shared" si="50"/>
        <v>2.861910308571546E-3</v>
      </c>
      <c r="G69" s="28">
        <f t="shared" si="51"/>
        <v>3.55485573067965E-3</v>
      </c>
      <c r="H69" s="88">
        <f t="shared" si="52"/>
        <v>62111</v>
      </c>
      <c r="I69" s="28">
        <f t="shared" si="53"/>
        <v>1.2466939107018229E-3</v>
      </c>
      <c r="J69" s="28">
        <f t="shared" si="54"/>
        <v>6.3956220092762309E-3</v>
      </c>
      <c r="K69" s="51">
        <f t="shared" si="55"/>
        <v>1.7991228037975699</v>
      </c>
      <c r="L69" s="88">
        <v>50115</v>
      </c>
      <c r="M69" s="28">
        <f t="shared" si="56"/>
        <v>6.9222118258975666E-3</v>
      </c>
      <c r="N69" s="51">
        <f t="shared" si="57"/>
        <v>1.947255346020502</v>
      </c>
      <c r="O69" s="28">
        <f t="shared" si="58"/>
        <v>0.80686190851861994</v>
      </c>
      <c r="P69" s="88">
        <v>11996</v>
      </c>
      <c r="Q69" s="28">
        <f t="shared" si="59"/>
        <v>4.8532435939086047E-3</v>
      </c>
      <c r="R69" s="51">
        <f t="shared" si="60"/>
        <v>1.3652434758528771</v>
      </c>
      <c r="S69" s="52">
        <f t="shared" si="61"/>
        <v>0.19313809148138011</v>
      </c>
    </row>
    <row r="70" spans="1:28" ht="21" customHeight="1" x14ac:dyDescent="0.25">
      <c r="A70" s="163" t="s">
        <v>22</v>
      </c>
      <c r="B70" s="170"/>
      <c r="C70" s="88">
        <f t="shared" si="48"/>
        <v>8697140</v>
      </c>
      <c r="D70" s="28">
        <f t="shared" si="49"/>
        <v>0.17456926274768159</v>
      </c>
      <c r="E70" s="88">
        <v>4760860</v>
      </c>
      <c r="F70" s="28">
        <f t="shared" si="50"/>
        <v>9.5560128990096443E-2</v>
      </c>
      <c r="G70" s="28">
        <f t="shared" si="51"/>
        <v>0.11869780515046442</v>
      </c>
      <c r="H70" s="88">
        <f t="shared" si="52"/>
        <v>3936280</v>
      </c>
      <c r="I70" s="28">
        <f t="shared" si="53"/>
        <v>7.9009133757585143E-2</v>
      </c>
      <c r="J70" s="28">
        <f t="shared" si="54"/>
        <v>0.40532206859773379</v>
      </c>
      <c r="K70" s="51">
        <f t="shared" si="55"/>
        <v>3.4147393718353678</v>
      </c>
      <c r="L70" s="88">
        <v>2903183</v>
      </c>
      <c r="M70" s="28">
        <f t="shared" si="56"/>
        <v>0.40100663863802805</v>
      </c>
      <c r="N70" s="51">
        <f t="shared" si="57"/>
        <v>3.3783829290668148</v>
      </c>
      <c r="O70" s="28">
        <f t="shared" si="58"/>
        <v>0.7375448392898879</v>
      </c>
      <c r="P70" s="88">
        <v>1033097</v>
      </c>
      <c r="Q70" s="28">
        <f t="shared" si="59"/>
        <v>0.41796193707370771</v>
      </c>
      <c r="R70" s="51">
        <f t="shared" si="60"/>
        <v>3.5212271747054489</v>
      </c>
      <c r="S70" s="52">
        <f t="shared" si="61"/>
        <v>0.2624551607101121</v>
      </c>
    </row>
    <row r="71" spans="1:28" ht="23.25" customHeight="1" x14ac:dyDescent="0.25">
      <c r="A71" s="163" t="s">
        <v>23</v>
      </c>
      <c r="B71" s="170"/>
      <c r="C71" s="88">
        <f t="shared" si="48"/>
        <v>134001</v>
      </c>
      <c r="D71" s="28">
        <f t="shared" si="49"/>
        <v>2.689672211491603E-3</v>
      </c>
      <c r="E71" s="88">
        <v>60131</v>
      </c>
      <c r="F71" s="28">
        <f t="shared" si="50"/>
        <v>1.206951289536657E-3</v>
      </c>
      <c r="G71" s="28">
        <f t="shared" si="51"/>
        <v>1.4991866430650294E-3</v>
      </c>
      <c r="H71" s="88">
        <f t="shared" si="52"/>
        <v>73870</v>
      </c>
      <c r="I71" s="28">
        <f t="shared" si="53"/>
        <v>1.4827209219549459E-3</v>
      </c>
      <c r="J71" s="28">
        <f t="shared" si="54"/>
        <v>7.6064561482705999E-3</v>
      </c>
      <c r="K71" s="51">
        <f t="shared" si="55"/>
        <v>5.0737219301257204</v>
      </c>
      <c r="L71" s="88">
        <v>53745</v>
      </c>
      <c r="M71" s="28">
        <f t="shared" si="56"/>
        <v>7.4236111859296563E-3</v>
      </c>
      <c r="N71" s="51">
        <f t="shared" si="57"/>
        <v>4.9517591557195102</v>
      </c>
      <c r="O71" s="28">
        <f t="shared" si="58"/>
        <v>0.72756193312576145</v>
      </c>
      <c r="P71" s="88">
        <v>20125</v>
      </c>
      <c r="Q71" s="28">
        <f t="shared" si="59"/>
        <v>8.1420079465997566E-3</v>
      </c>
      <c r="R71" s="51">
        <f t="shared" si="60"/>
        <v>5.4309501650533214</v>
      </c>
      <c r="S71" s="52">
        <f t="shared" si="61"/>
        <v>0.27243806687423855</v>
      </c>
    </row>
    <row r="72" spans="1:28" ht="18.75" customHeight="1" x14ac:dyDescent="0.25">
      <c r="A72" s="163" t="s">
        <v>24</v>
      </c>
      <c r="B72" s="170"/>
      <c r="C72" s="88">
        <f t="shared" si="48"/>
        <v>35590</v>
      </c>
      <c r="D72" s="28">
        <f t="shared" si="49"/>
        <v>7.1436357942840833E-4</v>
      </c>
      <c r="E72" s="88">
        <v>20893</v>
      </c>
      <c r="F72" s="28">
        <f t="shared" si="50"/>
        <v>4.1936494141606449E-4</v>
      </c>
      <c r="G72" s="28">
        <f t="shared" si="51"/>
        <v>5.2090446747198049E-4</v>
      </c>
      <c r="H72" s="88">
        <f t="shared" si="52"/>
        <v>14697</v>
      </c>
      <c r="I72" s="28">
        <f t="shared" si="53"/>
        <v>2.9499863801234384E-4</v>
      </c>
      <c r="J72" s="28">
        <f t="shared" si="54"/>
        <v>1.5133624747682821E-3</v>
      </c>
      <c r="K72" s="51">
        <f t="shared" si="55"/>
        <v>2.9052591583881666</v>
      </c>
      <c r="L72" s="88">
        <v>12738</v>
      </c>
      <c r="M72" s="28">
        <f t="shared" si="56"/>
        <v>1.7594559361126052E-3</v>
      </c>
      <c r="N72" s="51">
        <f t="shared" si="57"/>
        <v>3.37769408016691</v>
      </c>
      <c r="O72" s="28">
        <f t="shared" si="58"/>
        <v>0.8667074913247601</v>
      </c>
      <c r="P72" s="88">
        <v>1959</v>
      </c>
      <c r="Q72" s="28">
        <f t="shared" si="59"/>
        <v>7.9255620210628183E-4</v>
      </c>
      <c r="R72" s="51">
        <f t="shared" si="60"/>
        <v>1.5215001052931332</v>
      </c>
      <c r="S72" s="52">
        <f t="shared" si="61"/>
        <v>0.13329250867523984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49820569</v>
      </c>
      <c r="D73" s="99">
        <v>1</v>
      </c>
      <c r="E73" s="98">
        <f>SUM(E67:E72)</f>
        <v>40109082</v>
      </c>
      <c r="F73" s="69">
        <f t="shared" si="50"/>
        <v>0.8050707329336203</v>
      </c>
      <c r="G73" s="99">
        <f t="shared" si="51"/>
        <v>1</v>
      </c>
      <c r="H73" s="98">
        <f>SUM(H67:H72)</f>
        <v>9711487</v>
      </c>
      <c r="I73" s="69">
        <f t="shared" si="53"/>
        <v>0.19492926706637975</v>
      </c>
      <c r="J73" s="69">
        <f t="shared" si="54"/>
        <v>1</v>
      </c>
      <c r="K73" s="99"/>
      <c r="L73" s="98">
        <f>SUM(L67:L72)</f>
        <v>7239738</v>
      </c>
      <c r="M73" s="69">
        <f t="shared" si="56"/>
        <v>1</v>
      </c>
      <c r="N73" s="100"/>
      <c r="O73" s="69">
        <f t="shared" si="58"/>
        <v>0.74548192259331658</v>
      </c>
      <c r="P73" s="98">
        <f>SUM(P67:P72)</f>
        <v>2471749</v>
      </c>
      <c r="Q73" s="69">
        <f t="shared" si="59"/>
        <v>1</v>
      </c>
      <c r="R73" s="100"/>
      <c r="S73" s="72">
        <f t="shared" si="61"/>
        <v>0.25451807740668342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920628</v>
      </c>
      <c r="D83" s="28">
        <f t="shared" ref="D83:D88" si="63">C83/C$20</f>
        <v>1.847887365557788E-2</v>
      </c>
      <c r="E83" s="88">
        <v>825940</v>
      </c>
      <c r="F83" s="28">
        <f t="shared" ref="F83:F89" si="64">E83/$C$11</f>
        <v>1.6578293194523731E-2</v>
      </c>
      <c r="G83" s="28">
        <f t="shared" ref="G83:G89" si="65">E83/E$20</f>
        <v>2.0592343649251308E-2</v>
      </c>
      <c r="H83" s="88">
        <f t="shared" ref="H83:H88" si="66">L83+P83</f>
        <v>94688</v>
      </c>
      <c r="I83" s="28">
        <f t="shared" ref="I83:I89" si="67">H83/$C$11</f>
        <v>1.9005804610541482E-3</v>
      </c>
      <c r="J83" s="28">
        <f t="shared" ref="J83:J89" si="68">H83/H$20</f>
        <v>9.7501031510416475E-3</v>
      </c>
      <c r="K83" s="51">
        <f t="shared" ref="K83:K88" si="69">J83/G83</f>
        <v>0.47348195606652765</v>
      </c>
      <c r="L83" s="88">
        <v>55858</v>
      </c>
      <c r="M83" s="28">
        <f t="shared" ref="M83:M89" si="70">L83/L$20</f>
        <v>7.7154725764937903E-3</v>
      </c>
      <c r="N83" s="51">
        <f t="shared" ref="N83:N88" si="71">M83/$G83</f>
        <v>0.37467675889209956</v>
      </c>
      <c r="O83" s="28">
        <f t="shared" ref="O83:O89" si="72">L83/H83</f>
        <v>0.58991635687732347</v>
      </c>
      <c r="P83" s="88">
        <v>38830</v>
      </c>
      <c r="Q83" s="28">
        <f t="shared" ref="Q83:Q89" si="73">P83/P$20</f>
        <v>1.5709523903923901E-2</v>
      </c>
      <c r="R83" s="51">
        <f t="shared" ref="R83:R88" si="74">Q83/$G83</f>
        <v>0.76288178613875568</v>
      </c>
      <c r="S83" s="52">
        <f t="shared" ref="S83:S89" si="75">P83/H83</f>
        <v>0.41008364312267659</v>
      </c>
    </row>
    <row r="84" spans="1:28" ht="21" customHeight="1" x14ac:dyDescent="0.25">
      <c r="A84" s="163" t="s">
        <v>27</v>
      </c>
      <c r="B84" s="170"/>
      <c r="C84" s="88">
        <f t="shared" si="62"/>
        <v>174778</v>
      </c>
      <c r="D84" s="28">
        <f t="shared" si="63"/>
        <v>3.5081494151542108E-3</v>
      </c>
      <c r="E84" s="88">
        <v>103613</v>
      </c>
      <c r="F84" s="28">
        <f t="shared" si="64"/>
        <v>2.0797233367607663E-3</v>
      </c>
      <c r="G84" s="28">
        <f t="shared" si="65"/>
        <v>2.5832802655518269E-3</v>
      </c>
      <c r="H84" s="88">
        <f t="shared" si="66"/>
        <v>71165</v>
      </c>
      <c r="I84" s="28">
        <f t="shared" si="67"/>
        <v>1.4284260783934443E-3</v>
      </c>
      <c r="J84" s="28">
        <f t="shared" si="68"/>
        <v>7.3279200188395453E-3</v>
      </c>
      <c r="K84" s="51">
        <f t="shared" si="69"/>
        <v>2.8366724728082082</v>
      </c>
      <c r="L84" s="88">
        <v>67199</v>
      </c>
      <c r="M84" s="28">
        <f t="shared" si="70"/>
        <v>9.2819657285940459E-3</v>
      </c>
      <c r="N84" s="51">
        <f t="shared" si="71"/>
        <v>3.5930928023449598</v>
      </c>
      <c r="O84" s="28">
        <f t="shared" si="72"/>
        <v>0.94427035761961642</v>
      </c>
      <c r="P84" s="88">
        <v>3966</v>
      </c>
      <c r="Q84" s="28">
        <f t="shared" si="73"/>
        <v>1.6045318517373731E-3</v>
      </c>
      <c r="R84" s="51">
        <f t="shared" si="74"/>
        <v>0.62112186321162532</v>
      </c>
      <c r="S84" s="52">
        <f t="shared" si="75"/>
        <v>5.5729642380383616E-2</v>
      </c>
    </row>
    <row r="85" spans="1:28" ht="20.25" customHeight="1" x14ac:dyDescent="0.25">
      <c r="A85" s="163" t="s">
        <v>28</v>
      </c>
      <c r="B85" s="170"/>
      <c r="C85" s="88">
        <f t="shared" si="62"/>
        <v>37610070</v>
      </c>
      <c r="D85" s="28">
        <f t="shared" si="63"/>
        <v>0.75491048687139639</v>
      </c>
      <c r="E85" s="88">
        <v>29794394</v>
      </c>
      <c r="F85" s="28">
        <f t="shared" si="64"/>
        <v>0.59803399676145808</v>
      </c>
      <c r="G85" s="28">
        <f t="shared" si="65"/>
        <v>0.74283410425598873</v>
      </c>
      <c r="H85" s="88">
        <f t="shared" si="66"/>
        <v>7815676</v>
      </c>
      <c r="I85" s="28">
        <f t="shared" si="67"/>
        <v>0.15687649010993832</v>
      </c>
      <c r="J85" s="28">
        <f t="shared" si="68"/>
        <v>0.80478674378084425</v>
      </c>
      <c r="K85" s="51">
        <f t="shared" si="69"/>
        <v>1.0834003705132875</v>
      </c>
      <c r="L85" s="88">
        <v>6089966</v>
      </c>
      <c r="M85" s="28">
        <f t="shared" si="70"/>
        <v>0.84118596556947223</v>
      </c>
      <c r="N85" s="51">
        <f t="shared" si="71"/>
        <v>1.1324008425972731</v>
      </c>
      <c r="O85" s="28">
        <f t="shared" si="72"/>
        <v>0.77919888183696462</v>
      </c>
      <c r="P85" s="88">
        <v>1725710</v>
      </c>
      <c r="Q85" s="28">
        <f t="shared" si="73"/>
        <v>0.69817364141747407</v>
      </c>
      <c r="R85" s="51">
        <f t="shared" si="74"/>
        <v>0.9398782815939154</v>
      </c>
      <c r="S85" s="52">
        <f t="shared" si="75"/>
        <v>0.22080111816303541</v>
      </c>
    </row>
    <row r="86" spans="1:28" ht="20.25" customHeight="1" x14ac:dyDescent="0.25">
      <c r="A86" s="163" t="s">
        <v>29</v>
      </c>
      <c r="B86" s="170"/>
      <c r="C86" s="88">
        <f t="shared" si="62"/>
        <v>9422708</v>
      </c>
      <c r="D86" s="28">
        <f t="shared" si="63"/>
        <v>0.1891328860575639</v>
      </c>
      <c r="E86" s="88">
        <v>7877109</v>
      </c>
      <c r="F86" s="28">
        <f t="shared" si="64"/>
        <v>0.15810957518369573</v>
      </c>
      <c r="G86" s="28">
        <f t="shared" si="65"/>
        <v>0.19639215377704231</v>
      </c>
      <c r="H86" s="88">
        <f t="shared" si="66"/>
        <v>1545599</v>
      </c>
      <c r="I86" s="28">
        <f t="shared" si="67"/>
        <v>3.1023310873868181E-2</v>
      </c>
      <c r="J86" s="28">
        <f t="shared" si="68"/>
        <v>0.15915163146488276</v>
      </c>
      <c r="K86" s="51">
        <f t="shared" si="69"/>
        <v>0.81037673045514069</v>
      </c>
      <c r="L86" s="88">
        <v>942008</v>
      </c>
      <c r="M86" s="28">
        <f t="shared" si="70"/>
        <v>0.1301163108388729</v>
      </c>
      <c r="N86" s="51">
        <f t="shared" si="71"/>
        <v>0.66253314267630958</v>
      </c>
      <c r="O86" s="28">
        <f t="shared" si="72"/>
        <v>0.60947762000363614</v>
      </c>
      <c r="P86" s="88">
        <v>603591</v>
      </c>
      <c r="Q86" s="28">
        <f t="shared" si="73"/>
        <v>0.24419591147806674</v>
      </c>
      <c r="R86" s="51">
        <f t="shared" si="74"/>
        <v>1.2434097125656787</v>
      </c>
      <c r="S86" s="52">
        <f t="shared" si="75"/>
        <v>0.39052237999636386</v>
      </c>
    </row>
    <row r="87" spans="1:28" ht="17.25" customHeight="1" x14ac:dyDescent="0.25">
      <c r="A87" s="163" t="s">
        <v>30</v>
      </c>
      <c r="B87" s="170"/>
      <c r="C87" s="88">
        <f t="shared" si="62"/>
        <v>21313</v>
      </c>
      <c r="D87" s="28">
        <f t="shared" si="63"/>
        <v>4.2779519439049363E-4</v>
      </c>
      <c r="E87" s="88">
        <v>390</v>
      </c>
      <c r="F87" s="28">
        <f t="shared" si="64"/>
        <v>7.8280920476841605E-6</v>
      </c>
      <c r="G87" s="28">
        <f t="shared" si="65"/>
        <v>9.7234835741191988E-6</v>
      </c>
      <c r="H87" s="88">
        <f t="shared" si="66"/>
        <v>20923</v>
      </c>
      <c r="I87" s="28">
        <f t="shared" si="67"/>
        <v>4.1996710234280945E-4</v>
      </c>
      <c r="J87" s="28">
        <f t="shared" si="68"/>
        <v>2.1544589412517364E-3</v>
      </c>
      <c r="K87" s="51">
        <f t="shared" si="69"/>
        <v>221.57274446230531</v>
      </c>
      <c r="L87" s="88">
        <v>20767</v>
      </c>
      <c r="M87" s="28">
        <f t="shared" si="70"/>
        <v>2.8684739696381279E-3</v>
      </c>
      <c r="N87" s="51">
        <f t="shared" si="71"/>
        <v>295.00476323866968</v>
      </c>
      <c r="O87" s="28">
        <f t="shared" si="72"/>
        <v>0.99254409023562584</v>
      </c>
      <c r="P87" s="88">
        <v>156</v>
      </c>
      <c r="Q87" s="28">
        <f t="shared" si="73"/>
        <v>6.3113204455630408E-5</v>
      </c>
      <c r="R87" s="51">
        <f t="shared" si="74"/>
        <v>6.4908017763939618</v>
      </c>
      <c r="S87" s="52">
        <f t="shared" si="75"/>
        <v>7.4559097643741336E-3</v>
      </c>
    </row>
    <row r="88" spans="1:28" ht="18.75" customHeight="1" x14ac:dyDescent="0.25">
      <c r="A88" s="163" t="s">
        <v>31</v>
      </c>
      <c r="B88" s="170"/>
      <c r="C88" s="88">
        <f t="shared" si="62"/>
        <v>1671072</v>
      </c>
      <c r="D88" s="28">
        <f t="shared" si="63"/>
        <v>3.3541808805917089E-2</v>
      </c>
      <c r="E88" s="88">
        <v>1507636</v>
      </c>
      <c r="F88" s="28">
        <f t="shared" si="64"/>
        <v>3.0261316365134249E-2</v>
      </c>
      <c r="G88" s="28">
        <f t="shared" si="65"/>
        <v>3.758839456859172E-2</v>
      </c>
      <c r="H88" s="88">
        <f t="shared" si="66"/>
        <v>163436</v>
      </c>
      <c r="I88" s="28">
        <f t="shared" si="67"/>
        <v>3.280492440782842E-3</v>
      </c>
      <c r="J88" s="28">
        <f t="shared" si="68"/>
        <v>1.6829142643140026E-2</v>
      </c>
      <c r="K88" s="51">
        <f t="shared" si="69"/>
        <v>0.44772177253886219</v>
      </c>
      <c r="L88" s="88">
        <v>63940</v>
      </c>
      <c r="M88" s="28">
        <f t="shared" si="70"/>
        <v>8.8318113169288722E-3</v>
      </c>
      <c r="N88" s="51">
        <f t="shared" si="71"/>
        <v>0.23496112080053019</v>
      </c>
      <c r="O88" s="28">
        <f t="shared" si="72"/>
        <v>0.39122347585599254</v>
      </c>
      <c r="P88" s="88">
        <v>99496</v>
      </c>
      <c r="Q88" s="28">
        <f t="shared" si="73"/>
        <v>4.0253278144342326E-2</v>
      </c>
      <c r="R88" s="51">
        <f t="shared" si="74"/>
        <v>1.0708964457337409</v>
      </c>
      <c r="S88" s="52">
        <f t="shared" si="75"/>
        <v>0.6087765241440074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49820569</v>
      </c>
      <c r="D89" s="99">
        <v>1</v>
      </c>
      <c r="E89" s="98">
        <f>SUM(E83:E88)</f>
        <v>40109082</v>
      </c>
      <c r="F89" s="69">
        <f t="shared" si="64"/>
        <v>0.8050707329336203</v>
      </c>
      <c r="G89" s="99">
        <f t="shared" si="65"/>
        <v>1</v>
      </c>
      <c r="H89" s="98">
        <f>SUM(H83:H88)</f>
        <v>9711487</v>
      </c>
      <c r="I89" s="69">
        <f t="shared" si="67"/>
        <v>0.19492926706637975</v>
      </c>
      <c r="J89" s="69">
        <f t="shared" si="68"/>
        <v>1</v>
      </c>
      <c r="K89" s="69"/>
      <c r="L89" s="98">
        <f>SUM(L83:L88)</f>
        <v>7239738</v>
      </c>
      <c r="M89" s="69">
        <f t="shared" si="70"/>
        <v>1</v>
      </c>
      <c r="N89" s="71"/>
      <c r="O89" s="69">
        <f t="shared" si="72"/>
        <v>0.74548192259331658</v>
      </c>
      <c r="P89" s="98">
        <f>SUM(P83:P88)</f>
        <v>2471749</v>
      </c>
      <c r="Q89" s="69">
        <f t="shared" si="73"/>
        <v>1</v>
      </c>
      <c r="R89" s="71"/>
      <c r="S89" s="72">
        <f t="shared" si="75"/>
        <v>0.25451807740668342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J77:J80"/>
    <mergeCell ref="L77:L80"/>
    <mergeCell ref="M77:M80"/>
    <mergeCell ref="O77:O80"/>
    <mergeCell ref="P77:P80"/>
    <mergeCell ref="Q77:Q80"/>
    <mergeCell ref="A61:B61"/>
    <mergeCell ref="A62:B62"/>
    <mergeCell ref="A63:B63"/>
    <mergeCell ref="A64:B64"/>
    <mergeCell ref="A66:B66"/>
    <mergeCell ref="A67:B67"/>
    <mergeCell ref="A68:B68"/>
    <mergeCell ref="I77:I80"/>
    <mergeCell ref="A69:B69"/>
    <mergeCell ref="A70:B70"/>
    <mergeCell ref="A71:B71"/>
    <mergeCell ref="A72:B72"/>
    <mergeCell ref="E76:G76"/>
    <mergeCell ref="H76:K76"/>
    <mergeCell ref="C76:D76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17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1.8554687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710937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72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51554273</v>
      </c>
      <c r="D11" s="78">
        <v>1</v>
      </c>
      <c r="E11" s="122">
        <f>E20</f>
        <v>41397093</v>
      </c>
      <c r="F11" s="121">
        <f>E11/C11</f>
        <v>0.80298083148219357</v>
      </c>
      <c r="G11" s="119">
        <v>1</v>
      </c>
      <c r="H11" s="120">
        <f>H20</f>
        <v>10157180</v>
      </c>
      <c r="I11" s="121">
        <f>H11/C11</f>
        <v>0.19701916851780646</v>
      </c>
      <c r="J11" s="123">
        <v>1</v>
      </c>
      <c r="K11" s="124">
        <f>J11/G11</f>
        <v>1</v>
      </c>
      <c r="L11" s="122">
        <f>L20</f>
        <v>7430240</v>
      </c>
      <c r="M11" s="123">
        <v>1</v>
      </c>
      <c r="N11" s="126">
        <f>M11/G11</f>
        <v>1</v>
      </c>
      <c r="O11" s="125">
        <f>L11/$H$11</f>
        <v>0.73152587627668308</v>
      </c>
      <c r="P11" s="77">
        <f>P20</f>
        <v>2726940</v>
      </c>
      <c r="Q11" s="81">
        <v>1</v>
      </c>
      <c r="R11" s="133">
        <f>Q11/K11</f>
        <v>1</v>
      </c>
      <c r="S11" s="43">
        <f>P11/H11</f>
        <v>0.26847412372331692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21439</v>
      </c>
      <c r="D13" s="28">
        <f t="shared" ref="D13:D19" si="1">C13/C$20</f>
        <v>4.1585301765384219E-4</v>
      </c>
      <c r="E13" s="88">
        <v>5028</v>
      </c>
      <c r="F13" s="28">
        <f t="shared" ref="F13:F20" si="2">E13/$C$11</f>
        <v>9.7528288295327137E-5</v>
      </c>
      <c r="G13" s="28">
        <f t="shared" ref="G13:G19" si="3">E13/E$20</f>
        <v>1.214578038124561E-4</v>
      </c>
      <c r="H13" s="88">
        <f t="shared" ref="H13:H19" si="4">L13+P13</f>
        <v>16411</v>
      </c>
      <c r="I13" s="28">
        <f t="shared" ref="I13:I20" si="5">H13/$C$11</f>
        <v>3.1832472935851508E-4</v>
      </c>
      <c r="J13" s="28">
        <f t="shared" ref="J13:J19" si="6">H13/H$20</f>
        <v>1.615704358887014E-3</v>
      </c>
      <c r="K13" s="51">
        <f>J13/$G13</f>
        <v>13.302598171310878</v>
      </c>
      <c r="L13" s="88">
        <v>15796</v>
      </c>
      <c r="M13" s="28">
        <f t="shared" ref="M13:M19" si="7">L13/L$20</f>
        <v>2.1259071039428068E-3</v>
      </c>
      <c r="N13" s="51">
        <f t="shared" ref="N13:N19" si="8">M13/$G13</f>
        <v>17.503256581400368</v>
      </c>
      <c r="O13" s="28">
        <f t="shared" ref="O13:O20" si="9">L13/H13</f>
        <v>0.96252513557979402</v>
      </c>
      <c r="P13" s="88">
        <v>615</v>
      </c>
      <c r="Q13" s="28">
        <f t="shared" ref="Q13:Q19" si="10">P13/P$20</f>
        <v>2.2552751435675152E-4</v>
      </c>
      <c r="R13" s="51">
        <f t="shared" ref="R13:R19" si="11">Q13/$G13</f>
        <v>1.8568384021251547</v>
      </c>
      <c r="S13" s="52">
        <f t="shared" ref="S13:S20" si="12">P13/H13</f>
        <v>3.7474864420205957E-2</v>
      </c>
    </row>
    <row r="14" spans="1:28" x14ac:dyDescent="0.25">
      <c r="A14" s="163" t="s">
        <v>3</v>
      </c>
      <c r="B14" s="164"/>
      <c r="C14" s="88">
        <f t="shared" si="0"/>
        <v>1971908</v>
      </c>
      <c r="D14" s="28">
        <f t="shared" si="1"/>
        <v>3.8249167047705243E-2</v>
      </c>
      <c r="E14" s="88">
        <v>625887</v>
      </c>
      <c r="F14" s="28">
        <f t="shared" si="2"/>
        <v>1.2140351586375778E-2</v>
      </c>
      <c r="G14" s="28">
        <f t="shared" si="3"/>
        <v>1.5119105102380015E-2</v>
      </c>
      <c r="H14" s="88">
        <f t="shared" si="4"/>
        <v>1346021</v>
      </c>
      <c r="I14" s="28">
        <f t="shared" si="5"/>
        <v>2.6108815461329461E-2</v>
      </c>
      <c r="J14" s="28">
        <f t="shared" si="6"/>
        <v>0.13251916378364861</v>
      </c>
      <c r="K14" s="51">
        <f t="shared" ref="K14:K19" si="13">J14/G14</f>
        <v>8.7650137284109331</v>
      </c>
      <c r="L14" s="88">
        <v>1081079</v>
      </c>
      <c r="M14" s="28">
        <f t="shared" si="7"/>
        <v>0.14549718447856327</v>
      </c>
      <c r="N14" s="51">
        <f t="shared" si="8"/>
        <v>9.6233992351610436</v>
      </c>
      <c r="O14" s="28">
        <f t="shared" si="9"/>
        <v>0.80316651820439655</v>
      </c>
      <c r="P14" s="88">
        <v>264942</v>
      </c>
      <c r="Q14" s="28">
        <f t="shared" si="10"/>
        <v>9.7157253184888562E-2</v>
      </c>
      <c r="R14" s="51">
        <f t="shared" si="11"/>
        <v>6.4261245971227678</v>
      </c>
      <c r="S14" s="52">
        <f t="shared" si="12"/>
        <v>0.19683348179560348</v>
      </c>
    </row>
    <row r="15" spans="1:28" x14ac:dyDescent="0.25">
      <c r="A15" s="163" t="s">
        <v>4</v>
      </c>
      <c r="B15" s="164"/>
      <c r="C15" s="88">
        <f t="shared" si="0"/>
        <v>2609529</v>
      </c>
      <c r="D15" s="28">
        <f t="shared" si="1"/>
        <v>5.0617123434171983E-2</v>
      </c>
      <c r="E15" s="88">
        <v>1243756</v>
      </c>
      <c r="F15" s="28">
        <f t="shared" si="2"/>
        <v>2.4125177751997396E-2</v>
      </c>
      <c r="G15" s="28">
        <f t="shared" si="3"/>
        <v>3.0044525107113199E-2</v>
      </c>
      <c r="H15" s="88">
        <f t="shared" si="4"/>
        <v>1365773</v>
      </c>
      <c r="I15" s="28">
        <f t="shared" si="5"/>
        <v>2.6491945682174591E-2</v>
      </c>
      <c r="J15" s="28">
        <f t="shared" si="6"/>
        <v>0.13446379802267952</v>
      </c>
      <c r="K15" s="51">
        <f t="shared" si="13"/>
        <v>4.475484220279605</v>
      </c>
      <c r="L15" s="88">
        <v>967600</v>
      </c>
      <c r="M15" s="28">
        <f t="shared" si="7"/>
        <v>0.13022459570619521</v>
      </c>
      <c r="N15" s="51">
        <f t="shared" si="8"/>
        <v>4.3343868888566277</v>
      </c>
      <c r="O15" s="28">
        <f t="shared" si="9"/>
        <v>0.70846326585750341</v>
      </c>
      <c r="P15" s="88">
        <v>398173</v>
      </c>
      <c r="Q15" s="28">
        <f t="shared" si="10"/>
        <v>0.14601458044548102</v>
      </c>
      <c r="R15" s="51">
        <f t="shared" si="11"/>
        <v>4.8599397036537386</v>
      </c>
      <c r="S15" s="52">
        <f t="shared" si="12"/>
        <v>0.29153673414249659</v>
      </c>
    </row>
    <row r="16" spans="1:28" x14ac:dyDescent="0.25">
      <c r="A16" s="163" t="s">
        <v>5</v>
      </c>
      <c r="B16" s="164"/>
      <c r="C16" s="88">
        <f t="shared" si="0"/>
        <v>4216562</v>
      </c>
      <c r="D16" s="28">
        <f t="shared" si="1"/>
        <v>8.178879760364384E-2</v>
      </c>
      <c r="E16" s="88">
        <v>2762640</v>
      </c>
      <c r="F16" s="28">
        <f t="shared" si="2"/>
        <v>5.3587022747852542E-2</v>
      </c>
      <c r="G16" s="28">
        <f t="shared" si="3"/>
        <v>6.6735120748696045E-2</v>
      </c>
      <c r="H16" s="88">
        <f t="shared" si="4"/>
        <v>1453922</v>
      </c>
      <c r="I16" s="28">
        <f t="shared" si="5"/>
        <v>2.8201774855791294E-2</v>
      </c>
      <c r="J16" s="28">
        <f t="shared" si="6"/>
        <v>0.14314228949373745</v>
      </c>
      <c r="K16" s="51">
        <f t="shared" si="13"/>
        <v>2.1449319022403111</v>
      </c>
      <c r="L16" s="88">
        <v>972648</v>
      </c>
      <c r="M16" s="28">
        <f t="shared" si="7"/>
        <v>0.13090398156721722</v>
      </c>
      <c r="N16" s="51">
        <f t="shared" si="8"/>
        <v>1.9615455864710485</v>
      </c>
      <c r="O16" s="28">
        <f t="shared" si="9"/>
        <v>0.66898224251369742</v>
      </c>
      <c r="P16" s="88">
        <v>481274</v>
      </c>
      <c r="Q16" s="28">
        <f t="shared" si="10"/>
        <v>0.17648866495045729</v>
      </c>
      <c r="R16" s="51">
        <f t="shared" si="11"/>
        <v>2.6446144544348598</v>
      </c>
      <c r="S16" s="52">
        <f t="shared" si="12"/>
        <v>0.33101775748630258</v>
      </c>
    </row>
    <row r="17" spans="1:28" x14ac:dyDescent="0.25">
      <c r="A17" s="163" t="s">
        <v>6</v>
      </c>
      <c r="B17" s="164"/>
      <c r="C17" s="88">
        <f t="shared" si="0"/>
        <v>22846643</v>
      </c>
      <c r="D17" s="28">
        <f t="shared" si="1"/>
        <v>0.44315711716078315</v>
      </c>
      <c r="E17" s="88">
        <v>20165459</v>
      </c>
      <c r="F17" s="28">
        <f t="shared" si="2"/>
        <v>0.39115009923619715</v>
      </c>
      <c r="G17" s="28">
        <f t="shared" si="3"/>
        <v>0.48712258611975484</v>
      </c>
      <c r="H17" s="88">
        <f t="shared" si="4"/>
        <v>2681184</v>
      </c>
      <c r="I17" s="28">
        <f t="shared" si="5"/>
        <v>5.2007017924586001E-2</v>
      </c>
      <c r="J17" s="28">
        <f t="shared" si="6"/>
        <v>0.26396933006996037</v>
      </c>
      <c r="K17" s="51">
        <f t="shared" si="13"/>
        <v>0.54189507444654972</v>
      </c>
      <c r="L17" s="88">
        <v>1844489</v>
      </c>
      <c r="M17" s="28">
        <f t="shared" si="7"/>
        <v>0.24824083744266673</v>
      </c>
      <c r="N17" s="51">
        <f t="shared" si="8"/>
        <v>0.50960650258503692</v>
      </c>
      <c r="O17" s="28">
        <f t="shared" si="9"/>
        <v>0.68793823922565556</v>
      </c>
      <c r="P17" s="88">
        <v>836695</v>
      </c>
      <c r="Q17" s="28">
        <f t="shared" si="10"/>
        <v>0.3068255993897922</v>
      </c>
      <c r="R17" s="51">
        <f t="shared" si="11"/>
        <v>0.62987348181462033</v>
      </c>
      <c r="S17" s="52">
        <f t="shared" si="12"/>
        <v>0.31206176077434444</v>
      </c>
    </row>
    <row r="18" spans="1:28" x14ac:dyDescent="0.25">
      <c r="A18" s="163" t="s">
        <v>7</v>
      </c>
      <c r="B18" s="164"/>
      <c r="C18" s="88">
        <f t="shared" si="0"/>
        <v>13397231</v>
      </c>
      <c r="D18" s="28">
        <f t="shared" si="1"/>
        <v>0.25986654879218257</v>
      </c>
      <c r="E18" s="88">
        <v>11387004</v>
      </c>
      <c r="F18" s="28">
        <f t="shared" si="2"/>
        <v>0.22087410678839367</v>
      </c>
      <c r="G18" s="28">
        <f t="shared" si="3"/>
        <v>0.27506772033485538</v>
      </c>
      <c r="H18" s="88">
        <f t="shared" si="4"/>
        <v>2010227</v>
      </c>
      <c r="I18" s="28">
        <f t="shared" si="5"/>
        <v>3.8992442003788902E-2</v>
      </c>
      <c r="J18" s="28">
        <f t="shared" si="6"/>
        <v>0.19791192043460881</v>
      </c>
      <c r="K18" s="51">
        <f t="shared" si="13"/>
        <v>0.71950252902695933</v>
      </c>
      <c r="L18" s="88">
        <v>1472395</v>
      </c>
      <c r="M18" s="28">
        <f t="shared" si="7"/>
        <v>0.19816250888262021</v>
      </c>
      <c r="N18" s="51">
        <f t="shared" si="8"/>
        <v>0.72041353540642961</v>
      </c>
      <c r="O18" s="28">
        <f t="shared" si="9"/>
        <v>0.73245210615517553</v>
      </c>
      <c r="P18" s="88">
        <v>537832</v>
      </c>
      <c r="Q18" s="28">
        <f t="shared" si="10"/>
        <v>0.19722912862035835</v>
      </c>
      <c r="R18" s="51">
        <f t="shared" si="11"/>
        <v>0.71702026097522553</v>
      </c>
      <c r="S18" s="52">
        <f t="shared" si="12"/>
        <v>0.26754789384482447</v>
      </c>
    </row>
    <row r="19" spans="1:28" x14ac:dyDescent="0.25">
      <c r="A19" s="163" t="s">
        <v>8</v>
      </c>
      <c r="B19" s="164"/>
      <c r="C19" s="88">
        <f t="shared" si="0"/>
        <v>6490961</v>
      </c>
      <c r="D19" s="28">
        <f t="shared" si="1"/>
        <v>0.12590539294385938</v>
      </c>
      <c r="E19" s="88">
        <v>5207319</v>
      </c>
      <c r="F19" s="28">
        <f t="shared" si="2"/>
        <v>0.10100654508308167</v>
      </c>
      <c r="G19" s="28">
        <f t="shared" si="3"/>
        <v>0.12578948478338806</v>
      </c>
      <c r="H19" s="88">
        <f t="shared" si="4"/>
        <v>1283642</v>
      </c>
      <c r="I19" s="28">
        <f t="shared" si="5"/>
        <v>2.4898847860777708E-2</v>
      </c>
      <c r="J19" s="28">
        <f t="shared" si="6"/>
        <v>0.12637779383647824</v>
      </c>
      <c r="K19" s="51">
        <f t="shared" si="13"/>
        <v>1.0046769334821846</v>
      </c>
      <c r="L19" s="88">
        <v>1076233</v>
      </c>
      <c r="M19" s="28">
        <f t="shared" si="7"/>
        <v>0.14484498481879454</v>
      </c>
      <c r="N19" s="51">
        <f t="shared" si="8"/>
        <v>1.15148722540855</v>
      </c>
      <c r="O19" s="28">
        <f t="shared" si="9"/>
        <v>0.83842146018905583</v>
      </c>
      <c r="P19" s="88">
        <v>207409</v>
      </c>
      <c r="Q19" s="28">
        <f t="shared" si="10"/>
        <v>7.6059245894665811E-2</v>
      </c>
      <c r="R19" s="51">
        <f t="shared" si="11"/>
        <v>0.60465503953403832</v>
      </c>
      <c r="S19" s="52">
        <f t="shared" si="12"/>
        <v>0.16157853981094417</v>
      </c>
    </row>
    <row r="20" spans="1:28" s="60" customFormat="1" ht="21" customHeight="1" x14ac:dyDescent="0.25">
      <c r="A20" s="53"/>
      <c r="B20" s="54" t="s">
        <v>38</v>
      </c>
      <c r="C20" s="92">
        <f>SUM(C13:C19)</f>
        <v>51554273</v>
      </c>
      <c r="D20" s="55">
        <f>SUM(D13:D19)</f>
        <v>1</v>
      </c>
      <c r="E20" s="92">
        <f>SUM(E13:E19)</f>
        <v>41397093</v>
      </c>
      <c r="F20" s="56">
        <f t="shared" si="2"/>
        <v>0.80298083148219357</v>
      </c>
      <c r="G20" s="55">
        <f>SUM(G13:G19)</f>
        <v>1</v>
      </c>
      <c r="H20" s="92">
        <f>SUM(H13:H19)</f>
        <v>10157180</v>
      </c>
      <c r="I20" s="56">
        <f t="shared" si="5"/>
        <v>0.19701916851780646</v>
      </c>
      <c r="J20" s="56">
        <f>SUM(J13:J19)</f>
        <v>1</v>
      </c>
      <c r="K20" s="57"/>
      <c r="L20" s="92">
        <f>SUM(L13:L19)</f>
        <v>7430240</v>
      </c>
      <c r="M20" s="56">
        <f>SUM(M13:M19)</f>
        <v>1</v>
      </c>
      <c r="N20" s="58"/>
      <c r="O20" s="56">
        <f t="shared" si="9"/>
        <v>0.73152587627668308</v>
      </c>
      <c r="P20" s="92">
        <f>SUM(P13:P19)</f>
        <v>2726940</v>
      </c>
      <c r="Q20" s="56">
        <f>SUM(Q13:Q19)</f>
        <v>1</v>
      </c>
      <c r="R20" s="51" t="s">
        <v>15</v>
      </c>
      <c r="S20" s="59">
        <f t="shared" si="12"/>
        <v>0.26847412372331692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42348446</v>
      </c>
      <c r="D22" s="28">
        <f t="shared" ref="D22:D27" si="15">C22/C$20</f>
        <v>0.8214342582233678</v>
      </c>
      <c r="E22" s="88">
        <v>35877987</v>
      </c>
      <c r="F22" s="28">
        <f t="shared" ref="F22:F28" si="16">E22/$C$11</f>
        <v>0.69592654327605397</v>
      </c>
      <c r="G22" s="28">
        <f t="shared" ref="G22:G28" si="17">E22/E$20</f>
        <v>0.86667889940967591</v>
      </c>
      <c r="H22" s="88">
        <f t="shared" ref="H22:H27" si="18">L22+P22</f>
        <v>6470459</v>
      </c>
      <c r="I22" s="28">
        <f t="shared" ref="I22:I28" si="19">H22/$C$11</f>
        <v>0.12550771494731386</v>
      </c>
      <c r="J22" s="28">
        <f t="shared" ref="J22:J28" si="20">H22/H$20</f>
        <v>0.63703301506914323</v>
      </c>
      <c r="K22" s="51">
        <f t="shared" ref="K22:K27" si="21">J22/G22</f>
        <v>0.73502771961224367</v>
      </c>
      <c r="L22" s="88">
        <v>4565977</v>
      </c>
      <c r="M22" s="28">
        <f t="shared" ref="M22:M28" si="22">L22/L$20</f>
        <v>0.61451272098882403</v>
      </c>
      <c r="N22" s="51">
        <f t="shared" ref="N22:N27" si="23">M22/$G22</f>
        <v>0.70904313166893673</v>
      </c>
      <c r="O22" s="28">
        <f t="shared" ref="O22:O28" si="24">L22/H22</f>
        <v>0.70566508496537883</v>
      </c>
      <c r="P22" s="88">
        <v>1904482</v>
      </c>
      <c r="Q22" s="28">
        <f t="shared" ref="Q22:Q28" si="25">P22/P$20</f>
        <v>0.6983952708897152</v>
      </c>
      <c r="R22" s="51">
        <f t="shared" ref="R22:R27" si="26">Q22/$G22</f>
        <v>0.80582932313849531</v>
      </c>
      <c r="S22" s="52">
        <f t="shared" ref="S22:S28" si="27">P22/H22</f>
        <v>0.29433491503462117</v>
      </c>
    </row>
    <row r="23" spans="1:28" ht="16.5" customHeight="1" x14ac:dyDescent="0.25">
      <c r="A23" s="163" t="s">
        <v>11</v>
      </c>
      <c r="B23" s="164"/>
      <c r="C23" s="88">
        <f t="shared" si="14"/>
        <v>5339107</v>
      </c>
      <c r="D23" s="28">
        <f t="shared" si="15"/>
        <v>0.10356284143508337</v>
      </c>
      <c r="E23" s="88">
        <v>3263587</v>
      </c>
      <c r="F23" s="28">
        <f t="shared" si="16"/>
        <v>6.3303908872888184E-2</v>
      </c>
      <c r="G23" s="28">
        <f t="shared" si="17"/>
        <v>7.8836139532792796E-2</v>
      </c>
      <c r="H23" s="88">
        <f t="shared" si="18"/>
        <v>2075520</v>
      </c>
      <c r="I23" s="28">
        <f t="shared" si="19"/>
        <v>4.0258932562195184E-2</v>
      </c>
      <c r="J23" s="28">
        <f t="shared" si="20"/>
        <v>0.20434018103449975</v>
      </c>
      <c r="K23" s="51">
        <f t="shared" si="21"/>
        <v>2.5919607713604762</v>
      </c>
      <c r="L23" s="88">
        <v>1468001</v>
      </c>
      <c r="M23" s="28">
        <f t="shared" si="22"/>
        <v>0.1975711417127845</v>
      </c>
      <c r="N23" s="51">
        <f t="shared" si="23"/>
        <v>2.5060986355198498</v>
      </c>
      <c r="O23" s="28">
        <f t="shared" si="24"/>
        <v>0.70729311208757328</v>
      </c>
      <c r="P23" s="88">
        <v>607519</v>
      </c>
      <c r="Q23" s="28">
        <f t="shared" si="25"/>
        <v>0.22278414633251922</v>
      </c>
      <c r="R23" s="51">
        <f t="shared" si="26"/>
        <v>2.8259139482578242</v>
      </c>
      <c r="S23" s="52">
        <f t="shared" si="27"/>
        <v>0.29270688791242677</v>
      </c>
    </row>
    <row r="24" spans="1:28" x14ac:dyDescent="0.25">
      <c r="A24" s="163" t="s">
        <v>12</v>
      </c>
      <c r="B24" s="164"/>
      <c r="C24" s="88">
        <f t="shared" si="14"/>
        <v>1047091</v>
      </c>
      <c r="D24" s="28">
        <f t="shared" si="15"/>
        <v>2.031046000784455E-2</v>
      </c>
      <c r="E24" s="88">
        <v>525513</v>
      </c>
      <c r="F24" s="28">
        <f t="shared" si="16"/>
        <v>1.0193393668842929E-2</v>
      </c>
      <c r="G24" s="28">
        <f t="shared" si="17"/>
        <v>1.2694442095245673E-2</v>
      </c>
      <c r="H24" s="88">
        <f t="shared" si="18"/>
        <v>521578</v>
      </c>
      <c r="I24" s="28">
        <f t="shared" si="19"/>
        <v>1.0117066339001619E-2</v>
      </c>
      <c r="J24" s="28">
        <f t="shared" si="20"/>
        <v>5.135067016632569E-2</v>
      </c>
      <c r="K24" s="51">
        <f t="shared" si="21"/>
        <v>4.0451301271095295</v>
      </c>
      <c r="L24" s="88">
        <v>485346</v>
      </c>
      <c r="M24" s="28">
        <f t="shared" si="22"/>
        <v>6.5320366502293337E-2</v>
      </c>
      <c r="N24" s="51">
        <f t="shared" si="23"/>
        <v>5.1455878101769548</v>
      </c>
      <c r="O24" s="28">
        <f t="shared" si="24"/>
        <v>0.93053387987990288</v>
      </c>
      <c r="P24" s="88">
        <v>36232</v>
      </c>
      <c r="Q24" s="28">
        <f t="shared" si="25"/>
        <v>1.3286687642559058E-2</v>
      </c>
      <c r="R24" s="51">
        <f t="shared" si="26"/>
        <v>1.0466539248333877</v>
      </c>
      <c r="S24" s="52">
        <f t="shared" si="27"/>
        <v>6.9466120120097091E-2</v>
      </c>
    </row>
    <row r="25" spans="1:28" x14ac:dyDescent="0.25">
      <c r="A25" s="163" t="s">
        <v>13</v>
      </c>
      <c r="B25" s="164"/>
      <c r="C25" s="88">
        <f t="shared" si="14"/>
        <v>1342686</v>
      </c>
      <c r="D25" s="28">
        <f t="shared" si="15"/>
        <v>2.604412635204845E-2</v>
      </c>
      <c r="E25" s="88">
        <v>607504</v>
      </c>
      <c r="F25" s="28">
        <f t="shared" si="16"/>
        <v>1.1783775905442407E-2</v>
      </c>
      <c r="G25" s="28">
        <f t="shared" si="17"/>
        <v>1.4675040104869199E-2</v>
      </c>
      <c r="H25" s="88">
        <f t="shared" si="18"/>
        <v>735182</v>
      </c>
      <c r="I25" s="28">
        <f t="shared" si="19"/>
        <v>1.4260350446606045E-2</v>
      </c>
      <c r="J25" s="28">
        <f t="shared" si="20"/>
        <v>7.2380522940422437E-2</v>
      </c>
      <c r="K25" s="51">
        <f t="shared" si="21"/>
        <v>4.9322197706571496</v>
      </c>
      <c r="L25" s="88">
        <v>614368</v>
      </c>
      <c r="M25" s="28">
        <f t="shared" si="22"/>
        <v>8.2684812334460261E-2</v>
      </c>
      <c r="N25" s="51">
        <f t="shared" si="23"/>
        <v>5.6343840796063871</v>
      </c>
      <c r="O25" s="28">
        <f t="shared" si="24"/>
        <v>0.8356679026417948</v>
      </c>
      <c r="P25" s="88">
        <v>120814</v>
      </c>
      <c r="Q25" s="28">
        <f t="shared" si="25"/>
        <v>4.4303871739018827E-2</v>
      </c>
      <c r="R25" s="51">
        <f t="shared" si="26"/>
        <v>3.0189949344205704</v>
      </c>
      <c r="S25" s="52">
        <f t="shared" si="27"/>
        <v>0.16433209735820517</v>
      </c>
    </row>
    <row r="26" spans="1:28" ht="35.25" customHeight="1" x14ac:dyDescent="0.25">
      <c r="A26" s="167" t="s">
        <v>80</v>
      </c>
      <c r="B26" s="168"/>
      <c r="C26" s="88">
        <f t="shared" si="14"/>
        <v>228979</v>
      </c>
      <c r="D26" s="28">
        <f t="shared" si="15"/>
        <v>4.441513509462155E-3</v>
      </c>
      <c r="E26" s="88">
        <v>138135</v>
      </c>
      <c r="F26" s="28">
        <f t="shared" si="16"/>
        <v>2.6794093284954286E-3</v>
      </c>
      <c r="G26" s="28">
        <f t="shared" si="17"/>
        <v>3.3368285062914927E-3</v>
      </c>
      <c r="H26" s="88">
        <f t="shared" si="18"/>
        <v>90844</v>
      </c>
      <c r="I26" s="28">
        <f t="shared" si="19"/>
        <v>1.762104180966726E-3</v>
      </c>
      <c r="J26" s="28">
        <f t="shared" si="20"/>
        <v>8.9438210211889527E-3</v>
      </c>
      <c r="K26" s="51">
        <f t="shared" si="21"/>
        <v>2.6803358351577371</v>
      </c>
      <c r="L26" s="88">
        <v>72969</v>
      </c>
      <c r="M26" s="28">
        <f t="shared" si="22"/>
        <v>9.8205441546975608E-3</v>
      </c>
      <c r="N26" s="51">
        <f t="shared" si="23"/>
        <v>2.943077277175381</v>
      </c>
      <c r="O26" s="28">
        <f t="shared" si="24"/>
        <v>0.80323411562678881</v>
      </c>
      <c r="P26" s="88">
        <v>17875</v>
      </c>
      <c r="Q26" s="28">
        <f t="shared" si="25"/>
        <v>6.5549663725641191E-3</v>
      </c>
      <c r="R26" s="51">
        <f t="shared" si="26"/>
        <v>1.9644301048750097</v>
      </c>
      <c r="S26" s="52">
        <f t="shared" si="27"/>
        <v>0.19676588437321121</v>
      </c>
    </row>
    <row r="27" spans="1:28" ht="39.75" customHeight="1" x14ac:dyDescent="0.25">
      <c r="A27" s="163" t="s">
        <v>56</v>
      </c>
      <c r="B27" s="164"/>
      <c r="C27" s="88">
        <f t="shared" si="14"/>
        <v>1247964</v>
      </c>
      <c r="D27" s="28">
        <f t="shared" si="15"/>
        <v>2.4206800472193642E-2</v>
      </c>
      <c r="E27" s="88">
        <v>984367</v>
      </c>
      <c r="F27" s="28">
        <f t="shared" si="16"/>
        <v>1.9093800430470622E-2</v>
      </c>
      <c r="G27" s="28">
        <f t="shared" si="17"/>
        <v>2.3778650351124895E-2</v>
      </c>
      <c r="H27" s="88">
        <f t="shared" si="18"/>
        <v>263597</v>
      </c>
      <c r="I27" s="28">
        <f t="shared" si="19"/>
        <v>5.1130000417230204E-3</v>
      </c>
      <c r="J27" s="28">
        <f t="shared" si="20"/>
        <v>2.5951789768419976E-2</v>
      </c>
      <c r="K27" s="51">
        <f t="shared" si="21"/>
        <v>1.0913903600585253</v>
      </c>
      <c r="L27" s="88">
        <v>223579</v>
      </c>
      <c r="M27" s="28">
        <f t="shared" si="22"/>
        <v>3.0090414306940289E-2</v>
      </c>
      <c r="N27" s="51">
        <f t="shared" si="23"/>
        <v>1.2654382760423071</v>
      </c>
      <c r="O27" s="28">
        <f t="shared" si="24"/>
        <v>0.84818491864474932</v>
      </c>
      <c r="P27" s="88">
        <v>40018</v>
      </c>
      <c r="Q27" s="28">
        <f t="shared" si="25"/>
        <v>1.4675057023623549E-2</v>
      </c>
      <c r="R27" s="51">
        <f t="shared" si="26"/>
        <v>0.61715264772919787</v>
      </c>
      <c r="S27" s="52">
        <f t="shared" si="27"/>
        <v>0.15181508135525063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51554273</v>
      </c>
      <c r="D28" s="28">
        <v>1</v>
      </c>
      <c r="E28" s="92">
        <f>SUM(E22:E27)</f>
        <v>41397093</v>
      </c>
      <c r="F28" s="56">
        <f t="shared" si="16"/>
        <v>0.80298083148219357</v>
      </c>
      <c r="G28" s="56">
        <f t="shared" si="17"/>
        <v>1</v>
      </c>
      <c r="H28" s="92">
        <f>SUM(H22:H27)</f>
        <v>10157180</v>
      </c>
      <c r="I28" s="56">
        <f t="shared" si="19"/>
        <v>0.19701916851780646</v>
      </c>
      <c r="J28" s="56">
        <f t="shared" si="20"/>
        <v>1</v>
      </c>
      <c r="K28" s="57"/>
      <c r="L28" s="92">
        <f>SUM(L22:L27)</f>
        <v>7430240</v>
      </c>
      <c r="M28" s="56">
        <f t="shared" si="22"/>
        <v>1</v>
      </c>
      <c r="N28" s="65" t="s">
        <v>15</v>
      </c>
      <c r="O28" s="56">
        <f t="shared" si="24"/>
        <v>0.73152587627668308</v>
      </c>
      <c r="P28" s="92">
        <f>SUM(P22:P27)</f>
        <v>2726940</v>
      </c>
      <c r="Q28" s="56">
        <f t="shared" si="25"/>
        <v>1</v>
      </c>
      <c r="R28" s="58"/>
      <c r="S28" s="59">
        <f t="shared" si="27"/>
        <v>0.26847412372331692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1342686</v>
      </c>
      <c r="D30" s="28">
        <f>C30/C$20</f>
        <v>2.604412635204845E-2</v>
      </c>
      <c r="E30" s="88">
        <v>607504</v>
      </c>
      <c r="F30" s="28">
        <f>E30/$C$11</f>
        <v>1.1783775905442407E-2</v>
      </c>
      <c r="G30" s="28">
        <f>E30/E$20</f>
        <v>1.4675040104869199E-2</v>
      </c>
      <c r="H30" s="88">
        <f>L30+P30</f>
        <v>735182</v>
      </c>
      <c r="I30" s="28">
        <f>H30/$C$11</f>
        <v>1.4260350446606045E-2</v>
      </c>
      <c r="J30" s="28">
        <f>H30/H$20</f>
        <v>7.2380522940422437E-2</v>
      </c>
      <c r="K30" s="51">
        <f>J30/G30</f>
        <v>4.9322197706571496</v>
      </c>
      <c r="L30" s="88">
        <v>614368</v>
      </c>
      <c r="M30" s="28">
        <f>L30/L$20</f>
        <v>8.2684812334460261E-2</v>
      </c>
      <c r="N30" s="51">
        <f>M30/$G30</f>
        <v>5.6343840796063871</v>
      </c>
      <c r="O30" s="28">
        <f>L30/H30</f>
        <v>0.8356679026417948</v>
      </c>
      <c r="P30" s="88">
        <v>120814</v>
      </c>
      <c r="Q30" s="28">
        <f>P30/P$20</f>
        <v>4.4303871739018827E-2</v>
      </c>
      <c r="R30" s="51">
        <f>Q30/$G30</f>
        <v>3.0189949344205704</v>
      </c>
      <c r="S30" s="52">
        <f>P30/H30</f>
        <v>0.16433209735820517</v>
      </c>
    </row>
    <row r="31" spans="1:28" ht="19.5" customHeight="1" x14ac:dyDescent="0.25">
      <c r="A31" s="163" t="s">
        <v>44</v>
      </c>
      <c r="B31" s="164"/>
      <c r="C31" s="88">
        <f>E31+H31</f>
        <v>50211587</v>
      </c>
      <c r="D31" s="28">
        <f>C31/C$20</f>
        <v>0.97395587364795155</v>
      </c>
      <c r="E31" s="88">
        <v>40789589</v>
      </c>
      <c r="F31" s="28">
        <f>E31/$C$11</f>
        <v>0.79119705557675113</v>
      </c>
      <c r="G31" s="28">
        <f>E31/E$20</f>
        <v>0.9853249598951308</v>
      </c>
      <c r="H31" s="88">
        <f>L31+P31</f>
        <v>9421998</v>
      </c>
      <c r="I31" s="28">
        <f>H31/$C$11</f>
        <v>0.18275881807120042</v>
      </c>
      <c r="J31" s="28">
        <f>H31/H$20</f>
        <v>0.92761947705957759</v>
      </c>
      <c r="K31" s="51">
        <f>J31/G31</f>
        <v>0.94143507453450193</v>
      </c>
      <c r="L31" s="88">
        <v>6815872</v>
      </c>
      <c r="M31" s="28">
        <f>L31/L$20</f>
        <v>0.91731518766553977</v>
      </c>
      <c r="N31" s="51">
        <f>M31/$G31</f>
        <v>0.93097731713116316</v>
      </c>
      <c r="O31" s="28">
        <f>L31/H31</f>
        <v>0.72339985637865767</v>
      </c>
      <c r="P31" s="88">
        <v>2606126</v>
      </c>
      <c r="Q31" s="28">
        <f>P31/P$20</f>
        <v>0.95569612826098116</v>
      </c>
      <c r="R31" s="51">
        <f>Q31/$G31</f>
        <v>0.9699298882702585</v>
      </c>
      <c r="S31" s="52">
        <f>P31/H31</f>
        <v>0.27660014362134233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51554273</v>
      </c>
      <c r="D32" s="56">
        <v>1</v>
      </c>
      <c r="E32" s="92">
        <f>SUM(E30:E31)</f>
        <v>41397093</v>
      </c>
      <c r="F32" s="56">
        <f>E32/$C$11</f>
        <v>0.80298083148219357</v>
      </c>
      <c r="G32" s="56">
        <f>E32/E$20</f>
        <v>1</v>
      </c>
      <c r="H32" s="92">
        <f>SUM(H30:H31)</f>
        <v>10157180</v>
      </c>
      <c r="I32" s="56">
        <f>H32/$C$11</f>
        <v>0.19701916851780646</v>
      </c>
      <c r="J32" s="56">
        <f>H32/H$20</f>
        <v>1</v>
      </c>
      <c r="K32" s="57"/>
      <c r="L32" s="92">
        <f>SUM(L30:L31)</f>
        <v>7430240</v>
      </c>
      <c r="M32" s="56">
        <f>L32/L$20</f>
        <v>1</v>
      </c>
      <c r="N32" s="58"/>
      <c r="O32" s="56">
        <f>L32/H32</f>
        <v>0.73152587627668308</v>
      </c>
      <c r="P32" s="92">
        <f>SUM(P30:P31)</f>
        <v>2726940</v>
      </c>
      <c r="Q32" s="56">
        <f>P32/P$20</f>
        <v>1</v>
      </c>
      <c r="R32" s="58"/>
      <c r="S32" s="59">
        <f>P32/H32</f>
        <v>0.26847412372331692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54</v>
      </c>
      <c r="D34" s="28">
        <f>C34/C$20</f>
        <v>1.0474398504271412E-6</v>
      </c>
      <c r="E34" s="88">
        <v>47</v>
      </c>
      <c r="F34" s="28">
        <f>E34/$C$11</f>
        <v>9.1166061055695618E-7</v>
      </c>
      <c r="G34" s="28">
        <f>E34/E$20</f>
        <v>1.1353454214768172E-6</v>
      </c>
      <c r="H34" s="88">
        <f>L34+P34</f>
        <v>7</v>
      </c>
      <c r="I34" s="28">
        <f>H34/$C$11</f>
        <v>1.3577923987018496E-7</v>
      </c>
      <c r="J34" s="28">
        <f>H34/H$20</f>
        <v>6.891676626780268E-7</v>
      </c>
      <c r="K34" s="51">
        <f>J34/G34</f>
        <v>0.60701144307393418</v>
      </c>
      <c r="L34" s="88">
        <v>6</v>
      </c>
      <c r="M34" s="28">
        <f>L34/L$20</f>
        <v>8.075109283145632E-7</v>
      </c>
      <c r="N34" s="51">
        <f>M34/$G34</f>
        <v>0.71124691485009162</v>
      </c>
      <c r="O34" s="28">
        <f>L34/H34</f>
        <v>0.8571428571428571</v>
      </c>
      <c r="P34" s="88">
        <v>1</v>
      </c>
      <c r="Q34" s="28">
        <f>P34/P$20</f>
        <v>3.6671140545813253E-7</v>
      </c>
      <c r="R34" s="51">
        <f>Q34/$G34</f>
        <v>0.32299545012576641</v>
      </c>
      <c r="S34" s="52">
        <f>P34/H34</f>
        <v>0.14285714285714285</v>
      </c>
    </row>
    <row r="35" spans="1:28" x14ac:dyDescent="0.25">
      <c r="A35" s="163" t="s">
        <v>17</v>
      </c>
      <c r="B35" s="164"/>
      <c r="C35" s="88">
        <f>E35+H35</f>
        <v>23298040</v>
      </c>
      <c r="D35" s="28">
        <f>C35/C$20</f>
        <v>0.45191288023788057</v>
      </c>
      <c r="E35" s="88">
        <v>19356244</v>
      </c>
      <c r="F35" s="28">
        <f>E35/$C$11</f>
        <v>0.37545372815168976</v>
      </c>
      <c r="G35" s="28">
        <f>E35/E$20</f>
        <v>0.46757495749761946</v>
      </c>
      <c r="H35" s="88">
        <f>L35+P35</f>
        <v>3941796</v>
      </c>
      <c r="I35" s="28">
        <f>H35/$C$11</f>
        <v>7.6459152086190793E-2</v>
      </c>
      <c r="J35" s="28">
        <f>H35/H$20</f>
        <v>0.38807976229622787</v>
      </c>
      <c r="K35" s="51">
        <f>J35/G35</f>
        <v>0.82998406153563875</v>
      </c>
      <c r="L35" s="88">
        <v>2852802</v>
      </c>
      <c r="M35" s="28">
        <f>L35/L$20</f>
        <v>0.38394479855294039</v>
      </c>
      <c r="N35" s="51">
        <f>M35/$G35</f>
        <v>0.82114063723118691</v>
      </c>
      <c r="O35" s="28">
        <f>L35/H35</f>
        <v>0.72373151730835383</v>
      </c>
      <c r="P35" s="88">
        <v>1088994</v>
      </c>
      <c r="Q35" s="28">
        <f>P35/P$20</f>
        <v>0.39934652027547363</v>
      </c>
      <c r="R35" s="51">
        <f>Q35/$G35</f>
        <v>0.85408021510114085</v>
      </c>
      <c r="S35" s="52">
        <f>P35/H35</f>
        <v>0.27626848269164617</v>
      </c>
    </row>
    <row r="36" spans="1:28" x14ac:dyDescent="0.25">
      <c r="A36" s="163" t="s">
        <v>18</v>
      </c>
      <c r="B36" s="164"/>
      <c r="C36" s="88">
        <f>E36+H36</f>
        <v>28256179</v>
      </c>
      <c r="D36" s="28">
        <f>C36/C$20</f>
        <v>0.54808607232226902</v>
      </c>
      <c r="E36" s="88">
        <v>22040802</v>
      </c>
      <c r="F36" s="28">
        <f>E36/$C$11</f>
        <v>0.4275261916698932</v>
      </c>
      <c r="G36" s="28">
        <f>E36/E$20</f>
        <v>0.53242390715695909</v>
      </c>
      <c r="H36" s="88">
        <f>L36+P36</f>
        <v>6215377</v>
      </c>
      <c r="I36" s="28">
        <f>H36/$C$11</f>
        <v>0.1205598806523758</v>
      </c>
      <c r="J36" s="28">
        <f>H36/H$20</f>
        <v>0.61191954853610941</v>
      </c>
      <c r="K36" s="51">
        <f>J36/G36</f>
        <v>1.1493089252953379</v>
      </c>
      <c r="L36" s="88">
        <v>4577432</v>
      </c>
      <c r="M36" s="28">
        <f>L36/L$20</f>
        <v>0.61605439393613126</v>
      </c>
      <c r="N36" s="51">
        <f>M36/$G36</f>
        <v>1.1570750029346781</v>
      </c>
      <c r="O36" s="28">
        <f>L36/H36</f>
        <v>0.73646892215870408</v>
      </c>
      <c r="P36" s="88">
        <v>1637945</v>
      </c>
      <c r="Q36" s="28">
        <f>P36/P$20</f>
        <v>0.60065311301312097</v>
      </c>
      <c r="R36" s="51">
        <f>Q36/$G36</f>
        <v>1.1281482760991945</v>
      </c>
      <c r="S36" s="52">
        <f>P36/H36</f>
        <v>0.26353107784129587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51554273</v>
      </c>
      <c r="D37" s="69">
        <v>1</v>
      </c>
      <c r="E37" s="68">
        <f>SUM(E34:E36)</f>
        <v>41397093</v>
      </c>
      <c r="F37" s="69">
        <f>E37/$C$11</f>
        <v>0.80298083148219357</v>
      </c>
      <c r="G37" s="69">
        <f>E37/E$20</f>
        <v>1</v>
      </c>
      <c r="H37" s="68">
        <f>SUM(H34:H36)</f>
        <v>10157180</v>
      </c>
      <c r="I37" s="69">
        <f>H37/$C$11</f>
        <v>0.19701916851780646</v>
      </c>
      <c r="J37" s="69">
        <f>H37/H$20</f>
        <v>1</v>
      </c>
      <c r="K37" s="70"/>
      <c r="L37" s="68">
        <f>SUM(L34:L36)</f>
        <v>7430240</v>
      </c>
      <c r="M37" s="69">
        <f>L37/L$20</f>
        <v>1</v>
      </c>
      <c r="N37" s="71"/>
      <c r="O37" s="69">
        <f>L37/H37</f>
        <v>0.73152587627668308</v>
      </c>
      <c r="P37" s="68">
        <f>SUM(P34:P36)</f>
        <v>2726940</v>
      </c>
      <c r="Q37" s="69">
        <f>P37/P$20</f>
        <v>1</v>
      </c>
      <c r="R37" s="71"/>
      <c r="S37" s="72">
        <f>P37/H37</f>
        <v>0.26847412372331692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51554273</v>
      </c>
      <c r="D46" s="78">
        <f t="shared" si="28"/>
        <v>1</v>
      </c>
      <c r="E46" s="79">
        <f t="shared" si="28"/>
        <v>41397093</v>
      </c>
      <c r="F46" s="80">
        <f t="shared" si="28"/>
        <v>0.80298083148219357</v>
      </c>
      <c r="G46" s="78">
        <f t="shared" si="28"/>
        <v>1</v>
      </c>
      <c r="H46" s="77">
        <f t="shared" si="28"/>
        <v>10157180</v>
      </c>
      <c r="I46" s="80">
        <f t="shared" si="28"/>
        <v>0.19701916851780646</v>
      </c>
      <c r="J46" s="81">
        <f t="shared" si="28"/>
        <v>1</v>
      </c>
      <c r="K46" s="82">
        <f t="shared" si="28"/>
        <v>1</v>
      </c>
      <c r="L46" s="79">
        <f t="shared" si="28"/>
        <v>7430240</v>
      </c>
      <c r="M46" s="81">
        <f t="shared" si="28"/>
        <v>1</v>
      </c>
      <c r="N46" s="81">
        <f t="shared" si="28"/>
        <v>1</v>
      </c>
      <c r="O46" s="83">
        <f t="shared" si="28"/>
        <v>0.73152587627668308</v>
      </c>
      <c r="P46" s="77">
        <f t="shared" si="28"/>
        <v>2726940</v>
      </c>
      <c r="Q46" s="81">
        <f t="shared" si="28"/>
        <v>1</v>
      </c>
      <c r="R46" s="81">
        <f t="shared" si="28"/>
        <v>1</v>
      </c>
      <c r="S46" s="43">
        <f t="shared" si="28"/>
        <v>0.26847412372331692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41397093</v>
      </c>
      <c r="D48" s="28">
        <f t="shared" ref="D48:D57" si="30">C48/C$20</f>
        <v>0.80298083148219357</v>
      </c>
      <c r="E48" s="88">
        <v>41397093</v>
      </c>
      <c r="F48" s="28">
        <f t="shared" ref="F48:F58" si="31">E48/$C$11</f>
        <v>0.80298083148219357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1267385</v>
      </c>
      <c r="D49" s="28">
        <f t="shared" si="30"/>
        <v>2.4583510274696338E-2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1267385</v>
      </c>
      <c r="I49" s="28">
        <f t="shared" si="34"/>
        <v>2.4583510274696338E-2</v>
      </c>
      <c r="J49" s="28">
        <f t="shared" si="35"/>
        <v>0.12477725116617014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1267385</v>
      </c>
      <c r="Q49" s="28">
        <f t="shared" si="37"/>
        <v>0.46476453460655531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5261959</v>
      </c>
      <c r="D50" s="28">
        <f t="shared" si="30"/>
        <v>0.10206639903543979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5261959</v>
      </c>
      <c r="I50" s="28">
        <f t="shared" si="34"/>
        <v>0.10206639903543979</v>
      </c>
      <c r="J50" s="28">
        <f t="shared" si="35"/>
        <v>0.51805314073394382</v>
      </c>
      <c r="K50" s="51" t="s">
        <v>48</v>
      </c>
      <c r="L50" s="88">
        <v>5261959</v>
      </c>
      <c r="M50" s="28">
        <f t="shared" si="36"/>
        <v>0.70818156614052841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936691</v>
      </c>
      <c r="D51" s="28">
        <f t="shared" si="30"/>
        <v>1.816902742474906E-2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936691</v>
      </c>
      <c r="I51" s="28">
        <f t="shared" si="34"/>
        <v>1.816902742474906E-2</v>
      </c>
      <c r="J51" s="28">
        <f t="shared" si="35"/>
        <v>9.2219592445934792E-2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936691</v>
      </c>
      <c r="Q51" s="28">
        <f t="shared" si="37"/>
        <v>0.34349527308998362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271078</v>
      </c>
      <c r="D52" s="28">
        <f t="shared" si="30"/>
        <v>5.2581092550757144E-3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271078</v>
      </c>
      <c r="I52" s="28">
        <f t="shared" si="34"/>
        <v>5.2581092550757144E-3</v>
      </c>
      <c r="J52" s="28">
        <f t="shared" si="35"/>
        <v>2.6688313094776307E-2</v>
      </c>
      <c r="K52" s="51" t="s">
        <v>48</v>
      </c>
      <c r="L52" s="88">
        <v>271078</v>
      </c>
      <c r="M52" s="28">
        <f t="shared" si="36"/>
        <v>3.6483074570942527E-2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79</v>
      </c>
      <c r="D53" s="28">
        <f t="shared" si="30"/>
        <v>1.5323657071063731E-6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79</v>
      </c>
      <c r="I53" s="28">
        <f t="shared" si="34"/>
        <v>1.5323657071063731E-6</v>
      </c>
      <c r="J53" s="28">
        <f t="shared" si="35"/>
        <v>7.7777493359377316E-6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79</v>
      </c>
      <c r="Q53" s="28">
        <f t="shared" si="37"/>
        <v>2.8970201031192471E-5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522785</v>
      </c>
      <c r="D54" s="28">
        <f t="shared" si="30"/>
        <v>1.0140478559362093E-2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522785</v>
      </c>
      <c r="I54" s="28">
        <f t="shared" si="34"/>
        <v>1.0140478559362093E-2</v>
      </c>
      <c r="J54" s="28">
        <f t="shared" si="35"/>
        <v>5.1469502361876029E-2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522785</v>
      </c>
      <c r="Q54" s="28">
        <f t="shared" si="37"/>
        <v>0.19171122210242983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1897203</v>
      </c>
      <c r="D55" s="28">
        <f t="shared" si="30"/>
        <v>3.680011160277636E-2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1897203</v>
      </c>
      <c r="I55" s="28">
        <f t="shared" si="34"/>
        <v>3.680011160277636E-2</v>
      </c>
      <c r="J55" s="28">
        <f t="shared" si="35"/>
        <v>0.18678442244796292</v>
      </c>
      <c r="K55" s="51" t="s">
        <v>48</v>
      </c>
      <c r="L55" s="88">
        <v>1897203</v>
      </c>
      <c r="M55" s="28">
        <f t="shared" si="36"/>
        <v>0.25533535928852902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51554273</v>
      </c>
      <c r="D58" s="56">
        <v>1</v>
      </c>
      <c r="E58" s="92">
        <f>SUM(E48:E57)</f>
        <v>41397093</v>
      </c>
      <c r="F58" s="56">
        <f t="shared" si="31"/>
        <v>0.80298083148219357</v>
      </c>
      <c r="G58" s="56">
        <f t="shared" si="32"/>
        <v>1</v>
      </c>
      <c r="H58" s="92">
        <f>SUM(H48:H57)</f>
        <v>10157180</v>
      </c>
      <c r="I58" s="56">
        <f t="shared" si="34"/>
        <v>0.19701916851780646</v>
      </c>
      <c r="J58" s="56">
        <f t="shared" si="35"/>
        <v>1</v>
      </c>
      <c r="K58" s="93"/>
      <c r="L58" s="92">
        <f>SUM(L48:L57)</f>
        <v>7430240</v>
      </c>
      <c r="M58" s="56">
        <f t="shared" si="36"/>
        <v>1</v>
      </c>
      <c r="N58" s="94"/>
      <c r="O58" s="56">
        <f>L58/H58</f>
        <v>0.73152587627668308</v>
      </c>
      <c r="P58" s="92">
        <f>SUM(P48:P57)</f>
        <v>2726940</v>
      </c>
      <c r="Q58" s="56">
        <f t="shared" si="37"/>
        <v>1</v>
      </c>
      <c r="R58" s="94"/>
      <c r="S58" s="59">
        <f>P58/H58</f>
        <v>0.26847412372331692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38746468</v>
      </c>
      <c r="D60" s="28">
        <f>C60/C$20</f>
        <v>0.75156656752777795</v>
      </c>
      <c r="E60" s="88">
        <v>33945786</v>
      </c>
      <c r="F60" s="28">
        <f t="shared" ref="F60:F65" si="40">E60/$C$11</f>
        <v>0.65844757426799516</v>
      </c>
      <c r="G60" s="28">
        <f t="shared" ref="G60:G65" si="41">E60/E$20</f>
        <v>0.82000410028791149</v>
      </c>
      <c r="H60" s="88">
        <f>L60+P60</f>
        <v>4800682</v>
      </c>
      <c r="I60" s="28">
        <f t="shared" ref="I60:I65" si="42">H60/$C$11</f>
        <v>9.3118993259782748E-2</v>
      </c>
      <c r="J60" s="28">
        <f t="shared" ref="J60:J65" si="43">H60/H$20</f>
        <v>0.47263925617149644</v>
      </c>
      <c r="K60" s="51">
        <f>J60/G60</f>
        <v>0.5763864546598586</v>
      </c>
      <c r="L60" s="88">
        <v>3574744</v>
      </c>
      <c r="M60" s="28">
        <f t="shared" ref="M60:M65" si="44">L60/L$20</f>
        <v>0.48110747432115247</v>
      </c>
      <c r="N60" s="51">
        <f>M60/$G60</f>
        <v>0.58671349832547293</v>
      </c>
      <c r="O60" s="28">
        <f t="shared" ref="O60:O65" si="45">L60/H60</f>
        <v>0.74463253346087077</v>
      </c>
      <c r="P60" s="88">
        <v>1225938</v>
      </c>
      <c r="Q60" s="28">
        <f t="shared" ref="Q60:Q65" si="46">P60/P$20</f>
        <v>0.4495654469845321</v>
      </c>
      <c r="R60" s="51">
        <f>Q60/$G60</f>
        <v>0.54824780367157344</v>
      </c>
      <c r="S60" s="52">
        <f t="shared" ref="S60:S65" si="47">P60/H60</f>
        <v>0.25536746653912923</v>
      </c>
    </row>
    <row r="61" spans="1:28" ht="18.75" customHeight="1" x14ac:dyDescent="0.35">
      <c r="A61" s="171" t="s">
        <v>58</v>
      </c>
      <c r="B61" s="172"/>
      <c r="C61" s="88">
        <f>E61+H61</f>
        <v>8964014</v>
      </c>
      <c r="D61" s="28">
        <f>C61/C$20</f>
        <v>0.17387528672938515</v>
      </c>
      <c r="E61" s="88">
        <v>4849317</v>
      </c>
      <c r="F61" s="28">
        <f t="shared" si="40"/>
        <v>9.4062368021366527E-2</v>
      </c>
      <c r="G61" s="28">
        <f t="shared" si="41"/>
        <v>0.11714148623914244</v>
      </c>
      <c r="H61" s="88">
        <f>L61+P61</f>
        <v>4114697</v>
      </c>
      <c r="I61" s="28">
        <f t="shared" si="42"/>
        <v>7.981291870801864E-2</v>
      </c>
      <c r="J61" s="28">
        <f t="shared" si="43"/>
        <v>0.4051023020168984</v>
      </c>
      <c r="K61" s="51">
        <f>J61/G61</f>
        <v>3.4582308541816569</v>
      </c>
      <c r="L61" s="88">
        <v>2980345</v>
      </c>
      <c r="M61" s="28">
        <f t="shared" si="44"/>
        <v>0.40111019294127781</v>
      </c>
      <c r="N61" s="51">
        <f>M61/$G61</f>
        <v>3.4241514754424225</v>
      </c>
      <c r="O61" s="28">
        <f t="shared" si="45"/>
        <v>0.72431700317180103</v>
      </c>
      <c r="P61" s="88">
        <v>1134352</v>
      </c>
      <c r="Q61" s="28">
        <f t="shared" si="46"/>
        <v>0.41597981620424357</v>
      </c>
      <c r="R61" s="51">
        <f>Q61/$G61</f>
        <v>3.5510887693112201</v>
      </c>
      <c r="S61" s="52">
        <f t="shared" si="47"/>
        <v>0.27568299682819902</v>
      </c>
    </row>
    <row r="62" spans="1:28" ht="20.25" customHeight="1" x14ac:dyDescent="0.35">
      <c r="A62" s="171" t="s">
        <v>59</v>
      </c>
      <c r="B62" s="172"/>
      <c r="C62" s="88">
        <f>E62+H62</f>
        <v>126595</v>
      </c>
      <c r="D62" s="28">
        <f>C62/C$20</f>
        <v>2.455567553052295E-3</v>
      </c>
      <c r="E62" s="88">
        <v>70540</v>
      </c>
      <c r="F62" s="28">
        <f t="shared" si="40"/>
        <v>1.3682667972061209E-3</v>
      </c>
      <c r="G62" s="28">
        <f t="shared" si="41"/>
        <v>1.7039843836377593E-3</v>
      </c>
      <c r="H62" s="88">
        <f>L62+P62</f>
        <v>56055</v>
      </c>
      <c r="I62" s="28">
        <f t="shared" si="42"/>
        <v>1.0873007558461741E-3</v>
      </c>
      <c r="J62" s="28">
        <f t="shared" si="43"/>
        <v>5.5187561902023986E-3</v>
      </c>
      <c r="K62" s="51">
        <f>J62/G62</f>
        <v>3.2387363658935975</v>
      </c>
      <c r="L62" s="88">
        <v>49409</v>
      </c>
      <c r="M62" s="28">
        <f t="shared" si="44"/>
        <v>6.6497179095157087E-3</v>
      </c>
      <c r="N62" s="51">
        <f>M62/$G62</f>
        <v>3.9024523777145927</v>
      </c>
      <c r="O62" s="28">
        <f t="shared" si="45"/>
        <v>0.88143787351708147</v>
      </c>
      <c r="P62" s="88">
        <v>6646</v>
      </c>
      <c r="Q62" s="28">
        <f t="shared" si="46"/>
        <v>2.4371640006747488E-3</v>
      </c>
      <c r="R62" s="51">
        <f>Q62/$G62</f>
        <v>1.4302736715648516</v>
      </c>
      <c r="S62" s="52">
        <f t="shared" si="47"/>
        <v>0.11856212648291856</v>
      </c>
    </row>
    <row r="63" spans="1:28" ht="21" customHeight="1" x14ac:dyDescent="0.35">
      <c r="A63" s="171" t="s">
        <v>60</v>
      </c>
      <c r="B63" s="172"/>
      <c r="C63" s="88">
        <f>E63+H63</f>
        <v>109198</v>
      </c>
      <c r="D63" s="28">
        <f>C63/C$20</f>
        <v>2.118117347906351E-3</v>
      </c>
      <c r="E63" s="88">
        <v>50133</v>
      </c>
      <c r="F63" s="28">
        <f t="shared" si="40"/>
        <v>9.7243151891599747E-4</v>
      </c>
      <c r="G63" s="28">
        <f t="shared" si="41"/>
        <v>1.2110270641467506E-3</v>
      </c>
      <c r="H63" s="88">
        <f>L63+P63</f>
        <v>59065</v>
      </c>
      <c r="I63" s="28">
        <f t="shared" si="42"/>
        <v>1.1456858289903536E-3</v>
      </c>
      <c r="J63" s="28">
        <f t="shared" si="43"/>
        <v>5.8150982851539502E-3</v>
      </c>
      <c r="K63" s="51">
        <f>J63/G63</f>
        <v>4.8017905274900485</v>
      </c>
      <c r="L63" s="88">
        <v>39873</v>
      </c>
      <c r="M63" s="28">
        <f t="shared" si="44"/>
        <v>5.3663138741144294E-3</v>
      </c>
      <c r="N63" s="51">
        <f>M63/$G63</f>
        <v>4.4312088746714808</v>
      </c>
      <c r="O63" s="28">
        <f t="shared" si="45"/>
        <v>0.67506983831372214</v>
      </c>
      <c r="P63" s="88">
        <v>19192</v>
      </c>
      <c r="Q63" s="28">
        <f t="shared" si="46"/>
        <v>7.0379252935524805E-3</v>
      </c>
      <c r="R63" s="51">
        <f>Q63/$G63</f>
        <v>5.8115342769083105</v>
      </c>
      <c r="S63" s="52">
        <f t="shared" si="47"/>
        <v>0.32493016168627781</v>
      </c>
    </row>
    <row r="64" spans="1:28" ht="20.25" customHeight="1" x14ac:dyDescent="0.35">
      <c r="A64" s="171" t="s">
        <v>19</v>
      </c>
      <c r="B64" s="172"/>
      <c r="C64" s="88">
        <f>E64+H64</f>
        <v>3607998</v>
      </c>
      <c r="D64" s="28">
        <f>C64/C$20</f>
        <v>6.9984460841878232E-2</v>
      </c>
      <c r="E64" s="88">
        <v>2481317</v>
      </c>
      <c r="F64" s="28">
        <f t="shared" si="40"/>
        <v>4.8130190876709673E-2</v>
      </c>
      <c r="G64" s="28">
        <f t="shared" si="41"/>
        <v>5.9939402025161528E-2</v>
      </c>
      <c r="H64" s="88">
        <f>L64+P64</f>
        <v>1126681</v>
      </c>
      <c r="I64" s="28">
        <f t="shared" si="42"/>
        <v>2.1854269965168552E-2</v>
      </c>
      <c r="J64" s="28">
        <f t="shared" si="43"/>
        <v>0.11092458733624884</v>
      </c>
      <c r="K64" s="51">
        <f>J64/G64</f>
        <v>1.8506121781075595</v>
      </c>
      <c r="L64" s="88">
        <v>785869</v>
      </c>
      <c r="M64" s="28">
        <f t="shared" si="44"/>
        <v>0.10576630095393957</v>
      </c>
      <c r="N64" s="51">
        <f>M64/$G64</f>
        <v>1.7645538223678092</v>
      </c>
      <c r="O64" s="28">
        <f t="shared" si="45"/>
        <v>0.69750799028296384</v>
      </c>
      <c r="P64" s="88">
        <v>340812</v>
      </c>
      <c r="Q64" s="28">
        <f t="shared" si="46"/>
        <v>0.12497964751699707</v>
      </c>
      <c r="R64" s="51">
        <f>Q64/$G64</f>
        <v>2.0851000059115163</v>
      </c>
      <c r="S64" s="52">
        <f t="shared" si="47"/>
        <v>0.30249200971703616</v>
      </c>
    </row>
    <row r="65" spans="1:28" s="60" customFormat="1" x14ac:dyDescent="0.25">
      <c r="A65" s="89"/>
      <c r="B65" s="90" t="s">
        <v>38</v>
      </c>
      <c r="C65" s="91">
        <f>SUM(C60:C64)</f>
        <v>51554273</v>
      </c>
      <c r="D65" s="56">
        <v>1</v>
      </c>
      <c r="E65" s="92">
        <f>SUM(E60:E64)</f>
        <v>41397093</v>
      </c>
      <c r="F65" s="56">
        <f t="shared" si="40"/>
        <v>0.80298083148219357</v>
      </c>
      <c r="G65" s="56">
        <f t="shared" si="41"/>
        <v>1</v>
      </c>
      <c r="H65" s="92">
        <f>SUM(H60:H64)</f>
        <v>10157180</v>
      </c>
      <c r="I65" s="56">
        <f t="shared" si="42"/>
        <v>0.19701916851780646</v>
      </c>
      <c r="J65" s="56">
        <f t="shared" si="43"/>
        <v>1</v>
      </c>
      <c r="K65" s="57"/>
      <c r="L65" s="92">
        <f>SUM(L60:L64)</f>
        <v>7430240</v>
      </c>
      <c r="M65" s="56">
        <f t="shared" si="44"/>
        <v>1</v>
      </c>
      <c r="N65" s="65" t="s">
        <v>15</v>
      </c>
      <c r="O65" s="56">
        <f t="shared" si="45"/>
        <v>0.73152587627668308</v>
      </c>
      <c r="P65" s="92">
        <f>SUM(P60:P64)</f>
        <v>2726940</v>
      </c>
      <c r="Q65" s="56">
        <f t="shared" si="46"/>
        <v>1</v>
      </c>
      <c r="R65" s="58"/>
      <c r="S65" s="59">
        <f t="shared" si="47"/>
        <v>0.26847412372331692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103034</v>
      </c>
      <c r="D67" s="28">
        <f t="shared" ref="D67:D72" si="49">C67/C$20</f>
        <v>1.9985540286835196E-3</v>
      </c>
      <c r="E67" s="88">
        <v>55910</v>
      </c>
      <c r="F67" s="28">
        <f t="shared" ref="F67:F73" si="50">E67/$C$11</f>
        <v>1.0844881858774345E-3</v>
      </c>
      <c r="G67" s="28">
        <f t="shared" ref="G67:G73" si="51">E67/E$20</f>
        <v>1.3505779258461458E-3</v>
      </c>
      <c r="H67" s="88">
        <f t="shared" ref="H67:H72" si="52">L67+P67</f>
        <v>47124</v>
      </c>
      <c r="I67" s="28">
        <f t="shared" ref="I67:I73" si="53">H67/$C$11</f>
        <v>9.1406584280608516E-4</v>
      </c>
      <c r="J67" s="28">
        <f t="shared" ref="J67:J73" si="54">H67/H$20</f>
        <v>4.6394767051484761E-3</v>
      </c>
      <c r="K67" s="51">
        <f t="shared" ref="K67:K72" si="55">J67/G67</f>
        <v>3.4351788344547494</v>
      </c>
      <c r="L67" s="88">
        <v>41645</v>
      </c>
      <c r="M67" s="28">
        <f t="shared" ref="M67:M73" si="56">L67/L$20</f>
        <v>5.6047987682766639E-3</v>
      </c>
      <c r="N67" s="51">
        <f t="shared" ref="N67:N72" si="57">M67/$G67</f>
        <v>4.1499262360335267</v>
      </c>
      <c r="O67" s="28">
        <f t="shared" ref="O67:O73" si="58">L67/H67</f>
        <v>0.88373228079110433</v>
      </c>
      <c r="P67" s="88">
        <v>5479</v>
      </c>
      <c r="Q67" s="28">
        <f t="shared" ref="Q67:Q73" si="59">P67/P$20</f>
        <v>2.0092117905051083E-3</v>
      </c>
      <c r="R67" s="51">
        <f t="shared" ref="R67:R72" si="60">Q67/$G67</f>
        <v>1.4876681693478178</v>
      </c>
      <c r="S67" s="52">
        <f t="shared" ref="S67:S73" si="61">P67/H67</f>
        <v>0.11626771920889568</v>
      </c>
    </row>
    <row r="68" spans="1:28" ht="21" customHeight="1" x14ac:dyDescent="0.25">
      <c r="A68" s="163" t="s">
        <v>20</v>
      </c>
      <c r="B68" s="170"/>
      <c r="C68" s="88">
        <f t="shared" si="48"/>
        <v>41882030</v>
      </c>
      <c r="D68" s="28">
        <f t="shared" si="49"/>
        <v>0.8123871710886118</v>
      </c>
      <c r="E68" s="88">
        <v>36130264</v>
      </c>
      <c r="F68" s="28">
        <f t="shared" si="50"/>
        <v>0.70081996888987264</v>
      </c>
      <c r="G68" s="28">
        <f t="shared" si="51"/>
        <v>0.87277297466273784</v>
      </c>
      <c r="H68" s="88">
        <f t="shared" si="52"/>
        <v>5751766</v>
      </c>
      <c r="I68" s="28">
        <f t="shared" si="53"/>
        <v>0.11156720219873918</v>
      </c>
      <c r="J68" s="28">
        <f t="shared" si="54"/>
        <v>0.56627587578442051</v>
      </c>
      <c r="K68" s="51">
        <f t="shared" si="55"/>
        <v>0.64882379750959207</v>
      </c>
      <c r="L68" s="88">
        <v>4234716</v>
      </c>
      <c r="M68" s="28">
        <f t="shared" si="56"/>
        <v>0.5699299080514223</v>
      </c>
      <c r="N68" s="51">
        <f t="shared" si="57"/>
        <v>0.653010490238493</v>
      </c>
      <c r="O68" s="28">
        <f t="shared" si="58"/>
        <v>0.73624622420314034</v>
      </c>
      <c r="P68" s="88">
        <v>1517050</v>
      </c>
      <c r="Q68" s="28">
        <f t="shared" si="59"/>
        <v>0.55631953765025999</v>
      </c>
      <c r="R68" s="51">
        <f t="shared" si="60"/>
        <v>0.63741609078264172</v>
      </c>
      <c r="S68" s="52">
        <f t="shared" si="61"/>
        <v>0.2637537757968596</v>
      </c>
    </row>
    <row r="69" spans="1:28" ht="20.25" customHeight="1" x14ac:dyDescent="0.25">
      <c r="A69" s="163" t="s">
        <v>21</v>
      </c>
      <c r="B69" s="170"/>
      <c r="C69" s="88">
        <f t="shared" si="48"/>
        <v>223379</v>
      </c>
      <c r="D69" s="28">
        <f t="shared" si="49"/>
        <v>4.3328901175660062E-3</v>
      </c>
      <c r="E69" s="88">
        <v>152834</v>
      </c>
      <c r="F69" s="28">
        <f t="shared" si="50"/>
        <v>2.9645263351885495E-3</v>
      </c>
      <c r="G69" s="28">
        <f t="shared" si="51"/>
        <v>3.691901747786976E-3</v>
      </c>
      <c r="H69" s="88">
        <f t="shared" si="52"/>
        <v>70545</v>
      </c>
      <c r="I69" s="28">
        <f t="shared" si="53"/>
        <v>1.3683637823774569E-3</v>
      </c>
      <c r="J69" s="28">
        <f t="shared" si="54"/>
        <v>6.9453332519459144E-3</v>
      </c>
      <c r="K69" s="51">
        <f t="shared" si="55"/>
        <v>1.8812345848881626</v>
      </c>
      <c r="L69" s="88">
        <v>55883</v>
      </c>
      <c r="M69" s="28">
        <f t="shared" si="56"/>
        <v>7.5210222011671225E-3</v>
      </c>
      <c r="N69" s="51">
        <f t="shared" si="57"/>
        <v>2.0371674857478053</v>
      </c>
      <c r="O69" s="28">
        <f t="shared" si="58"/>
        <v>0.7921610319654121</v>
      </c>
      <c r="P69" s="88">
        <v>14662</v>
      </c>
      <c r="Q69" s="28">
        <f t="shared" si="59"/>
        <v>5.3767226268271393E-3</v>
      </c>
      <c r="R69" s="51">
        <f t="shared" si="60"/>
        <v>1.456355828009261</v>
      </c>
      <c r="S69" s="52">
        <f t="shared" si="61"/>
        <v>0.20783896803458785</v>
      </c>
    </row>
    <row r="70" spans="1:28" ht="21" customHeight="1" x14ac:dyDescent="0.25">
      <c r="A70" s="163" t="s">
        <v>22</v>
      </c>
      <c r="B70" s="170"/>
      <c r="C70" s="88">
        <f t="shared" si="48"/>
        <v>9173699</v>
      </c>
      <c r="D70" s="28">
        <f t="shared" si="49"/>
        <v>0.17794255385969657</v>
      </c>
      <c r="E70" s="88">
        <v>4977901</v>
      </c>
      <c r="F70" s="28">
        <f t="shared" si="50"/>
        <v>9.6556516275576224E-2</v>
      </c>
      <c r="G70" s="28">
        <f t="shared" si="51"/>
        <v>0.12024759806201851</v>
      </c>
      <c r="H70" s="88">
        <f t="shared" si="52"/>
        <v>4195798</v>
      </c>
      <c r="I70" s="28">
        <f t="shared" si="53"/>
        <v>8.138603758412033E-2</v>
      </c>
      <c r="J70" s="28">
        <f t="shared" si="54"/>
        <v>0.41308690010416277</v>
      </c>
      <c r="K70" s="51">
        <f t="shared" si="55"/>
        <v>3.4353027150788527</v>
      </c>
      <c r="L70" s="88">
        <v>3030851</v>
      </c>
      <c r="M70" s="28">
        <f t="shared" si="56"/>
        <v>0.40790755076552038</v>
      </c>
      <c r="N70" s="51">
        <f t="shared" si="57"/>
        <v>3.392230342556525</v>
      </c>
      <c r="O70" s="28">
        <f t="shared" si="58"/>
        <v>0.72235388834257508</v>
      </c>
      <c r="P70" s="88">
        <v>1164947</v>
      </c>
      <c r="Q70" s="28">
        <f t="shared" si="59"/>
        <v>0.42719935165423517</v>
      </c>
      <c r="R70" s="51">
        <f t="shared" si="60"/>
        <v>3.5526643237722237</v>
      </c>
      <c r="S70" s="52">
        <f t="shared" si="61"/>
        <v>0.27764611165742487</v>
      </c>
    </row>
    <row r="71" spans="1:28" ht="23.25" customHeight="1" x14ac:dyDescent="0.25">
      <c r="A71" s="163" t="s">
        <v>23</v>
      </c>
      <c r="B71" s="170"/>
      <c r="C71" s="88">
        <f t="shared" si="48"/>
        <v>142477</v>
      </c>
      <c r="D71" s="28">
        <f t="shared" si="49"/>
        <v>2.7636312512834774E-3</v>
      </c>
      <c r="E71" s="88">
        <v>62538</v>
      </c>
      <c r="F71" s="28">
        <f t="shared" si="50"/>
        <v>1.2130517290002325E-3</v>
      </c>
      <c r="G71" s="28">
        <f t="shared" si="51"/>
        <v>1.5106857865599403E-3</v>
      </c>
      <c r="H71" s="88">
        <f t="shared" si="52"/>
        <v>79939</v>
      </c>
      <c r="I71" s="28">
        <f t="shared" si="53"/>
        <v>1.5505795222832451E-3</v>
      </c>
      <c r="J71" s="28">
        <f t="shared" si="54"/>
        <v>7.8701962552598266E-3</v>
      </c>
      <c r="K71" s="51">
        <f t="shared" si="55"/>
        <v>5.2096844527686015</v>
      </c>
      <c r="L71" s="88">
        <v>56678</v>
      </c>
      <c r="M71" s="28">
        <f t="shared" si="56"/>
        <v>7.6280173991688021E-3</v>
      </c>
      <c r="N71" s="51">
        <f t="shared" si="57"/>
        <v>5.0493739115259366</v>
      </c>
      <c r="O71" s="28">
        <f t="shared" si="58"/>
        <v>0.70901562441361543</v>
      </c>
      <c r="P71" s="88">
        <v>23261</v>
      </c>
      <c r="Q71" s="28">
        <f t="shared" si="59"/>
        <v>8.5300740023616217E-3</v>
      </c>
      <c r="R71" s="51">
        <f t="shared" si="60"/>
        <v>5.6464912017116999</v>
      </c>
      <c r="S71" s="52">
        <f t="shared" si="61"/>
        <v>0.29098437558638462</v>
      </c>
    </row>
    <row r="72" spans="1:28" ht="18.75" customHeight="1" x14ac:dyDescent="0.25">
      <c r="A72" s="163" t="s">
        <v>24</v>
      </c>
      <c r="B72" s="170"/>
      <c r="C72" s="88">
        <f t="shared" si="48"/>
        <v>29654</v>
      </c>
      <c r="D72" s="28">
        <f t="shared" si="49"/>
        <v>5.7519965415863783E-4</v>
      </c>
      <c r="E72" s="88">
        <v>17646</v>
      </c>
      <c r="F72" s="28">
        <f t="shared" si="50"/>
        <v>3.422800666784691E-4</v>
      </c>
      <c r="G72" s="28">
        <f t="shared" si="51"/>
        <v>4.2626181505063651E-4</v>
      </c>
      <c r="H72" s="88">
        <f t="shared" si="52"/>
        <v>12008</v>
      </c>
      <c r="I72" s="28">
        <f t="shared" si="53"/>
        <v>2.329195874801687E-4</v>
      </c>
      <c r="J72" s="28">
        <f t="shared" si="54"/>
        <v>1.1822178990625351E-3</v>
      </c>
      <c r="K72" s="51">
        <f t="shared" si="55"/>
        <v>2.773454851737299</v>
      </c>
      <c r="L72" s="88">
        <v>10467</v>
      </c>
      <c r="M72" s="28">
        <f t="shared" si="56"/>
        <v>1.4087028144447555E-3</v>
      </c>
      <c r="N72" s="51">
        <f t="shared" si="57"/>
        <v>3.3047830340548163</v>
      </c>
      <c r="O72" s="28">
        <f t="shared" si="58"/>
        <v>0.87166888740839443</v>
      </c>
      <c r="P72" s="88">
        <v>1541</v>
      </c>
      <c r="Q72" s="28">
        <f t="shared" si="59"/>
        <v>5.6510227581098229E-4</v>
      </c>
      <c r="R72" s="51">
        <f t="shared" si="60"/>
        <v>1.3257163927382345</v>
      </c>
      <c r="S72" s="52">
        <f t="shared" si="61"/>
        <v>0.1283311125916056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51554273</v>
      </c>
      <c r="D73" s="99">
        <v>1</v>
      </c>
      <c r="E73" s="98">
        <f>SUM(E67:E72)</f>
        <v>41397093</v>
      </c>
      <c r="F73" s="69">
        <f t="shared" si="50"/>
        <v>0.80298083148219357</v>
      </c>
      <c r="G73" s="99">
        <f t="shared" si="51"/>
        <v>1</v>
      </c>
      <c r="H73" s="98">
        <f>SUM(H67:H72)</f>
        <v>10157180</v>
      </c>
      <c r="I73" s="69">
        <f t="shared" si="53"/>
        <v>0.19701916851780646</v>
      </c>
      <c r="J73" s="69">
        <f t="shared" si="54"/>
        <v>1</v>
      </c>
      <c r="K73" s="99"/>
      <c r="L73" s="98">
        <f>SUM(L67:L72)</f>
        <v>7430240</v>
      </c>
      <c r="M73" s="69">
        <f t="shared" si="56"/>
        <v>1</v>
      </c>
      <c r="N73" s="100"/>
      <c r="O73" s="69">
        <f t="shared" si="58"/>
        <v>0.73152587627668308</v>
      </c>
      <c r="P73" s="98">
        <f>SUM(P67:P72)</f>
        <v>2726940</v>
      </c>
      <c r="Q73" s="69">
        <f t="shared" si="59"/>
        <v>1</v>
      </c>
      <c r="R73" s="100"/>
      <c r="S73" s="72">
        <f t="shared" si="61"/>
        <v>0.26847412372331692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458208</v>
      </c>
      <c r="D83" s="28">
        <f t="shared" ref="D83:D88" si="63">C83/C$20</f>
        <v>8.8878762774911007E-3</v>
      </c>
      <c r="E83" s="88">
        <v>436161</v>
      </c>
      <c r="F83" s="28">
        <f t="shared" ref="F83:F89" si="64">E83/$C$11</f>
        <v>8.4602298630028199E-3</v>
      </c>
      <c r="G83" s="28">
        <f t="shared" ref="G83:G89" si="65">E83/E$20</f>
        <v>1.0536029667590428E-2</v>
      </c>
      <c r="H83" s="88">
        <f t="shared" ref="H83:H88" si="66">L83+P83</f>
        <v>22047</v>
      </c>
      <c r="I83" s="28">
        <f t="shared" ref="I83:I89" si="67">H83/$C$11</f>
        <v>4.276464144882811E-4</v>
      </c>
      <c r="J83" s="28">
        <f t="shared" ref="J83:J89" si="68">H83/H$20</f>
        <v>2.1705827798660653E-3</v>
      </c>
      <c r="K83" s="51">
        <f t="shared" ref="K83:K88" si="69">J83/G83</f>
        <v>0.20601524942008576</v>
      </c>
      <c r="L83" s="88">
        <v>14365</v>
      </c>
      <c r="M83" s="28">
        <f t="shared" ref="M83:M89" si="70">L83/L$20</f>
        <v>1.9333157475397834E-3</v>
      </c>
      <c r="N83" s="51">
        <f t="shared" ref="N83:N88" si="71">M83/$G83</f>
        <v>0.18349566283842189</v>
      </c>
      <c r="O83" s="28">
        <f t="shared" ref="O83:O89" si="72">L83/H83</f>
        <v>0.65156257087132041</v>
      </c>
      <c r="P83" s="88">
        <v>7682</v>
      </c>
      <c r="Q83" s="28">
        <f t="shared" ref="Q83:Q89" si="73">P83/P$20</f>
        <v>2.8170770167293743E-3</v>
      </c>
      <c r="R83" s="51">
        <f t="shared" ref="R83:R88" si="74">Q83/$G83</f>
        <v>0.26737557748104129</v>
      </c>
      <c r="S83" s="52">
        <f t="shared" ref="S83:S89" si="75">P83/H83</f>
        <v>0.34843742912867964</v>
      </c>
    </row>
    <row r="84" spans="1:28" ht="21" customHeight="1" x14ac:dyDescent="0.25">
      <c r="A84" s="163" t="s">
        <v>27</v>
      </c>
      <c r="B84" s="170"/>
      <c r="C84" s="88">
        <f t="shared" si="62"/>
        <v>106034</v>
      </c>
      <c r="D84" s="28">
        <f t="shared" si="63"/>
        <v>2.0567451314850273E-3</v>
      </c>
      <c r="E84" s="88">
        <v>38583</v>
      </c>
      <c r="F84" s="28">
        <f t="shared" si="64"/>
        <v>7.4839577313019236E-4</v>
      </c>
      <c r="G84" s="28">
        <f t="shared" si="65"/>
        <v>9.3202196589021362E-4</v>
      </c>
      <c r="H84" s="88">
        <f t="shared" si="66"/>
        <v>67451</v>
      </c>
      <c r="I84" s="28">
        <f t="shared" si="67"/>
        <v>1.3083493583548351E-3</v>
      </c>
      <c r="J84" s="28">
        <f t="shared" si="68"/>
        <v>6.6407211450422261E-3</v>
      </c>
      <c r="K84" s="51">
        <f t="shared" si="69"/>
        <v>7.1250693525226012</v>
      </c>
      <c r="L84" s="88">
        <v>66592</v>
      </c>
      <c r="M84" s="28">
        <f t="shared" si="70"/>
        <v>8.9622946230538993E-3</v>
      </c>
      <c r="N84" s="51">
        <f t="shared" si="71"/>
        <v>9.6159693130125241</v>
      </c>
      <c r="O84" s="28">
        <f t="shared" si="72"/>
        <v>0.98726482928347981</v>
      </c>
      <c r="P84" s="88">
        <v>859</v>
      </c>
      <c r="Q84" s="28">
        <f t="shared" si="73"/>
        <v>3.1500509728853588E-4</v>
      </c>
      <c r="R84" s="51">
        <f t="shared" si="74"/>
        <v>0.33798033610469813</v>
      </c>
      <c r="S84" s="52">
        <f t="shared" si="75"/>
        <v>1.2735170716520141E-2</v>
      </c>
    </row>
    <row r="85" spans="1:28" ht="20.25" customHeight="1" x14ac:dyDescent="0.25">
      <c r="A85" s="163" t="s">
        <v>28</v>
      </c>
      <c r="B85" s="170"/>
      <c r="C85" s="88">
        <f t="shared" si="62"/>
        <v>38545138</v>
      </c>
      <c r="D85" s="28">
        <f t="shared" si="63"/>
        <v>0.74766136261876881</v>
      </c>
      <c r="E85" s="88">
        <v>30499647</v>
      </c>
      <c r="F85" s="28">
        <f t="shared" si="64"/>
        <v>0.59160269799556675</v>
      </c>
      <c r="G85" s="28">
        <f t="shared" si="65"/>
        <v>0.73675818251296055</v>
      </c>
      <c r="H85" s="88">
        <f t="shared" si="66"/>
        <v>8045491</v>
      </c>
      <c r="I85" s="28">
        <f t="shared" si="67"/>
        <v>0.15605866462320203</v>
      </c>
      <c r="J85" s="28">
        <f t="shared" si="68"/>
        <v>0.79209888965244291</v>
      </c>
      <c r="K85" s="51">
        <f t="shared" si="69"/>
        <v>1.0751138005019834</v>
      </c>
      <c r="L85" s="88">
        <v>6166451</v>
      </c>
      <c r="M85" s="28">
        <f t="shared" si="70"/>
        <v>0.82991276190271113</v>
      </c>
      <c r="N85" s="51">
        <f t="shared" si="71"/>
        <v>1.1264384727591565</v>
      </c>
      <c r="O85" s="28">
        <f t="shared" si="72"/>
        <v>0.76644806389069353</v>
      </c>
      <c r="P85" s="88">
        <v>1879040</v>
      </c>
      <c r="Q85" s="28">
        <f t="shared" si="73"/>
        <v>0.68906539931204935</v>
      </c>
      <c r="R85" s="51">
        <f t="shared" si="74"/>
        <v>0.93526670713280846</v>
      </c>
      <c r="S85" s="52">
        <f t="shared" si="75"/>
        <v>0.23355193610930644</v>
      </c>
    </row>
    <row r="86" spans="1:28" ht="20.25" customHeight="1" x14ac:dyDescent="0.25">
      <c r="A86" s="163" t="s">
        <v>29</v>
      </c>
      <c r="B86" s="170"/>
      <c r="C86" s="88">
        <f t="shared" si="62"/>
        <v>11811555</v>
      </c>
      <c r="D86" s="28">
        <f t="shared" si="63"/>
        <v>0.22910913708355465</v>
      </c>
      <c r="E86" s="88">
        <v>9899924</v>
      </c>
      <c r="F86" s="28">
        <f t="shared" si="64"/>
        <v>0.19202916507037157</v>
      </c>
      <c r="G86" s="28">
        <f t="shared" si="65"/>
        <v>0.2391453911993289</v>
      </c>
      <c r="H86" s="88">
        <f t="shared" si="66"/>
        <v>1911631</v>
      </c>
      <c r="I86" s="28">
        <f t="shared" si="67"/>
        <v>3.7079972013183075E-2</v>
      </c>
      <c r="J86" s="28">
        <f t="shared" si="68"/>
        <v>0.18820489545326557</v>
      </c>
      <c r="K86" s="51">
        <f t="shared" si="69"/>
        <v>0.78698943144756583</v>
      </c>
      <c r="L86" s="88">
        <v>1129938</v>
      </c>
      <c r="M86" s="28">
        <f t="shared" si="70"/>
        <v>0.15207288055298349</v>
      </c>
      <c r="N86" s="51">
        <f t="shared" si="71"/>
        <v>0.63590136439731748</v>
      </c>
      <c r="O86" s="28">
        <f t="shared" si="72"/>
        <v>0.59108583194141551</v>
      </c>
      <c r="P86" s="88">
        <v>781693</v>
      </c>
      <c r="Q86" s="28">
        <f t="shared" si="73"/>
        <v>0.28665573866678401</v>
      </c>
      <c r="R86" s="51">
        <f t="shared" si="74"/>
        <v>1.1986672092202479</v>
      </c>
      <c r="S86" s="52">
        <f t="shared" si="75"/>
        <v>0.40891416805858455</v>
      </c>
    </row>
    <row r="87" spans="1:28" ht="17.25" customHeight="1" x14ac:dyDescent="0.25">
      <c r="A87" s="163" t="s">
        <v>30</v>
      </c>
      <c r="B87" s="170"/>
      <c r="C87" s="88">
        <f t="shared" si="62"/>
        <v>25454</v>
      </c>
      <c r="D87" s="28">
        <f t="shared" si="63"/>
        <v>4.9373211023652681E-4</v>
      </c>
      <c r="E87" s="88">
        <v>1136</v>
      </c>
      <c r="F87" s="28">
        <f t="shared" si="64"/>
        <v>2.2035030927504303E-5</v>
      </c>
      <c r="G87" s="28">
        <f t="shared" si="65"/>
        <v>2.7441540399950307E-5</v>
      </c>
      <c r="H87" s="88">
        <f t="shared" si="66"/>
        <v>24318</v>
      </c>
      <c r="I87" s="28">
        <f t="shared" si="67"/>
        <v>4.7169707930902255E-4</v>
      </c>
      <c r="J87" s="28">
        <f t="shared" si="68"/>
        <v>2.3941684601434649E-3</v>
      </c>
      <c r="K87" s="51">
        <f t="shared" si="69"/>
        <v>87.24613943857905</v>
      </c>
      <c r="L87" s="88">
        <v>24103</v>
      </c>
      <c r="M87" s="28">
        <f t="shared" si="70"/>
        <v>3.2439059841943194E-3</v>
      </c>
      <c r="N87" s="51">
        <f t="shared" si="71"/>
        <v>118.21151206949715</v>
      </c>
      <c r="O87" s="28">
        <f t="shared" si="72"/>
        <v>0.99115881240233572</v>
      </c>
      <c r="P87" s="88">
        <v>215</v>
      </c>
      <c r="Q87" s="28">
        <f t="shared" si="73"/>
        <v>7.8842952173498496E-5</v>
      </c>
      <c r="R87" s="51">
        <f t="shared" si="74"/>
        <v>2.8731241404233003</v>
      </c>
      <c r="S87" s="52">
        <f t="shared" si="75"/>
        <v>8.8411875976642813E-3</v>
      </c>
    </row>
    <row r="88" spans="1:28" ht="18.75" customHeight="1" x14ac:dyDescent="0.25">
      <c r="A88" s="163" t="s">
        <v>31</v>
      </c>
      <c r="B88" s="170"/>
      <c r="C88" s="88">
        <f t="shared" si="62"/>
        <v>607884</v>
      </c>
      <c r="D88" s="28">
        <f t="shared" si="63"/>
        <v>1.1791146778463931E-2</v>
      </c>
      <c r="E88" s="88">
        <v>521642</v>
      </c>
      <c r="F88" s="28">
        <f t="shared" si="64"/>
        <v>1.0118307749194718E-2</v>
      </c>
      <c r="G88" s="28">
        <f t="shared" si="65"/>
        <v>1.2600933113829997E-2</v>
      </c>
      <c r="H88" s="88">
        <f t="shared" si="66"/>
        <v>86242</v>
      </c>
      <c r="I88" s="28">
        <f t="shared" si="67"/>
        <v>1.6728390292692131E-3</v>
      </c>
      <c r="J88" s="28">
        <f t="shared" si="68"/>
        <v>8.4907425092397692E-3</v>
      </c>
      <c r="K88" s="51">
        <f t="shared" si="69"/>
        <v>0.67381855236743227</v>
      </c>
      <c r="L88" s="88">
        <v>28791</v>
      </c>
      <c r="M88" s="28">
        <f t="shared" si="70"/>
        <v>3.8748411895174317E-3</v>
      </c>
      <c r="N88" s="51">
        <f t="shared" si="71"/>
        <v>0.30750430579340571</v>
      </c>
      <c r="O88" s="28">
        <f t="shared" si="72"/>
        <v>0.33383966049024838</v>
      </c>
      <c r="P88" s="88">
        <v>57451</v>
      </c>
      <c r="Q88" s="28">
        <f t="shared" si="73"/>
        <v>2.1067936954975174E-2</v>
      </c>
      <c r="R88" s="51">
        <f t="shared" si="74"/>
        <v>1.6719346706040621</v>
      </c>
      <c r="S88" s="52">
        <f t="shared" si="75"/>
        <v>0.66616033950975162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51554273</v>
      </c>
      <c r="D89" s="99">
        <v>1</v>
      </c>
      <c r="E89" s="98">
        <f>SUM(E83:E88)</f>
        <v>41397093</v>
      </c>
      <c r="F89" s="69">
        <f t="shared" si="64"/>
        <v>0.80298083148219357</v>
      </c>
      <c r="G89" s="99">
        <f t="shared" si="65"/>
        <v>1</v>
      </c>
      <c r="H89" s="98">
        <f>SUM(H83:H88)</f>
        <v>10157180</v>
      </c>
      <c r="I89" s="69">
        <f t="shared" si="67"/>
        <v>0.19701916851780646</v>
      </c>
      <c r="J89" s="69">
        <f t="shared" si="68"/>
        <v>1</v>
      </c>
      <c r="K89" s="69"/>
      <c r="L89" s="98">
        <f>SUM(L83:L88)</f>
        <v>7430240</v>
      </c>
      <c r="M89" s="69">
        <f t="shared" si="70"/>
        <v>1</v>
      </c>
      <c r="N89" s="71"/>
      <c r="O89" s="69">
        <f t="shared" si="72"/>
        <v>0.73152587627668308</v>
      </c>
      <c r="P89" s="98">
        <f>SUM(P83:P88)</f>
        <v>2726940</v>
      </c>
      <c r="Q89" s="69">
        <f t="shared" si="73"/>
        <v>1</v>
      </c>
      <c r="R89" s="71"/>
      <c r="S89" s="72">
        <f t="shared" si="75"/>
        <v>0.26847412372331692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70:B70"/>
    <mergeCell ref="A71:B71"/>
    <mergeCell ref="A72:B72"/>
    <mergeCell ref="A51:B51"/>
    <mergeCell ref="A34:B34"/>
    <mergeCell ref="A55:B55"/>
    <mergeCell ref="A47:B47"/>
    <mergeCell ref="A36:B36"/>
    <mergeCell ref="A54:B54"/>
    <mergeCell ref="A49:B49"/>
    <mergeCell ref="A50:B50"/>
    <mergeCell ref="A52:B52"/>
    <mergeCell ref="A53:B53"/>
    <mergeCell ref="A35:B35"/>
    <mergeCell ref="A67:B67"/>
    <mergeCell ref="A68:B68"/>
    <mergeCell ref="A69:B69"/>
    <mergeCell ref="A59:B59"/>
    <mergeCell ref="A60:B60"/>
    <mergeCell ref="A61:B61"/>
    <mergeCell ref="A64:B64"/>
    <mergeCell ref="A66:B66"/>
    <mergeCell ref="A62:B62"/>
    <mergeCell ref="A63:B63"/>
    <mergeCell ref="A93:N93"/>
    <mergeCell ref="A82:B82"/>
    <mergeCell ref="A83:B83"/>
    <mergeCell ref="A84:B84"/>
    <mergeCell ref="A85:B85"/>
    <mergeCell ref="A86:B86"/>
    <mergeCell ref="A87:B87"/>
    <mergeCell ref="A88:B88"/>
    <mergeCell ref="A81:B81"/>
    <mergeCell ref="C42:C45"/>
    <mergeCell ref="D42:D45"/>
    <mergeCell ref="E42:E45"/>
    <mergeCell ref="F42:F45"/>
    <mergeCell ref="G42:G45"/>
    <mergeCell ref="A46:B46"/>
    <mergeCell ref="A57:B57"/>
    <mergeCell ref="A48:B48"/>
    <mergeCell ref="A56:B56"/>
    <mergeCell ref="A42:B44"/>
    <mergeCell ref="A25:B25"/>
    <mergeCell ref="A27:B27"/>
    <mergeCell ref="A33:B33"/>
    <mergeCell ref="A29:B29"/>
    <mergeCell ref="A30:B30"/>
    <mergeCell ref="A31:B31"/>
    <mergeCell ref="A21:B21"/>
    <mergeCell ref="A22:B22"/>
    <mergeCell ref="A16:B16"/>
    <mergeCell ref="H42:H45"/>
    <mergeCell ref="I42:I45"/>
    <mergeCell ref="J42:J45"/>
    <mergeCell ref="L42:L45"/>
    <mergeCell ref="Q42:Q45"/>
    <mergeCell ref="S42:S45"/>
    <mergeCell ref="M42:M45"/>
    <mergeCell ref="O42:O45"/>
    <mergeCell ref="P42:P45"/>
    <mergeCell ref="H4:K4"/>
    <mergeCell ref="L4:O4"/>
    <mergeCell ref="P4:S4"/>
    <mergeCell ref="E41:G41"/>
    <mergeCell ref="H41:K41"/>
    <mergeCell ref="L41:O41"/>
    <mergeCell ref="P41:S41"/>
    <mergeCell ref="S5:S8"/>
    <mergeCell ref="O5:O8"/>
    <mergeCell ref="P5:P8"/>
    <mergeCell ref="M5:M8"/>
    <mergeCell ref="Q5:Q8"/>
    <mergeCell ref="J5:J8"/>
    <mergeCell ref="G5:G8"/>
    <mergeCell ref="I5:I8"/>
    <mergeCell ref="F5:F8"/>
    <mergeCell ref="E5:E8"/>
    <mergeCell ref="H5:H8"/>
    <mergeCell ref="L5:L8"/>
    <mergeCell ref="P77:P80"/>
    <mergeCell ref="Q77:Q80"/>
    <mergeCell ref="S77:S80"/>
    <mergeCell ref="E76:G76"/>
    <mergeCell ref="H76:K76"/>
    <mergeCell ref="L76:O76"/>
    <mergeCell ref="P76:S76"/>
    <mergeCell ref="H77:H80"/>
    <mergeCell ref="I77:I80"/>
    <mergeCell ref="J77:J80"/>
    <mergeCell ref="L77:L80"/>
    <mergeCell ref="M77:M80"/>
    <mergeCell ref="O77:O80"/>
    <mergeCell ref="C4:D4"/>
    <mergeCell ref="C41:D41"/>
    <mergeCell ref="C76:D76"/>
    <mergeCell ref="A77:B79"/>
    <mergeCell ref="C77:C80"/>
    <mergeCell ref="D77:D80"/>
    <mergeCell ref="E77:E80"/>
    <mergeCell ref="F77:F80"/>
    <mergeCell ref="G77:G80"/>
    <mergeCell ref="E4:G4"/>
    <mergeCell ref="D5:D8"/>
    <mergeCell ref="A11:B11"/>
    <mergeCell ref="A24:B24"/>
    <mergeCell ref="C5:C8"/>
    <mergeCell ref="A12:B12"/>
    <mergeCell ref="A13:B13"/>
    <mergeCell ref="A14:B14"/>
    <mergeCell ref="A5:B7"/>
    <mergeCell ref="A23:B23"/>
    <mergeCell ref="A17:B17"/>
    <mergeCell ref="A18:B18"/>
    <mergeCell ref="A19:B19"/>
    <mergeCell ref="A26:B26"/>
    <mergeCell ref="A15:B15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view="pageBreakPreview" topLeftCell="A73" zoomScale="50" zoomScaleNormal="75" zoomScaleSheetLayoutView="50" zoomScalePageLayoutView="75" workbookViewId="0">
      <selection activeCell="A26" sqref="A26:B26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2.14062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42578125" style="32" customWidth="1"/>
    <col min="20" max="20" width="8.85546875" style="30"/>
    <col min="21" max="21" width="9.85546875" style="19" customWidth="1"/>
    <col min="22" max="22" width="11.42578125" style="19" customWidth="1"/>
    <col min="23" max="23" width="10.710937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78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53599698</v>
      </c>
      <c r="D11" s="78">
        <v>1</v>
      </c>
      <c r="E11" s="122">
        <f>E20</f>
        <v>43130161</v>
      </c>
      <c r="F11" s="121">
        <f>E11/C11</f>
        <v>0.80467171662049286</v>
      </c>
      <c r="G11" s="119">
        <v>1</v>
      </c>
      <c r="H11" s="120">
        <f>H20</f>
        <v>10469537</v>
      </c>
      <c r="I11" s="121">
        <f>H11/C11</f>
        <v>0.19532828337950711</v>
      </c>
      <c r="J11" s="123">
        <v>1</v>
      </c>
      <c r="K11" s="124">
        <f>J11/G11</f>
        <v>1</v>
      </c>
      <c r="L11" s="122">
        <f>L20</f>
        <v>7565755</v>
      </c>
      <c r="M11" s="123">
        <v>1</v>
      </c>
      <c r="N11" s="126">
        <f>M11/G11</f>
        <v>1</v>
      </c>
      <c r="O11" s="125">
        <f>L11/$H$11</f>
        <v>0.72264465945342182</v>
      </c>
      <c r="P11" s="77">
        <f>P20</f>
        <v>2903782</v>
      </c>
      <c r="Q11" s="81">
        <v>1</v>
      </c>
      <c r="R11" s="133">
        <f>Q11/K11</f>
        <v>1</v>
      </c>
      <c r="S11" s="43">
        <f>P11/H11</f>
        <v>0.27735534054657812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20827</v>
      </c>
      <c r="D13" s="28">
        <f t="shared" ref="D13:D19" si="1">C13/C$20</f>
        <v>3.8856562214212477E-4</v>
      </c>
      <c r="E13" s="88">
        <v>4983</v>
      </c>
      <c r="F13" s="28">
        <f t="shared" ref="F13:F20" si="2">E13/$C$11</f>
        <v>9.2966941716723852E-5</v>
      </c>
      <c r="G13" s="28">
        <f t="shared" ref="G13:G19" si="3">E13/E$20</f>
        <v>1.1553399951370457E-4</v>
      </c>
      <c r="H13" s="88">
        <f t="shared" ref="H13:H19" si="4">L13+P13</f>
        <v>15844</v>
      </c>
      <c r="I13" s="28">
        <f t="shared" ref="I13:I20" si="5">H13/$C$11</f>
        <v>2.9559868042540092E-4</v>
      </c>
      <c r="J13" s="28">
        <f t="shared" ref="J13:J19" si="6">H13/H$20</f>
        <v>1.5133429491676661E-3</v>
      </c>
      <c r="K13" s="51">
        <f>J13/$G13</f>
        <v>13.098680522941251</v>
      </c>
      <c r="L13" s="88">
        <v>15237</v>
      </c>
      <c r="M13" s="28">
        <f t="shared" ref="M13:M19" si="7">L13/L$20</f>
        <v>2.0139430896189475E-3</v>
      </c>
      <c r="N13" s="51">
        <f t="shared" ref="N13:N19" si="8">M13/$G13</f>
        <v>17.431605398375002</v>
      </c>
      <c r="O13" s="28">
        <f t="shared" ref="O13:O20" si="9">L13/H13</f>
        <v>0.96168896743246657</v>
      </c>
      <c r="P13" s="88">
        <v>607</v>
      </c>
      <c r="Q13" s="28">
        <f t="shared" ref="Q13:Q19" si="10">P13/P$20</f>
        <v>2.0903773079384059E-4</v>
      </c>
      <c r="R13" s="51">
        <f t="shared" ref="R13:R19" si="11">Q13/$G13</f>
        <v>1.8093178776265308</v>
      </c>
      <c r="S13" s="52">
        <f t="shared" ref="S13:S20" si="12">P13/H13</f>
        <v>3.8311032567533453E-2</v>
      </c>
    </row>
    <row r="14" spans="1:28" x14ac:dyDescent="0.25">
      <c r="A14" s="163" t="s">
        <v>3</v>
      </c>
      <c r="B14" s="164"/>
      <c r="C14" s="88">
        <f t="shared" si="0"/>
        <v>2009985</v>
      </c>
      <c r="D14" s="28">
        <f t="shared" si="1"/>
        <v>3.7499931436180856E-2</v>
      </c>
      <c r="E14" s="88">
        <v>635105</v>
      </c>
      <c r="F14" s="28">
        <f t="shared" si="2"/>
        <v>1.1849040641982722E-2</v>
      </c>
      <c r="G14" s="28">
        <f t="shared" si="3"/>
        <v>1.4725310206933843E-2</v>
      </c>
      <c r="H14" s="88">
        <f t="shared" si="4"/>
        <v>1374880</v>
      </c>
      <c r="I14" s="28">
        <f t="shared" si="5"/>
        <v>2.565089079419813E-2</v>
      </c>
      <c r="J14" s="28">
        <f t="shared" si="6"/>
        <v>0.13132194862103261</v>
      </c>
      <c r="K14" s="51">
        <f t="shared" ref="K14:K19" si="13">J14/G14</f>
        <v>8.9181108428667137</v>
      </c>
      <c r="L14" s="88">
        <v>1096786</v>
      </c>
      <c r="M14" s="28">
        <f t="shared" si="7"/>
        <v>0.14496715793731094</v>
      </c>
      <c r="N14" s="51">
        <f t="shared" si="8"/>
        <v>9.8447608844972851</v>
      </c>
      <c r="O14" s="28">
        <f t="shared" si="9"/>
        <v>0.79773216571628069</v>
      </c>
      <c r="P14" s="88">
        <v>278094</v>
      </c>
      <c r="Q14" s="28">
        <f t="shared" si="10"/>
        <v>9.5769586008867064E-2</v>
      </c>
      <c r="R14" s="51">
        <f t="shared" si="11"/>
        <v>6.5037397965151964</v>
      </c>
      <c r="S14" s="52">
        <f t="shared" si="12"/>
        <v>0.20226783428371931</v>
      </c>
    </row>
    <row r="15" spans="1:28" x14ac:dyDescent="0.25">
      <c r="A15" s="163" t="s">
        <v>4</v>
      </c>
      <c r="B15" s="164"/>
      <c r="C15" s="88">
        <f t="shared" si="0"/>
        <v>2632742</v>
      </c>
      <c r="D15" s="28">
        <f t="shared" si="1"/>
        <v>4.9118597645830021E-2</v>
      </c>
      <c r="E15" s="88">
        <v>1245725</v>
      </c>
      <c r="F15" s="28">
        <f t="shared" si="2"/>
        <v>2.324126900864255E-2</v>
      </c>
      <c r="G15" s="28">
        <f t="shared" si="3"/>
        <v>2.8882920237649937E-2</v>
      </c>
      <c r="H15" s="88">
        <f t="shared" si="4"/>
        <v>1387017</v>
      </c>
      <c r="I15" s="28">
        <f t="shared" si="5"/>
        <v>2.5877328637187471E-2</v>
      </c>
      <c r="J15" s="28">
        <f t="shared" si="6"/>
        <v>0.13248121669563803</v>
      </c>
      <c r="K15" s="51">
        <f t="shared" si="13"/>
        <v>4.5868359433733419</v>
      </c>
      <c r="L15" s="88">
        <v>968424</v>
      </c>
      <c r="M15" s="28">
        <f t="shared" si="7"/>
        <v>0.12800097280443259</v>
      </c>
      <c r="N15" s="51">
        <f t="shared" si="8"/>
        <v>4.4317185295404675</v>
      </c>
      <c r="O15" s="28">
        <f t="shared" si="9"/>
        <v>0.69820629451549621</v>
      </c>
      <c r="P15" s="88">
        <v>418593</v>
      </c>
      <c r="Q15" s="28">
        <f t="shared" si="10"/>
        <v>0.14415441655055372</v>
      </c>
      <c r="R15" s="51">
        <f t="shared" si="11"/>
        <v>4.9909917475256949</v>
      </c>
      <c r="S15" s="52">
        <f t="shared" si="12"/>
        <v>0.30179370548450379</v>
      </c>
    </row>
    <row r="16" spans="1:28" x14ac:dyDescent="0.25">
      <c r="A16" s="163" t="s">
        <v>5</v>
      </c>
      <c r="B16" s="164"/>
      <c r="C16" s="88">
        <f t="shared" si="0"/>
        <v>4378987</v>
      </c>
      <c r="D16" s="28">
        <f t="shared" si="1"/>
        <v>8.1697978969956134E-2</v>
      </c>
      <c r="E16" s="88">
        <v>2822732</v>
      </c>
      <c r="F16" s="28">
        <f t="shared" si="2"/>
        <v>5.2663207169562784E-2</v>
      </c>
      <c r="G16" s="28">
        <f t="shared" si="3"/>
        <v>6.5446822700244503E-2</v>
      </c>
      <c r="H16" s="88">
        <f t="shared" si="4"/>
        <v>1556255</v>
      </c>
      <c r="I16" s="28">
        <f t="shared" si="5"/>
        <v>2.9034771800393353E-2</v>
      </c>
      <c r="J16" s="28">
        <f t="shared" si="6"/>
        <v>0.14864601939894764</v>
      </c>
      <c r="K16" s="51">
        <f t="shared" si="13"/>
        <v>2.2712488286828982</v>
      </c>
      <c r="L16" s="88">
        <v>1024012</v>
      </c>
      <c r="M16" s="28">
        <f t="shared" si="7"/>
        <v>0.13534828976090291</v>
      </c>
      <c r="N16" s="51">
        <f t="shared" si="8"/>
        <v>2.0680650973816834</v>
      </c>
      <c r="O16" s="28">
        <f t="shared" si="9"/>
        <v>0.65799756466645887</v>
      </c>
      <c r="P16" s="88">
        <v>532243</v>
      </c>
      <c r="Q16" s="28">
        <f t="shared" si="10"/>
        <v>0.18329302957315666</v>
      </c>
      <c r="R16" s="51">
        <f t="shared" si="11"/>
        <v>2.8006406118852261</v>
      </c>
      <c r="S16" s="52">
        <f t="shared" si="12"/>
        <v>0.34200243533354108</v>
      </c>
    </row>
    <row r="17" spans="1:28" x14ac:dyDescent="0.25">
      <c r="A17" s="163" t="s">
        <v>6</v>
      </c>
      <c r="B17" s="164"/>
      <c r="C17" s="88">
        <f t="shared" si="0"/>
        <v>24293232</v>
      </c>
      <c r="D17" s="28">
        <f t="shared" si="1"/>
        <v>0.45323449397046978</v>
      </c>
      <c r="E17" s="88">
        <v>21483014</v>
      </c>
      <c r="F17" s="28">
        <f t="shared" si="2"/>
        <v>0.40080475826561562</v>
      </c>
      <c r="G17" s="28">
        <f t="shared" si="3"/>
        <v>0.49809723640957426</v>
      </c>
      <c r="H17" s="88">
        <f t="shared" si="4"/>
        <v>2810218</v>
      </c>
      <c r="I17" s="28">
        <f t="shared" si="5"/>
        <v>5.2429735704854159E-2</v>
      </c>
      <c r="J17" s="28">
        <f t="shared" si="6"/>
        <v>0.26841855566296774</v>
      </c>
      <c r="K17" s="51">
        <f t="shared" si="13"/>
        <v>0.53888786373882458</v>
      </c>
      <c r="L17" s="88">
        <v>1906145</v>
      </c>
      <c r="M17" s="28">
        <f t="shared" si="7"/>
        <v>0.25194379146562373</v>
      </c>
      <c r="N17" s="51">
        <f t="shared" si="8"/>
        <v>0.50581246601909668</v>
      </c>
      <c r="O17" s="28">
        <f t="shared" si="9"/>
        <v>0.67829079452199081</v>
      </c>
      <c r="P17" s="88">
        <v>904073</v>
      </c>
      <c r="Q17" s="28">
        <f t="shared" si="10"/>
        <v>0.3113432757693243</v>
      </c>
      <c r="R17" s="51">
        <f t="shared" si="11"/>
        <v>0.62506525435389826</v>
      </c>
      <c r="S17" s="52">
        <f t="shared" si="12"/>
        <v>0.32170920547800919</v>
      </c>
    </row>
    <row r="18" spans="1:28" x14ac:dyDescent="0.25">
      <c r="A18" s="163" t="s">
        <v>7</v>
      </c>
      <c r="B18" s="164"/>
      <c r="C18" s="88">
        <f t="shared" si="0"/>
        <v>13584274</v>
      </c>
      <c r="D18" s="28">
        <f t="shared" si="1"/>
        <v>0.25343937572185576</v>
      </c>
      <c r="E18" s="88">
        <v>11555815</v>
      </c>
      <c r="F18" s="28">
        <f t="shared" si="2"/>
        <v>0.21559477816460831</v>
      </c>
      <c r="G18" s="28">
        <f t="shared" si="3"/>
        <v>0.26792886305247038</v>
      </c>
      <c r="H18" s="88">
        <f t="shared" si="4"/>
        <v>2028459</v>
      </c>
      <c r="I18" s="28">
        <f t="shared" si="5"/>
        <v>3.7844597557247429E-2</v>
      </c>
      <c r="J18" s="28">
        <f t="shared" si="6"/>
        <v>0.19374868248710519</v>
      </c>
      <c r="K18" s="51">
        <f t="shared" si="13"/>
        <v>0.72313479137617975</v>
      </c>
      <c r="L18" s="88">
        <v>1474034</v>
      </c>
      <c r="M18" s="28">
        <f t="shared" si="7"/>
        <v>0.19482972948502827</v>
      </c>
      <c r="N18" s="51">
        <f t="shared" si="8"/>
        <v>0.72716961982133821</v>
      </c>
      <c r="O18" s="28">
        <f t="shared" si="9"/>
        <v>0.72667675314117763</v>
      </c>
      <c r="P18" s="88">
        <v>554425</v>
      </c>
      <c r="Q18" s="28">
        <f t="shared" si="10"/>
        <v>0.19093203277656517</v>
      </c>
      <c r="R18" s="51">
        <f t="shared" si="11"/>
        <v>0.71262211394960318</v>
      </c>
      <c r="S18" s="52">
        <f t="shared" si="12"/>
        <v>0.27332324685882237</v>
      </c>
    </row>
    <row r="19" spans="1:28" x14ac:dyDescent="0.25">
      <c r="A19" s="163" t="s">
        <v>8</v>
      </c>
      <c r="B19" s="164"/>
      <c r="C19" s="88">
        <f t="shared" si="0"/>
        <v>6679651</v>
      </c>
      <c r="D19" s="28">
        <f t="shared" si="1"/>
        <v>0.12462105663356536</v>
      </c>
      <c r="E19" s="88">
        <v>5382787</v>
      </c>
      <c r="F19" s="28">
        <f t="shared" si="2"/>
        <v>0.1004256964283642</v>
      </c>
      <c r="G19" s="28">
        <f t="shared" si="3"/>
        <v>0.12480331339361335</v>
      </c>
      <c r="H19" s="88">
        <f t="shared" si="4"/>
        <v>1296864</v>
      </c>
      <c r="I19" s="28">
        <f t="shared" si="5"/>
        <v>2.4195360205201157E-2</v>
      </c>
      <c r="J19" s="28">
        <f t="shared" si="6"/>
        <v>0.12387023418514113</v>
      </c>
      <c r="K19" s="51">
        <f t="shared" si="13"/>
        <v>0.99252360227384828</v>
      </c>
      <c r="L19" s="88">
        <v>1081117</v>
      </c>
      <c r="M19" s="28">
        <f t="shared" si="7"/>
        <v>0.14289611545708261</v>
      </c>
      <c r="N19" s="51">
        <f t="shared" si="8"/>
        <v>1.1449705265949706</v>
      </c>
      <c r="O19" s="28">
        <f t="shared" si="9"/>
        <v>0.83363945641177484</v>
      </c>
      <c r="P19" s="88">
        <v>215747</v>
      </c>
      <c r="Q19" s="28">
        <f t="shared" si="10"/>
        <v>7.4298621590739244E-2</v>
      </c>
      <c r="R19" s="51">
        <f t="shared" si="11"/>
        <v>0.59532571348014696</v>
      </c>
      <c r="S19" s="52">
        <f t="shared" si="12"/>
        <v>0.16636054358822513</v>
      </c>
    </row>
    <row r="20" spans="1:28" s="60" customFormat="1" ht="21" customHeight="1" x14ac:dyDescent="0.25">
      <c r="A20" s="53"/>
      <c r="B20" s="54" t="s">
        <v>38</v>
      </c>
      <c r="C20" s="92">
        <f>SUM(C13:C19)</f>
        <v>53599698</v>
      </c>
      <c r="D20" s="55">
        <f>SUM(D13:D19)</f>
        <v>1</v>
      </c>
      <c r="E20" s="92">
        <f>SUM(E13:E19)</f>
        <v>43130161</v>
      </c>
      <c r="F20" s="56">
        <f t="shared" si="2"/>
        <v>0.80467171662049286</v>
      </c>
      <c r="G20" s="55">
        <f>SUM(G13:G19)</f>
        <v>1</v>
      </c>
      <c r="H20" s="92">
        <f>SUM(H13:H19)</f>
        <v>10469537</v>
      </c>
      <c r="I20" s="56">
        <f t="shared" si="5"/>
        <v>0.19532828337950711</v>
      </c>
      <c r="J20" s="56">
        <f>SUM(J13:J19)</f>
        <v>1</v>
      </c>
      <c r="K20" s="57"/>
      <c r="L20" s="92">
        <f>SUM(L13:L19)</f>
        <v>7565755</v>
      </c>
      <c r="M20" s="56">
        <f>SUM(M13:M19)</f>
        <v>1</v>
      </c>
      <c r="N20" s="58"/>
      <c r="O20" s="56">
        <f t="shared" si="9"/>
        <v>0.72264465945342182</v>
      </c>
      <c r="P20" s="92">
        <f>SUM(P13:P19)</f>
        <v>2903782</v>
      </c>
      <c r="Q20" s="56">
        <f>SUM(Q13:Q19)</f>
        <v>1</v>
      </c>
      <c r="R20" s="51" t="s">
        <v>15</v>
      </c>
      <c r="S20" s="59">
        <f t="shared" si="12"/>
        <v>0.27735534054657812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</row>
    <row r="22" spans="1:28" x14ac:dyDescent="0.25">
      <c r="A22" s="163" t="s">
        <v>10</v>
      </c>
      <c r="B22" s="164"/>
      <c r="C22" s="88">
        <f t="shared" ref="C22:C27" si="14">E22+H22</f>
        <v>43830145</v>
      </c>
      <c r="D22" s="28">
        <f t="shared" ref="D22:D27" si="15">C22/C$20</f>
        <v>0.81773119318694665</v>
      </c>
      <c r="E22" s="88">
        <v>37209551</v>
      </c>
      <c r="F22" s="28">
        <f t="shared" ref="F22:F28" si="16">E22/$C$11</f>
        <v>0.69421195246286649</v>
      </c>
      <c r="G22" s="28">
        <f t="shared" ref="G22:G28" si="17">E22/E$20</f>
        <v>0.86272692095909398</v>
      </c>
      <c r="H22" s="88">
        <f t="shared" ref="H22:H27" si="18">L22+P22</f>
        <v>6620594</v>
      </c>
      <c r="I22" s="28">
        <f t="shared" ref="I22:I28" si="19">H22/$C$11</f>
        <v>0.1235192407240802</v>
      </c>
      <c r="J22" s="28">
        <f t="shared" ref="J22:J28" si="20">H22/H$20</f>
        <v>0.63236741032578614</v>
      </c>
      <c r="K22" s="51">
        <f t="shared" ref="K22:K27" si="21">J22/G22</f>
        <v>0.73298675973016225</v>
      </c>
      <c r="L22" s="88">
        <v>4610416</v>
      </c>
      <c r="M22" s="28">
        <f t="shared" ref="M22:M28" si="22">L22/L$20</f>
        <v>0.60937950012920061</v>
      </c>
      <c r="N22" s="51">
        <f t="shared" ref="N22:N27" si="23">M22/$G22</f>
        <v>0.70634112060830689</v>
      </c>
      <c r="O22" s="28">
        <f t="shared" ref="O22:O28" si="24">L22/H22</f>
        <v>0.69637497783431512</v>
      </c>
      <c r="P22" s="88">
        <v>2010178</v>
      </c>
      <c r="Q22" s="28">
        <f t="shared" ref="Q22:Q28" si="25">P22/P$20</f>
        <v>0.69226202242454837</v>
      </c>
      <c r="R22" s="51">
        <f t="shared" ref="R22:R27" si="26">Q22/$G22</f>
        <v>0.80241152281994432</v>
      </c>
      <c r="S22" s="52">
        <f t="shared" ref="S22:S28" si="27">P22/H22</f>
        <v>0.30362502216568482</v>
      </c>
    </row>
    <row r="23" spans="1:28" ht="16.5" customHeight="1" x14ac:dyDescent="0.25">
      <c r="A23" s="163" t="s">
        <v>11</v>
      </c>
      <c r="B23" s="164"/>
      <c r="C23" s="88">
        <f t="shared" si="14"/>
        <v>5574543</v>
      </c>
      <c r="D23" s="28">
        <f t="shared" si="15"/>
        <v>0.10400325389893054</v>
      </c>
      <c r="E23" s="88">
        <v>3419842</v>
      </c>
      <c r="F23" s="28">
        <f t="shared" si="16"/>
        <v>6.380338187726356E-2</v>
      </c>
      <c r="G23" s="28">
        <f t="shared" si="17"/>
        <v>7.9291194855497987E-2</v>
      </c>
      <c r="H23" s="88">
        <f t="shared" si="18"/>
        <v>2154701</v>
      </c>
      <c r="I23" s="28">
        <f t="shared" si="19"/>
        <v>4.0199872021666985E-2</v>
      </c>
      <c r="J23" s="28">
        <f t="shared" si="20"/>
        <v>0.20580671332457204</v>
      </c>
      <c r="K23" s="51">
        <f t="shared" si="21"/>
        <v>2.595580930513643</v>
      </c>
      <c r="L23" s="88">
        <v>1501485</v>
      </c>
      <c r="M23" s="28">
        <f t="shared" si="22"/>
        <v>0.19845805210451567</v>
      </c>
      <c r="N23" s="51">
        <f t="shared" si="23"/>
        <v>2.5029015197234696</v>
      </c>
      <c r="O23" s="28">
        <f t="shared" si="24"/>
        <v>0.69684146431453831</v>
      </c>
      <c r="P23" s="88">
        <v>653216</v>
      </c>
      <c r="Q23" s="28">
        <f t="shared" si="25"/>
        <v>0.22495352612558381</v>
      </c>
      <c r="R23" s="51">
        <f t="shared" si="26"/>
        <v>2.8370555713726353</v>
      </c>
      <c r="S23" s="52">
        <f t="shared" si="27"/>
        <v>0.30315853568546169</v>
      </c>
    </row>
    <row r="24" spans="1:28" x14ac:dyDescent="0.25">
      <c r="A24" s="163" t="s">
        <v>12</v>
      </c>
      <c r="B24" s="164"/>
      <c r="C24" s="88">
        <f t="shared" si="14"/>
        <v>1112617</v>
      </c>
      <c r="D24" s="28">
        <f t="shared" si="15"/>
        <v>2.0757896807552908E-2</v>
      </c>
      <c r="E24" s="88">
        <v>571094</v>
      </c>
      <c r="F24" s="28">
        <f t="shared" si="16"/>
        <v>1.0654798838605397E-2</v>
      </c>
      <c r="G24" s="28">
        <f t="shared" si="17"/>
        <v>1.3241174777900783E-2</v>
      </c>
      <c r="H24" s="88">
        <f t="shared" si="18"/>
        <v>541523</v>
      </c>
      <c r="I24" s="28">
        <f t="shared" si="19"/>
        <v>1.0103097968947511E-2</v>
      </c>
      <c r="J24" s="28">
        <f t="shared" si="20"/>
        <v>5.1723681763577507E-2</v>
      </c>
      <c r="K24" s="51">
        <f t="shared" si="21"/>
        <v>3.9062758879901764</v>
      </c>
      <c r="L24" s="88">
        <v>500719</v>
      </c>
      <c r="M24" s="28">
        <f t="shared" si="22"/>
        <v>6.6182291126265655E-2</v>
      </c>
      <c r="N24" s="51">
        <f t="shared" si="23"/>
        <v>4.9982189825575283</v>
      </c>
      <c r="O24" s="28">
        <f t="shared" si="24"/>
        <v>0.92464955320457298</v>
      </c>
      <c r="P24" s="88">
        <v>40804</v>
      </c>
      <c r="Q24" s="28">
        <f t="shared" si="25"/>
        <v>1.4052019056526971E-2</v>
      </c>
      <c r="R24" s="51">
        <f t="shared" si="26"/>
        <v>1.06123658151386</v>
      </c>
      <c r="S24" s="52">
        <f t="shared" si="27"/>
        <v>7.5350446795426976E-2</v>
      </c>
    </row>
    <row r="25" spans="1:28" x14ac:dyDescent="0.25">
      <c r="A25" s="163" t="s">
        <v>13</v>
      </c>
      <c r="B25" s="164"/>
      <c r="C25" s="88">
        <f t="shared" si="14"/>
        <v>1416304</v>
      </c>
      <c r="D25" s="28">
        <f t="shared" si="15"/>
        <v>2.642373096952897E-2</v>
      </c>
      <c r="E25" s="88">
        <v>639247</v>
      </c>
      <c r="F25" s="28">
        <f t="shared" si="16"/>
        <v>1.1926317196787191E-2</v>
      </c>
      <c r="G25" s="28">
        <f t="shared" si="17"/>
        <v>1.4821345090735924E-2</v>
      </c>
      <c r="H25" s="88">
        <f t="shared" si="18"/>
        <v>777057</v>
      </c>
      <c r="I25" s="28">
        <f t="shared" si="19"/>
        <v>1.4497413772741779E-2</v>
      </c>
      <c r="J25" s="28">
        <f t="shared" si="20"/>
        <v>7.4220760669741176E-2</v>
      </c>
      <c r="K25" s="51">
        <f t="shared" si="21"/>
        <v>5.0076939856243436</v>
      </c>
      <c r="L25" s="88">
        <v>641879</v>
      </c>
      <c r="M25" s="28">
        <f t="shared" si="22"/>
        <v>8.4840045705947387E-2</v>
      </c>
      <c r="N25" s="51">
        <f t="shared" si="23"/>
        <v>5.7241799031436509</v>
      </c>
      <c r="O25" s="28">
        <f t="shared" si="24"/>
        <v>0.82603850168005688</v>
      </c>
      <c r="P25" s="88">
        <v>135178</v>
      </c>
      <c r="Q25" s="28">
        <f t="shared" si="25"/>
        <v>4.6552392707166032E-2</v>
      </c>
      <c r="R25" s="51">
        <f t="shared" si="26"/>
        <v>3.1409020181483789</v>
      </c>
      <c r="S25" s="52">
        <f t="shared" si="27"/>
        <v>0.17396149831994306</v>
      </c>
    </row>
    <row r="26" spans="1:28" ht="38.25" customHeight="1" x14ac:dyDescent="0.25">
      <c r="A26" s="167" t="s">
        <v>80</v>
      </c>
      <c r="B26" s="168"/>
      <c r="C26" s="88">
        <f t="shared" si="14"/>
        <v>237224</v>
      </c>
      <c r="D26" s="28">
        <f t="shared" si="15"/>
        <v>4.4258458321910698E-3</v>
      </c>
      <c r="E26" s="88">
        <v>144392</v>
      </c>
      <c r="F26" s="28">
        <f t="shared" si="16"/>
        <v>2.6938957753082863E-3</v>
      </c>
      <c r="G26" s="28">
        <f t="shared" si="17"/>
        <v>3.3478196383268776E-3</v>
      </c>
      <c r="H26" s="88">
        <f t="shared" si="18"/>
        <v>92832</v>
      </c>
      <c r="I26" s="28">
        <f t="shared" si="19"/>
        <v>1.7319500568827831E-3</v>
      </c>
      <c r="J26" s="28">
        <f t="shared" si="20"/>
        <v>8.8668677516493804E-3</v>
      </c>
      <c r="K26" s="51">
        <f t="shared" si="21"/>
        <v>2.6485500145045831</v>
      </c>
      <c r="L26" s="88">
        <v>73842</v>
      </c>
      <c r="M26" s="28">
        <f t="shared" si="22"/>
        <v>9.7600305587479379E-3</v>
      </c>
      <c r="N26" s="51">
        <f t="shared" si="23"/>
        <v>2.9153394188301189</v>
      </c>
      <c r="O26" s="28">
        <f t="shared" si="24"/>
        <v>0.79543691830403307</v>
      </c>
      <c r="P26" s="88">
        <v>18990</v>
      </c>
      <c r="Q26" s="28">
        <f t="shared" si="25"/>
        <v>6.539747129777649E-3</v>
      </c>
      <c r="R26" s="51">
        <f t="shared" si="26"/>
        <v>1.9534347235760838</v>
      </c>
      <c r="S26" s="52">
        <f t="shared" si="27"/>
        <v>0.2045630816959669</v>
      </c>
    </row>
    <row r="27" spans="1:28" ht="39.75" customHeight="1" x14ac:dyDescent="0.25">
      <c r="A27" s="163" t="s">
        <v>56</v>
      </c>
      <c r="B27" s="164"/>
      <c r="C27" s="88">
        <f t="shared" si="14"/>
        <v>1428865</v>
      </c>
      <c r="D27" s="28">
        <f t="shared" si="15"/>
        <v>2.6658079304849813E-2</v>
      </c>
      <c r="E27" s="88">
        <v>1146035</v>
      </c>
      <c r="F27" s="28">
        <f t="shared" si="16"/>
        <v>2.1381370469661976E-2</v>
      </c>
      <c r="G27" s="28">
        <f t="shared" si="17"/>
        <v>2.6571544678444397E-2</v>
      </c>
      <c r="H27" s="88">
        <f t="shared" si="18"/>
        <v>282830</v>
      </c>
      <c r="I27" s="28">
        <f t="shared" si="19"/>
        <v>5.2767088351878396E-3</v>
      </c>
      <c r="J27" s="28">
        <f t="shared" si="20"/>
        <v>2.7014566164673758E-2</v>
      </c>
      <c r="K27" s="51">
        <f t="shared" si="21"/>
        <v>1.016672778778599</v>
      </c>
      <c r="L27" s="88">
        <v>237414</v>
      </c>
      <c r="M27" s="28">
        <f t="shared" si="22"/>
        <v>3.1380080375322757E-2</v>
      </c>
      <c r="N27" s="51">
        <f t="shared" si="23"/>
        <v>1.1809656064436171</v>
      </c>
      <c r="O27" s="28">
        <f t="shared" si="24"/>
        <v>0.83942297493193796</v>
      </c>
      <c r="P27" s="88">
        <v>45416</v>
      </c>
      <c r="Q27" s="28">
        <f t="shared" si="25"/>
        <v>1.564029255639714E-2</v>
      </c>
      <c r="R27" s="51">
        <f t="shared" si="26"/>
        <v>0.58861058872068495</v>
      </c>
      <c r="S27" s="52">
        <f t="shared" si="27"/>
        <v>0.1605770250680621</v>
      </c>
    </row>
    <row r="28" spans="1:28" s="60" customFormat="1" ht="21.75" customHeight="1" x14ac:dyDescent="0.25">
      <c r="A28" s="53"/>
      <c r="B28" s="54" t="s">
        <v>38</v>
      </c>
      <c r="C28" s="92">
        <f>SUM(C22:C27)</f>
        <v>53599698</v>
      </c>
      <c r="D28" s="28">
        <v>1</v>
      </c>
      <c r="E28" s="92">
        <f>SUM(E22:E27)</f>
        <v>43130161</v>
      </c>
      <c r="F28" s="56">
        <f t="shared" si="16"/>
        <v>0.80467171662049286</v>
      </c>
      <c r="G28" s="56">
        <f t="shared" si="17"/>
        <v>1</v>
      </c>
      <c r="H28" s="92">
        <f>SUM(H22:H27)</f>
        <v>10469537</v>
      </c>
      <c r="I28" s="56">
        <f t="shared" si="19"/>
        <v>0.19532828337950711</v>
      </c>
      <c r="J28" s="56">
        <f t="shared" si="20"/>
        <v>1</v>
      </c>
      <c r="K28" s="57"/>
      <c r="L28" s="92">
        <f>SUM(L22:L27)</f>
        <v>7565755</v>
      </c>
      <c r="M28" s="56">
        <f t="shared" si="22"/>
        <v>1</v>
      </c>
      <c r="N28" s="65" t="s">
        <v>15</v>
      </c>
      <c r="O28" s="56">
        <f t="shared" si="24"/>
        <v>0.72264465945342182</v>
      </c>
      <c r="P28" s="92">
        <f>SUM(P22:P27)</f>
        <v>2903782</v>
      </c>
      <c r="Q28" s="56">
        <f t="shared" si="25"/>
        <v>1</v>
      </c>
      <c r="R28" s="58"/>
      <c r="S28" s="59">
        <f t="shared" si="27"/>
        <v>0.27735534054657812</v>
      </c>
      <c r="U28" s="61"/>
      <c r="V28" s="61"/>
      <c r="W28" s="61"/>
      <c r="X28" s="61"/>
      <c r="Y28" s="61"/>
      <c r="Z28" s="61"/>
      <c r="AA28" s="61"/>
      <c r="AB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</row>
    <row r="30" spans="1:28" x14ac:dyDescent="0.25">
      <c r="A30" s="163" t="s">
        <v>13</v>
      </c>
      <c r="B30" s="164"/>
      <c r="C30" s="88">
        <f>E30+H30</f>
        <v>1416304</v>
      </c>
      <c r="D30" s="28">
        <f>C30/C$20</f>
        <v>2.642373096952897E-2</v>
      </c>
      <c r="E30" s="88">
        <v>639247</v>
      </c>
      <c r="F30" s="28">
        <f>E30/$C$11</f>
        <v>1.1926317196787191E-2</v>
      </c>
      <c r="G30" s="28">
        <f>E30/E$20</f>
        <v>1.4821345090735924E-2</v>
      </c>
      <c r="H30" s="88">
        <f>L30+P30</f>
        <v>777057</v>
      </c>
      <c r="I30" s="28">
        <f>H30/$C$11</f>
        <v>1.4497413772741779E-2</v>
      </c>
      <c r="J30" s="28">
        <f>H30/H$20</f>
        <v>7.4220760669741176E-2</v>
      </c>
      <c r="K30" s="51">
        <f>J30/G30</f>
        <v>5.0076939856243436</v>
      </c>
      <c r="L30" s="88">
        <v>641879</v>
      </c>
      <c r="M30" s="28">
        <f>L30/L$20</f>
        <v>8.4840045705947387E-2</v>
      </c>
      <c r="N30" s="51">
        <f>M30/$G30</f>
        <v>5.7241799031436509</v>
      </c>
      <c r="O30" s="28">
        <f>L30/H30</f>
        <v>0.82603850168005688</v>
      </c>
      <c r="P30" s="88">
        <v>135178</v>
      </c>
      <c r="Q30" s="28">
        <f>P30/P$20</f>
        <v>4.6552392707166032E-2</v>
      </c>
      <c r="R30" s="51">
        <f>Q30/$G30</f>
        <v>3.1409020181483789</v>
      </c>
      <c r="S30" s="52">
        <f>P30/H30</f>
        <v>0.17396149831994306</v>
      </c>
    </row>
    <row r="31" spans="1:28" ht="19.5" customHeight="1" x14ac:dyDescent="0.25">
      <c r="A31" s="163" t="s">
        <v>44</v>
      </c>
      <c r="B31" s="164"/>
      <c r="C31" s="88">
        <f>E31+H31</f>
        <v>52183394</v>
      </c>
      <c r="D31" s="28">
        <f>C31/C$20</f>
        <v>0.97357626903047101</v>
      </c>
      <c r="E31" s="88">
        <v>42490914</v>
      </c>
      <c r="F31" s="28">
        <f>E31/$C$11</f>
        <v>0.7927453994237057</v>
      </c>
      <c r="G31" s="28">
        <f>E31/E$20</f>
        <v>0.98517865490926404</v>
      </c>
      <c r="H31" s="88">
        <f>L31+P31</f>
        <v>9692480</v>
      </c>
      <c r="I31" s="28">
        <f>H31/$C$11</f>
        <v>0.18083086960676531</v>
      </c>
      <c r="J31" s="28">
        <f>H31/H$20</f>
        <v>0.92577923933025885</v>
      </c>
      <c r="K31" s="51">
        <f>J31/G31</f>
        <v>0.93970696047563484</v>
      </c>
      <c r="L31" s="88">
        <v>6923876</v>
      </c>
      <c r="M31" s="28">
        <f>L31/L$20</f>
        <v>0.91515995429405261</v>
      </c>
      <c r="N31" s="51">
        <f>M31/$G31</f>
        <v>0.92892791549400733</v>
      </c>
      <c r="O31" s="28">
        <f>L31/H31</f>
        <v>0.71435545907755293</v>
      </c>
      <c r="P31" s="88">
        <v>2768604</v>
      </c>
      <c r="Q31" s="28">
        <f>P31/P$20</f>
        <v>0.95344760729283395</v>
      </c>
      <c r="R31" s="51">
        <f>Q31/$G31</f>
        <v>0.96779158028007362</v>
      </c>
      <c r="S31" s="52">
        <f>P31/H31</f>
        <v>0.28564454092244707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53599698</v>
      </c>
      <c r="D32" s="56">
        <v>1</v>
      </c>
      <c r="E32" s="92">
        <f>SUM(E30:E31)</f>
        <v>43130161</v>
      </c>
      <c r="F32" s="56">
        <f>E32/$C$11</f>
        <v>0.80467171662049286</v>
      </c>
      <c r="G32" s="56">
        <f>E32/E$20</f>
        <v>1</v>
      </c>
      <c r="H32" s="92">
        <f>SUM(H30:H31)</f>
        <v>10469537</v>
      </c>
      <c r="I32" s="56">
        <f>H32/$C$11</f>
        <v>0.19532828337950711</v>
      </c>
      <c r="J32" s="56">
        <f>H32/H$20</f>
        <v>1</v>
      </c>
      <c r="K32" s="57"/>
      <c r="L32" s="92">
        <f>SUM(L30:L31)</f>
        <v>7565755</v>
      </c>
      <c r="M32" s="56">
        <f>L32/L$20</f>
        <v>1</v>
      </c>
      <c r="N32" s="58"/>
      <c r="O32" s="56">
        <f>L32/H32</f>
        <v>0.72264465945342182</v>
      </c>
      <c r="P32" s="92">
        <f>SUM(P30:P31)</f>
        <v>2903782</v>
      </c>
      <c r="Q32" s="56">
        <f>P32/P$20</f>
        <v>1</v>
      </c>
      <c r="R32" s="58"/>
      <c r="S32" s="59">
        <f>P32/H32</f>
        <v>0.27735534054657812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10</v>
      </c>
      <c r="D34" s="28">
        <f>C34/C$20</f>
        <v>1.8656821536569106E-7</v>
      </c>
      <c r="E34" s="88">
        <v>3</v>
      </c>
      <c r="F34" s="28">
        <f>E34/$C$11</f>
        <v>5.5970464609707319E-8</v>
      </c>
      <c r="G34" s="28">
        <f>E34/E$20</f>
        <v>6.9556893144915453E-8</v>
      </c>
      <c r="H34" s="88">
        <f>L34+P34</f>
        <v>7</v>
      </c>
      <c r="I34" s="28">
        <f>H34/$C$11</f>
        <v>1.3059775075598374E-7</v>
      </c>
      <c r="J34" s="28">
        <f>H34/H$20</f>
        <v>6.6860645317935261E-7</v>
      </c>
      <c r="K34" s="51">
        <f>J34/G34</f>
        <v>9.6123679904214807</v>
      </c>
      <c r="L34" s="88">
        <v>6</v>
      </c>
      <c r="M34" s="28">
        <f>L34/L$20</f>
        <v>7.9304709179718348E-7</v>
      </c>
      <c r="N34" s="51">
        <f>M34/$G34</f>
        <v>11.401416249931435</v>
      </c>
      <c r="O34" s="28">
        <f>L34/H34</f>
        <v>0.8571428571428571</v>
      </c>
      <c r="P34" s="88">
        <v>1</v>
      </c>
      <c r="Q34" s="28">
        <f>P34/P$20</f>
        <v>3.4437846918260391E-7</v>
      </c>
      <c r="R34" s="51">
        <f>Q34/$G34</f>
        <v>4.9510329402597488</v>
      </c>
      <c r="S34" s="52">
        <f>P34/H34</f>
        <v>0.14285714285714285</v>
      </c>
    </row>
    <row r="35" spans="1:28" x14ac:dyDescent="0.25">
      <c r="A35" s="163" t="s">
        <v>17</v>
      </c>
      <c r="B35" s="164"/>
      <c r="C35" s="88">
        <f>E35+H35</f>
        <v>24292193</v>
      </c>
      <c r="D35" s="28">
        <f>C35/C$20</f>
        <v>0.45321510953289329</v>
      </c>
      <c r="E35" s="88">
        <v>20203649</v>
      </c>
      <c r="F35" s="28">
        <f>E35/$C$11</f>
        <v>0.37693587378048288</v>
      </c>
      <c r="G35" s="28">
        <f>E35/E$20</f>
        <v>0.46843435154345936</v>
      </c>
      <c r="H35" s="88">
        <f>L35+P35</f>
        <v>4088544</v>
      </c>
      <c r="I35" s="28">
        <f>H35/$C$11</f>
        <v>7.6279235752410399E-2</v>
      </c>
      <c r="J35" s="28">
        <f>H35/H$20</f>
        <v>0.39051812892967475</v>
      </c>
      <c r="K35" s="51">
        <f>J35/G35</f>
        <v>0.83366671902464895</v>
      </c>
      <c r="L35" s="88">
        <v>2920370</v>
      </c>
      <c r="M35" s="28">
        <f>L35/L$20</f>
        <v>0.38599848924529012</v>
      </c>
      <c r="N35" s="51">
        <f>M35/$G35</f>
        <v>0.82401832396247487</v>
      </c>
      <c r="O35" s="28">
        <f>L35/H35</f>
        <v>0.7142811719771146</v>
      </c>
      <c r="P35" s="88">
        <v>1168174</v>
      </c>
      <c r="Q35" s="28">
        <f>P35/P$20</f>
        <v>0.40229397385891918</v>
      </c>
      <c r="R35" s="51">
        <f>Q35/$G35</f>
        <v>0.8588054495435441</v>
      </c>
      <c r="S35" s="52">
        <f>P35/H35</f>
        <v>0.2857188280228854</v>
      </c>
    </row>
    <row r="36" spans="1:28" x14ac:dyDescent="0.25">
      <c r="A36" s="163" t="s">
        <v>18</v>
      </c>
      <c r="B36" s="164"/>
      <c r="C36" s="88">
        <f>E36+H36</f>
        <v>29307495</v>
      </c>
      <c r="D36" s="28">
        <f>C36/C$20</f>
        <v>0.54678470389889133</v>
      </c>
      <c r="E36" s="88">
        <v>22926509</v>
      </c>
      <c r="F36" s="28">
        <f>E36/$C$11</f>
        <v>0.42773578686954544</v>
      </c>
      <c r="G36" s="28">
        <f>E36/E$20</f>
        <v>0.53156557889964751</v>
      </c>
      <c r="H36" s="88">
        <f>L36+P36</f>
        <v>6380986</v>
      </c>
      <c r="I36" s="28">
        <f>H36/$C$11</f>
        <v>0.11904891702934595</v>
      </c>
      <c r="J36" s="28">
        <f>H36/H$20</f>
        <v>0.60948120246387205</v>
      </c>
      <c r="K36" s="51">
        <f>J36/G36</f>
        <v>1.1465776315417406</v>
      </c>
      <c r="L36" s="88">
        <v>4645379</v>
      </c>
      <c r="M36" s="28">
        <f>L36/L$20</f>
        <v>0.6140007177076181</v>
      </c>
      <c r="N36" s="51">
        <f>M36/$G36</f>
        <v>1.1550799037413468</v>
      </c>
      <c r="O36" s="28">
        <f>L36/H36</f>
        <v>0.72800332111683053</v>
      </c>
      <c r="P36" s="88">
        <v>1735607</v>
      </c>
      <c r="Q36" s="28">
        <f>P36/P$20</f>
        <v>0.59770568176261163</v>
      </c>
      <c r="R36" s="51">
        <f>Q36/$G36</f>
        <v>1.1244251048005696</v>
      </c>
      <c r="S36" s="52">
        <f>P36/H36</f>
        <v>0.27199667888316947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53599698</v>
      </c>
      <c r="D37" s="69">
        <v>1</v>
      </c>
      <c r="E37" s="68">
        <f>SUM(E34:E36)</f>
        <v>43130161</v>
      </c>
      <c r="F37" s="69">
        <f>E37/$C$11</f>
        <v>0.80467171662049286</v>
      </c>
      <c r="G37" s="69">
        <f>E37/E$20</f>
        <v>1</v>
      </c>
      <c r="H37" s="68">
        <f>SUM(H34:H36)</f>
        <v>10469537</v>
      </c>
      <c r="I37" s="69">
        <f>H37/$C$11</f>
        <v>0.19532828337950711</v>
      </c>
      <c r="J37" s="69">
        <f>H37/H$20</f>
        <v>1</v>
      </c>
      <c r="K37" s="70"/>
      <c r="L37" s="68">
        <f>SUM(L34:L36)</f>
        <v>7565755</v>
      </c>
      <c r="M37" s="69">
        <f>L37/L$20</f>
        <v>1</v>
      </c>
      <c r="N37" s="71"/>
      <c r="O37" s="69">
        <f>L37/H37</f>
        <v>0.72264465945342182</v>
      </c>
      <c r="P37" s="68">
        <f>SUM(P34:P36)</f>
        <v>2903782</v>
      </c>
      <c r="Q37" s="69">
        <f>P37/P$20</f>
        <v>1</v>
      </c>
      <c r="R37" s="71"/>
      <c r="S37" s="72">
        <f>P37/H37</f>
        <v>0.27735534054657812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53599698</v>
      </c>
      <c r="D46" s="78">
        <f t="shared" si="28"/>
        <v>1</v>
      </c>
      <c r="E46" s="79">
        <f t="shared" si="28"/>
        <v>43130161</v>
      </c>
      <c r="F46" s="80">
        <f t="shared" si="28"/>
        <v>0.80467171662049286</v>
      </c>
      <c r="G46" s="78">
        <f t="shared" si="28"/>
        <v>1</v>
      </c>
      <c r="H46" s="77">
        <f t="shared" si="28"/>
        <v>10469537</v>
      </c>
      <c r="I46" s="80">
        <f t="shared" si="28"/>
        <v>0.19532828337950711</v>
      </c>
      <c r="J46" s="81">
        <f t="shared" si="28"/>
        <v>1</v>
      </c>
      <c r="K46" s="82">
        <f t="shared" si="28"/>
        <v>1</v>
      </c>
      <c r="L46" s="79">
        <f t="shared" si="28"/>
        <v>7565755</v>
      </c>
      <c r="M46" s="81">
        <f t="shared" si="28"/>
        <v>1</v>
      </c>
      <c r="N46" s="81">
        <f t="shared" si="28"/>
        <v>1</v>
      </c>
      <c r="O46" s="83">
        <f t="shared" si="28"/>
        <v>0.72264465945342182</v>
      </c>
      <c r="P46" s="77">
        <f t="shared" si="28"/>
        <v>2903782</v>
      </c>
      <c r="Q46" s="81">
        <f t="shared" si="28"/>
        <v>1</v>
      </c>
      <c r="R46" s="81">
        <f t="shared" si="28"/>
        <v>1</v>
      </c>
      <c r="S46" s="43">
        <f t="shared" si="28"/>
        <v>0.27735534054657812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43130161</v>
      </c>
      <c r="D48" s="28">
        <f t="shared" ref="D48:D57" si="30">C48/C$20</f>
        <v>0.80467171662049286</v>
      </c>
      <c r="E48" s="88">
        <v>43130161</v>
      </c>
      <c r="F48" s="28">
        <f t="shared" ref="F48:F58" si="31">E48/$C$11</f>
        <v>0.80467171662049286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1328971</v>
      </c>
      <c r="D49" s="28">
        <f t="shared" si="30"/>
        <v>2.479437477427578E-2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1328971</v>
      </c>
      <c r="I49" s="28">
        <f t="shared" si="34"/>
        <v>2.479437477427578E-2</v>
      </c>
      <c r="J49" s="28">
        <f t="shared" si="35"/>
        <v>0.12693694095545963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1328971</v>
      </c>
      <c r="Q49" s="28">
        <f t="shared" si="37"/>
        <v>0.4576689985680743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5373249</v>
      </c>
      <c r="D50" s="28">
        <f t="shared" si="30"/>
        <v>0.10024774766454841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5373249</v>
      </c>
      <c r="I50" s="28">
        <f t="shared" si="34"/>
        <v>0.10024774766454841</v>
      </c>
      <c r="J50" s="28">
        <f t="shared" si="35"/>
        <v>0.51322699370564329</v>
      </c>
      <c r="K50" s="51" t="s">
        <v>48</v>
      </c>
      <c r="L50" s="88">
        <v>5373249</v>
      </c>
      <c r="M50" s="28">
        <f t="shared" si="36"/>
        <v>0.71020658215868737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998344</v>
      </c>
      <c r="D51" s="28">
        <f t="shared" si="30"/>
        <v>1.8625925840104546E-2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998344</v>
      </c>
      <c r="I51" s="28">
        <f t="shared" si="34"/>
        <v>1.8625925840104546E-2</v>
      </c>
      <c r="J51" s="28">
        <f t="shared" si="35"/>
        <v>9.5357034413269662E-2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998344</v>
      </c>
      <c r="Q51" s="28">
        <f t="shared" si="37"/>
        <v>0.34380817843763756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279240</v>
      </c>
      <c r="D52" s="28">
        <f t="shared" si="30"/>
        <v>5.2097308458715569E-3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279240</v>
      </c>
      <c r="I52" s="28">
        <f t="shared" si="34"/>
        <v>5.2097308458715569E-3</v>
      </c>
      <c r="J52" s="28">
        <f t="shared" si="35"/>
        <v>2.6671666569400346E-2</v>
      </c>
      <c r="K52" s="51" t="s">
        <v>48</v>
      </c>
      <c r="L52" s="88">
        <v>279240</v>
      </c>
      <c r="M52" s="28">
        <f t="shared" si="36"/>
        <v>3.6908411652240923E-2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89</v>
      </c>
      <c r="D53" s="28">
        <f t="shared" si="30"/>
        <v>1.6604571167546503E-6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89</v>
      </c>
      <c r="I53" s="28">
        <f t="shared" si="34"/>
        <v>1.6604571167546503E-6</v>
      </c>
      <c r="J53" s="28">
        <f t="shared" si="35"/>
        <v>8.500853476137484E-6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89</v>
      </c>
      <c r="Q53" s="28">
        <f t="shared" si="37"/>
        <v>3.064968375725175E-5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576378</v>
      </c>
      <c r="D54" s="28">
        <f t="shared" si="30"/>
        <v>1.0753381483604628E-2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576378</v>
      </c>
      <c r="I54" s="28">
        <f t="shared" si="34"/>
        <v>1.0753381483604628E-2</v>
      </c>
      <c r="J54" s="28">
        <f t="shared" si="35"/>
        <v>5.5052864324372702E-2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576378</v>
      </c>
      <c r="Q54" s="28">
        <f t="shared" si="37"/>
        <v>0.1984921733105309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1913266</v>
      </c>
      <c r="D55" s="28">
        <f t="shared" si="30"/>
        <v>3.5695462313985425E-2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1913266</v>
      </c>
      <c r="I55" s="28">
        <f t="shared" si="34"/>
        <v>3.5695462313985425E-2</v>
      </c>
      <c r="J55" s="28">
        <f t="shared" si="35"/>
        <v>0.18274599917837819</v>
      </c>
      <c r="K55" s="51" t="s">
        <v>48</v>
      </c>
      <c r="L55" s="88">
        <v>1913266</v>
      </c>
      <c r="M55" s="28">
        <f t="shared" si="36"/>
        <v>0.25288500618907167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53599698</v>
      </c>
      <c r="D58" s="56">
        <v>1</v>
      </c>
      <c r="E58" s="92">
        <f>SUM(E48:E57)</f>
        <v>43130161</v>
      </c>
      <c r="F58" s="56">
        <f t="shared" si="31"/>
        <v>0.80467171662049286</v>
      </c>
      <c r="G58" s="56">
        <f t="shared" si="32"/>
        <v>1</v>
      </c>
      <c r="H58" s="92">
        <f>SUM(H48:H57)</f>
        <v>10469537</v>
      </c>
      <c r="I58" s="56">
        <f t="shared" si="34"/>
        <v>0.19532828337950711</v>
      </c>
      <c r="J58" s="56">
        <f t="shared" si="35"/>
        <v>1</v>
      </c>
      <c r="K58" s="93"/>
      <c r="L58" s="92">
        <f>SUM(L48:L57)</f>
        <v>7565755</v>
      </c>
      <c r="M58" s="56">
        <f t="shared" si="36"/>
        <v>1</v>
      </c>
      <c r="N58" s="94"/>
      <c r="O58" s="56">
        <f>L58/H58</f>
        <v>0.72264465945342182</v>
      </c>
      <c r="P58" s="92">
        <f>SUM(P48:P57)</f>
        <v>2903782</v>
      </c>
      <c r="Q58" s="56">
        <f t="shared" si="37"/>
        <v>1</v>
      </c>
      <c r="R58" s="94"/>
      <c r="S58" s="59">
        <f>P58/H58</f>
        <v>0.27735534054657812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40486640</v>
      </c>
      <c r="D60" s="28">
        <f>C60/C$20</f>
        <v>0.75535201709532018</v>
      </c>
      <c r="E60" s="88">
        <v>35595721</v>
      </c>
      <c r="F60" s="28">
        <f t="shared" ref="F60:F65" si="40">E60/$C$11</f>
        <v>0.66410301416250517</v>
      </c>
      <c r="G60" s="28">
        <f t="shared" ref="G60:G65" si="41">E60/E$20</f>
        <v>0.82530925400440769</v>
      </c>
      <c r="H60" s="88">
        <f>L60+P60</f>
        <v>4890919</v>
      </c>
      <c r="I60" s="28">
        <f t="shared" ref="I60:I65" si="42">H60/$C$11</f>
        <v>9.1249002932815029E-2</v>
      </c>
      <c r="J60" s="28">
        <f t="shared" ref="J60:J65" si="43">H60/H$20</f>
        <v>0.46715714362535804</v>
      </c>
      <c r="K60" s="51">
        <f>J60/G60</f>
        <v>0.56603890161016313</v>
      </c>
      <c r="L60" s="88">
        <v>3603863</v>
      </c>
      <c r="M60" s="28">
        <f t="shared" ref="M60:M65" si="44">L60/L$20</f>
        <v>0.47633884523091219</v>
      </c>
      <c r="N60" s="51">
        <f>M60/$G60</f>
        <v>0.57716406658438879</v>
      </c>
      <c r="O60" s="28">
        <f t="shared" ref="O60:O65" si="45">L60/H60</f>
        <v>0.73684781939754063</v>
      </c>
      <c r="P60" s="88">
        <v>1287056</v>
      </c>
      <c r="Q60" s="28">
        <f t="shared" ref="Q60:Q65" si="46">P60/P$20</f>
        <v>0.44323437503228547</v>
      </c>
      <c r="R60" s="51">
        <f>Q60/$G60</f>
        <v>0.53705247200574624</v>
      </c>
      <c r="S60" s="52">
        <f t="shared" ref="S60:S65" si="47">P60/H60</f>
        <v>0.26315218060245937</v>
      </c>
    </row>
    <row r="61" spans="1:28" ht="18.75" customHeight="1" x14ac:dyDescent="0.35">
      <c r="A61" s="171" t="s">
        <v>58</v>
      </c>
      <c r="B61" s="172"/>
      <c r="C61" s="88">
        <f>E61+H61</f>
        <v>9374298</v>
      </c>
      <c r="D61" s="28">
        <f>C61/C$20</f>
        <v>0.1748946048166167</v>
      </c>
      <c r="E61" s="88">
        <v>5089242</v>
      </c>
      <c r="F61" s="28">
        <f t="shared" si="40"/>
        <v>9.494907975041203E-2</v>
      </c>
      <c r="G61" s="28">
        <f t="shared" si="41"/>
        <v>0.11799728732753861</v>
      </c>
      <c r="H61" s="88">
        <f>L61+P61</f>
        <v>4285056</v>
      </c>
      <c r="I61" s="28">
        <f t="shared" si="42"/>
        <v>7.994552506620467E-2</v>
      </c>
      <c r="J61" s="28">
        <f t="shared" si="43"/>
        <v>0.40928801340498627</v>
      </c>
      <c r="K61" s="51">
        <f>J61/G61</f>
        <v>3.468622225770992</v>
      </c>
      <c r="L61" s="88">
        <v>3061289</v>
      </c>
      <c r="M61" s="28">
        <f t="shared" si="44"/>
        <v>0.40462438976678466</v>
      </c>
      <c r="N61" s="51">
        <f>M61/$G61</f>
        <v>3.4290990829613084</v>
      </c>
      <c r="O61" s="28">
        <f t="shared" si="45"/>
        <v>0.71441050011948504</v>
      </c>
      <c r="P61" s="88">
        <v>1223767</v>
      </c>
      <c r="Q61" s="28">
        <f t="shared" si="46"/>
        <v>0.42143900609618767</v>
      </c>
      <c r="R61" s="51">
        <f>Q61/$G61</f>
        <v>3.5715991074129616</v>
      </c>
      <c r="S61" s="52">
        <f t="shared" si="47"/>
        <v>0.28558949988051496</v>
      </c>
    </row>
    <row r="62" spans="1:28" ht="20.25" customHeight="1" x14ac:dyDescent="0.35">
      <c r="A62" s="171" t="s">
        <v>59</v>
      </c>
      <c r="B62" s="172"/>
      <c r="C62" s="88">
        <f>E62+H62</f>
        <v>125540</v>
      </c>
      <c r="D62" s="28">
        <f>C62/C$20</f>
        <v>2.3421773757008853E-3</v>
      </c>
      <c r="E62" s="88">
        <v>70034</v>
      </c>
      <c r="F62" s="28">
        <f t="shared" si="40"/>
        <v>1.3066118394920807E-3</v>
      </c>
      <c r="G62" s="28">
        <f t="shared" si="41"/>
        <v>1.6237824848370031E-3</v>
      </c>
      <c r="H62" s="88">
        <f>L62+P62</f>
        <v>55506</v>
      </c>
      <c r="I62" s="28">
        <f t="shared" si="42"/>
        <v>1.0355655362088048E-3</v>
      </c>
      <c r="J62" s="28">
        <f t="shared" si="43"/>
        <v>5.3016671128818778E-3</v>
      </c>
      <c r="K62" s="51">
        <f>J62/G62</f>
        <v>3.2650106540680319</v>
      </c>
      <c r="L62" s="88">
        <v>48986</v>
      </c>
      <c r="M62" s="28">
        <f t="shared" si="44"/>
        <v>6.4747008064628053E-3</v>
      </c>
      <c r="N62" s="51">
        <f>M62/$G62</f>
        <v>3.9874187995769286</v>
      </c>
      <c r="O62" s="28">
        <f t="shared" si="45"/>
        <v>0.8825352214175044</v>
      </c>
      <c r="P62" s="88">
        <v>6520</v>
      </c>
      <c r="Q62" s="28">
        <f t="shared" si="46"/>
        <v>2.2453476190705778E-3</v>
      </c>
      <c r="R62" s="51">
        <f>Q62/$G62</f>
        <v>1.3827884215021373</v>
      </c>
      <c r="S62" s="52">
        <f t="shared" si="47"/>
        <v>0.11746477858249559</v>
      </c>
    </row>
    <row r="63" spans="1:28" ht="21" customHeight="1" x14ac:dyDescent="0.35">
      <c r="A63" s="171" t="s">
        <v>60</v>
      </c>
      <c r="B63" s="172"/>
      <c r="C63" s="88">
        <f>E63+H63</f>
        <v>112657</v>
      </c>
      <c r="D63" s="28">
        <f>C63/C$20</f>
        <v>2.1018215438452655E-3</v>
      </c>
      <c r="E63" s="88">
        <v>51868</v>
      </c>
      <c r="F63" s="28">
        <f t="shared" si="40"/>
        <v>9.6769201945876634E-4</v>
      </c>
      <c r="G63" s="28">
        <f t="shared" si="41"/>
        <v>1.2025923112134915E-3</v>
      </c>
      <c r="H63" s="88">
        <f>L63+P63</f>
        <v>60789</v>
      </c>
      <c r="I63" s="28">
        <f t="shared" si="42"/>
        <v>1.1341295243864993E-3</v>
      </c>
      <c r="J63" s="28">
        <f t="shared" si="43"/>
        <v>5.8062739546170953E-3</v>
      </c>
      <c r="K63" s="51">
        <f>J63/G63</f>
        <v>4.8281316124150155</v>
      </c>
      <c r="L63" s="88">
        <v>40441</v>
      </c>
      <c r="M63" s="28">
        <f t="shared" si="44"/>
        <v>5.3452695732283161E-3</v>
      </c>
      <c r="N63" s="51">
        <f>M63/$G63</f>
        <v>4.4447894131591461</v>
      </c>
      <c r="O63" s="28">
        <f t="shared" si="45"/>
        <v>0.66526838737271543</v>
      </c>
      <c r="P63" s="88">
        <v>20348</v>
      </c>
      <c r="Q63" s="28">
        <f t="shared" si="46"/>
        <v>7.0074130909276245E-3</v>
      </c>
      <c r="R63" s="51">
        <f>Q63/$G63</f>
        <v>5.8269232437189808</v>
      </c>
      <c r="S63" s="52">
        <f t="shared" si="47"/>
        <v>0.33473161262728457</v>
      </c>
    </row>
    <row r="64" spans="1:28" ht="20.25" customHeight="1" x14ac:dyDescent="0.35">
      <c r="A64" s="171" t="s">
        <v>19</v>
      </c>
      <c r="B64" s="172"/>
      <c r="C64" s="88">
        <f>E64+H64</f>
        <v>3500563</v>
      </c>
      <c r="D64" s="28">
        <f>C64/C$20</f>
        <v>6.5309379168516951E-2</v>
      </c>
      <c r="E64" s="88">
        <v>2323296</v>
      </c>
      <c r="F64" s="28">
        <f t="shared" si="40"/>
        <v>4.3345318848624859E-2</v>
      </c>
      <c r="G64" s="28">
        <f t="shared" si="41"/>
        <v>5.3867083872003167E-2</v>
      </c>
      <c r="H64" s="88">
        <f>L64+P64</f>
        <v>1177267</v>
      </c>
      <c r="I64" s="28">
        <f t="shared" si="42"/>
        <v>2.1964060319892099E-2</v>
      </c>
      <c r="J64" s="28">
        <f t="shared" si="43"/>
        <v>0.1124469019021567</v>
      </c>
      <c r="K64" s="51">
        <f>J64/G64</f>
        <v>2.0874881990892358</v>
      </c>
      <c r="L64" s="88">
        <v>811176</v>
      </c>
      <c r="M64" s="28">
        <f t="shared" si="44"/>
        <v>0.10721679462261202</v>
      </c>
      <c r="N64" s="51">
        <f>M64/$G64</f>
        <v>1.9903953753534593</v>
      </c>
      <c r="O64" s="28">
        <f t="shared" si="45"/>
        <v>0.68903315900301287</v>
      </c>
      <c r="P64" s="88">
        <v>366091</v>
      </c>
      <c r="Q64" s="28">
        <f t="shared" si="46"/>
        <v>0.12607385816152866</v>
      </c>
      <c r="R64" s="51">
        <f>Q64/$G64</f>
        <v>2.3404619129021422</v>
      </c>
      <c r="S64" s="52">
        <f t="shared" si="47"/>
        <v>0.31096684099698707</v>
      </c>
    </row>
    <row r="65" spans="1:28" s="60" customFormat="1" x14ac:dyDescent="0.25">
      <c r="A65" s="89"/>
      <c r="B65" s="90" t="s">
        <v>38</v>
      </c>
      <c r="C65" s="91">
        <f>SUM(C60:C64)</f>
        <v>53599698</v>
      </c>
      <c r="D65" s="56">
        <v>1</v>
      </c>
      <c r="E65" s="92">
        <f>SUM(E60:E64)</f>
        <v>43130161</v>
      </c>
      <c r="F65" s="56">
        <f t="shared" si="40"/>
        <v>0.80467171662049286</v>
      </c>
      <c r="G65" s="56">
        <f t="shared" si="41"/>
        <v>1</v>
      </c>
      <c r="H65" s="92">
        <f>SUM(H60:H64)</f>
        <v>10469537</v>
      </c>
      <c r="I65" s="56">
        <f t="shared" si="42"/>
        <v>0.19532828337950711</v>
      </c>
      <c r="J65" s="56">
        <f t="shared" si="43"/>
        <v>1</v>
      </c>
      <c r="K65" s="57"/>
      <c r="L65" s="92">
        <f>SUM(L60:L64)</f>
        <v>7565755</v>
      </c>
      <c r="M65" s="56">
        <f t="shared" si="44"/>
        <v>1</v>
      </c>
      <c r="N65" s="65" t="s">
        <v>15</v>
      </c>
      <c r="O65" s="56">
        <f t="shared" si="45"/>
        <v>0.72264465945342182</v>
      </c>
      <c r="P65" s="92">
        <f>SUM(P60:P64)</f>
        <v>2903782</v>
      </c>
      <c r="Q65" s="56">
        <f t="shared" si="46"/>
        <v>1</v>
      </c>
      <c r="R65" s="58"/>
      <c r="S65" s="59">
        <f t="shared" si="47"/>
        <v>0.27735534054657812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101797</v>
      </c>
      <c r="D67" s="28">
        <f t="shared" ref="D67:D72" si="49">C67/C$20</f>
        <v>1.8992084619581253E-3</v>
      </c>
      <c r="E67" s="88">
        <v>54635</v>
      </c>
      <c r="F67" s="28">
        <f t="shared" ref="F67:F73" si="50">E67/$C$11</f>
        <v>1.019315444650453E-3</v>
      </c>
      <c r="G67" s="28">
        <f t="shared" ref="G67:G73" si="51">E67/E$20</f>
        <v>1.2667469523241521E-3</v>
      </c>
      <c r="H67" s="88">
        <f t="shared" ref="H67:H72" si="52">L67+P67</f>
        <v>47162</v>
      </c>
      <c r="I67" s="28">
        <f t="shared" ref="I67:I73" si="53">H67/$C$11</f>
        <v>8.798930173076722E-4</v>
      </c>
      <c r="J67" s="28">
        <f t="shared" ref="J67:J73" si="54">H67/H$20</f>
        <v>4.5046882206920902E-3</v>
      </c>
      <c r="K67" s="51">
        <f t="shared" ref="K67:K72" si="55">J67/G67</f>
        <v>3.5561074075821977</v>
      </c>
      <c r="L67" s="88">
        <v>41883</v>
      </c>
      <c r="M67" s="28">
        <f t="shared" ref="M67:M73" si="56">L67/L$20</f>
        <v>5.5358652242902392E-3</v>
      </c>
      <c r="N67" s="51">
        <f t="shared" ref="N67:N72" si="57">M67/$G67</f>
        <v>4.3701429193363071</v>
      </c>
      <c r="O67" s="28">
        <f t="shared" ref="O67:O73" si="58">L67/H67</f>
        <v>0.88806666383953181</v>
      </c>
      <c r="P67" s="88">
        <v>5279</v>
      </c>
      <c r="Q67" s="28">
        <f t="shared" ref="Q67:Q73" si="59">P67/P$20</f>
        <v>1.8179739388149662E-3</v>
      </c>
      <c r="R67" s="51">
        <f t="shared" ref="R67:R72" si="60">Q67/$G67</f>
        <v>1.4351516184660682</v>
      </c>
      <c r="S67" s="52">
        <f t="shared" ref="S67:S73" si="61">P67/H67</f>
        <v>0.11193333616046817</v>
      </c>
    </row>
    <row r="68" spans="1:28" ht="21" customHeight="1" x14ac:dyDescent="0.25">
      <c r="A68" s="163" t="s">
        <v>20</v>
      </c>
      <c r="B68" s="170"/>
      <c r="C68" s="88">
        <f t="shared" si="48"/>
        <v>43525577</v>
      </c>
      <c r="D68" s="28">
        <f t="shared" si="49"/>
        <v>0.81204892236519688</v>
      </c>
      <c r="E68" s="88">
        <v>37639533</v>
      </c>
      <c r="F68" s="28">
        <f t="shared" si="50"/>
        <v>0.70223404990080351</v>
      </c>
      <c r="G68" s="28">
        <f t="shared" si="51"/>
        <v>0.87269632496850635</v>
      </c>
      <c r="H68" s="88">
        <f t="shared" si="52"/>
        <v>5886044</v>
      </c>
      <c r="I68" s="28">
        <f t="shared" si="53"/>
        <v>0.10981487246439336</v>
      </c>
      <c r="J68" s="28">
        <f t="shared" si="54"/>
        <v>0.56220671458537275</v>
      </c>
      <c r="K68" s="51">
        <f t="shared" si="55"/>
        <v>0.64421803839458303</v>
      </c>
      <c r="L68" s="88">
        <v>4286805</v>
      </c>
      <c r="M68" s="28">
        <f t="shared" si="56"/>
        <v>0.56660637305860417</v>
      </c>
      <c r="N68" s="51">
        <f t="shared" si="57"/>
        <v>0.64925949250336501</v>
      </c>
      <c r="O68" s="28">
        <f t="shared" si="58"/>
        <v>0.72829985640610229</v>
      </c>
      <c r="P68" s="88">
        <v>1599239</v>
      </c>
      <c r="Q68" s="28">
        <f t="shared" si="59"/>
        <v>0.55074347867711837</v>
      </c>
      <c r="R68" s="51">
        <f t="shared" si="60"/>
        <v>0.63108261478813199</v>
      </c>
      <c r="S68" s="52">
        <f t="shared" si="61"/>
        <v>0.27170014359389771</v>
      </c>
    </row>
    <row r="69" spans="1:28" ht="20.25" customHeight="1" x14ac:dyDescent="0.25">
      <c r="A69" s="163" t="s">
        <v>21</v>
      </c>
      <c r="B69" s="170"/>
      <c r="C69" s="88">
        <f t="shared" si="48"/>
        <v>225515</v>
      </c>
      <c r="D69" s="28">
        <f t="shared" si="49"/>
        <v>4.2073931088193817E-3</v>
      </c>
      <c r="E69" s="88">
        <v>154803</v>
      </c>
      <c r="F69" s="28">
        <f t="shared" si="50"/>
        <v>2.8881319443255071E-3</v>
      </c>
      <c r="G69" s="28">
        <f t="shared" si="51"/>
        <v>3.5892052431707824E-3</v>
      </c>
      <c r="H69" s="88">
        <f t="shared" si="52"/>
        <v>70712</v>
      </c>
      <c r="I69" s="28">
        <f t="shared" si="53"/>
        <v>1.3192611644938746E-3</v>
      </c>
      <c r="J69" s="28">
        <f t="shared" si="54"/>
        <v>6.7540713596026258E-3</v>
      </c>
      <c r="K69" s="51">
        <f t="shared" si="55"/>
        <v>1.881773513078882</v>
      </c>
      <c r="L69" s="88">
        <v>55585</v>
      </c>
      <c r="M69" s="28">
        <f t="shared" si="56"/>
        <v>7.3469204329244071E-3</v>
      </c>
      <c r="N69" s="51">
        <f t="shared" si="57"/>
        <v>2.0469490974090903</v>
      </c>
      <c r="O69" s="28">
        <f t="shared" si="58"/>
        <v>0.78607591356488293</v>
      </c>
      <c r="P69" s="88">
        <v>15127</v>
      </c>
      <c r="Q69" s="28">
        <f t="shared" si="59"/>
        <v>5.2094131033252498E-3</v>
      </c>
      <c r="R69" s="51">
        <f t="shared" si="60"/>
        <v>1.4514113154262365</v>
      </c>
      <c r="S69" s="52">
        <f t="shared" si="61"/>
        <v>0.21392408643511709</v>
      </c>
    </row>
    <row r="70" spans="1:28" ht="21" customHeight="1" x14ac:dyDescent="0.25">
      <c r="A70" s="163" t="s">
        <v>22</v>
      </c>
      <c r="B70" s="170"/>
      <c r="C70" s="88">
        <f t="shared" si="48"/>
        <v>9568248</v>
      </c>
      <c r="D70" s="28">
        <f t="shared" si="49"/>
        <v>0.17851309535363427</v>
      </c>
      <c r="E70" s="88">
        <v>5199175</v>
      </c>
      <c r="F70" s="28">
        <f t="shared" si="50"/>
        <v>9.7000080112391682E-2</v>
      </c>
      <c r="G70" s="28">
        <f t="shared" si="51"/>
        <v>0.12054615330557195</v>
      </c>
      <c r="H70" s="88">
        <f t="shared" si="52"/>
        <v>4369073</v>
      </c>
      <c r="I70" s="28">
        <f t="shared" si="53"/>
        <v>8.151301524124259E-2</v>
      </c>
      <c r="J70" s="28">
        <f t="shared" si="54"/>
        <v>0.41731291460166769</v>
      </c>
      <c r="K70" s="51">
        <f t="shared" si="55"/>
        <v>3.4618517734350505</v>
      </c>
      <c r="L70" s="88">
        <v>3112071</v>
      </c>
      <c r="M70" s="28">
        <f t="shared" si="56"/>
        <v>0.41133647600272544</v>
      </c>
      <c r="N70" s="51">
        <f t="shared" si="57"/>
        <v>3.4122737617353107</v>
      </c>
      <c r="O70" s="28">
        <f t="shared" si="58"/>
        <v>0.71229549151501936</v>
      </c>
      <c r="P70" s="88">
        <v>1257002</v>
      </c>
      <c r="Q70" s="28">
        <f t="shared" si="59"/>
        <v>0.43288442451947151</v>
      </c>
      <c r="R70" s="51">
        <f t="shared" si="60"/>
        <v>3.5910264462952588</v>
      </c>
      <c r="S70" s="52">
        <f t="shared" si="61"/>
        <v>0.28770450848498069</v>
      </c>
    </row>
    <row r="71" spans="1:28" ht="23.25" customHeight="1" x14ac:dyDescent="0.25">
      <c r="A71" s="163" t="s">
        <v>23</v>
      </c>
      <c r="B71" s="170"/>
      <c r="C71" s="88">
        <f t="shared" si="48"/>
        <v>149597</v>
      </c>
      <c r="D71" s="28">
        <f t="shared" si="49"/>
        <v>2.7910045314061284E-3</v>
      </c>
      <c r="E71" s="88">
        <v>64847</v>
      </c>
      <c r="F71" s="28">
        <f t="shared" si="50"/>
        <v>1.2098389061818969E-3</v>
      </c>
      <c r="G71" s="28">
        <f t="shared" si="51"/>
        <v>1.5035186165894441E-3</v>
      </c>
      <c r="H71" s="88">
        <f t="shared" si="52"/>
        <v>84750</v>
      </c>
      <c r="I71" s="28">
        <f t="shared" si="53"/>
        <v>1.5811656252242316E-3</v>
      </c>
      <c r="J71" s="28">
        <f t="shared" si="54"/>
        <v>8.0949138438500198E-3</v>
      </c>
      <c r="K71" s="51">
        <f t="shared" si="55"/>
        <v>5.3839797888318692</v>
      </c>
      <c r="L71" s="88">
        <v>59393</v>
      </c>
      <c r="M71" s="28">
        <f t="shared" si="56"/>
        <v>7.8502409871850191E-3</v>
      </c>
      <c r="N71" s="51">
        <f t="shared" si="57"/>
        <v>5.2212462822657768</v>
      </c>
      <c r="O71" s="28">
        <f t="shared" si="58"/>
        <v>0.7008023598820059</v>
      </c>
      <c r="P71" s="88">
        <v>25357</v>
      </c>
      <c r="Q71" s="28">
        <f t="shared" si="59"/>
        <v>8.7324048430632885E-3</v>
      </c>
      <c r="R71" s="51">
        <f t="shared" si="60"/>
        <v>5.8079791940799019</v>
      </c>
      <c r="S71" s="52">
        <f t="shared" si="61"/>
        <v>0.2991976401179941</v>
      </c>
    </row>
    <row r="72" spans="1:28" ht="18.75" customHeight="1" x14ac:dyDescent="0.25">
      <c r="A72" s="163" t="s">
        <v>24</v>
      </c>
      <c r="B72" s="170"/>
      <c r="C72" s="88">
        <f t="shared" si="48"/>
        <v>28964</v>
      </c>
      <c r="D72" s="28">
        <f t="shared" si="49"/>
        <v>5.4037617898518753E-4</v>
      </c>
      <c r="E72" s="88">
        <v>17168</v>
      </c>
      <c r="F72" s="28">
        <f t="shared" si="50"/>
        <v>3.2030031213981842E-4</v>
      </c>
      <c r="G72" s="28">
        <f t="shared" si="51"/>
        <v>3.9805091383730287E-4</v>
      </c>
      <c r="H72" s="88">
        <f t="shared" si="52"/>
        <v>11796</v>
      </c>
      <c r="I72" s="28">
        <f t="shared" si="53"/>
        <v>2.2007586684536916E-4</v>
      </c>
      <c r="J72" s="28">
        <f t="shared" si="54"/>
        <v>1.1266973888148062E-3</v>
      </c>
      <c r="K72" s="51">
        <f t="shared" si="55"/>
        <v>2.8305358677692327</v>
      </c>
      <c r="L72" s="88">
        <v>10018</v>
      </c>
      <c r="M72" s="28">
        <f t="shared" si="56"/>
        <v>1.3241242942706973E-3</v>
      </c>
      <c r="N72" s="51">
        <f t="shared" si="57"/>
        <v>3.3265199205444169</v>
      </c>
      <c r="O72" s="28">
        <f t="shared" si="58"/>
        <v>0.84927093930145814</v>
      </c>
      <c r="P72" s="88">
        <v>1778</v>
      </c>
      <c r="Q72" s="28">
        <f t="shared" si="59"/>
        <v>6.1230491820666981E-4</v>
      </c>
      <c r="R72" s="51">
        <f t="shared" si="60"/>
        <v>1.5382577879395096</v>
      </c>
      <c r="S72" s="52">
        <f t="shared" si="61"/>
        <v>0.15072906069854189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53599698</v>
      </c>
      <c r="D73" s="99">
        <v>1</v>
      </c>
      <c r="E73" s="98">
        <f>SUM(E67:E72)</f>
        <v>43130161</v>
      </c>
      <c r="F73" s="69">
        <f t="shared" si="50"/>
        <v>0.80467171662049286</v>
      </c>
      <c r="G73" s="99">
        <f t="shared" si="51"/>
        <v>1</v>
      </c>
      <c r="H73" s="98">
        <f>SUM(H67:H72)</f>
        <v>10469537</v>
      </c>
      <c r="I73" s="69">
        <f t="shared" si="53"/>
        <v>0.19532828337950711</v>
      </c>
      <c r="J73" s="69">
        <f t="shared" si="54"/>
        <v>1</v>
      </c>
      <c r="K73" s="99"/>
      <c r="L73" s="98">
        <f>SUM(L67:L72)</f>
        <v>7565755</v>
      </c>
      <c r="M73" s="69">
        <f t="shared" si="56"/>
        <v>1</v>
      </c>
      <c r="N73" s="100"/>
      <c r="O73" s="69">
        <f t="shared" si="58"/>
        <v>0.72264465945342182</v>
      </c>
      <c r="P73" s="98">
        <f>SUM(P67:P72)</f>
        <v>2903782</v>
      </c>
      <c r="Q73" s="69">
        <f t="shared" si="59"/>
        <v>1</v>
      </c>
      <c r="R73" s="100"/>
      <c r="S73" s="72">
        <f t="shared" si="61"/>
        <v>0.27735534054657812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485480</v>
      </c>
      <c r="D83" s="28">
        <f t="shared" ref="D83:D88" si="63">C83/C$20</f>
        <v>9.0575137195735688E-3</v>
      </c>
      <c r="E83" s="88">
        <v>465739</v>
      </c>
      <c r="F83" s="28">
        <f t="shared" ref="F83:F89" si="64">E83/$C$11</f>
        <v>8.6892094056201588E-3</v>
      </c>
      <c r="G83" s="28">
        <f t="shared" ref="G83:G89" si="65">E83/E$20</f>
        <v>1.0798452618806593E-2</v>
      </c>
      <c r="H83" s="88">
        <f t="shared" ref="H83:H88" si="66">L83+P83</f>
        <v>19741</v>
      </c>
      <c r="I83" s="28">
        <f t="shared" ref="I83:I89" si="67">H83/$C$11</f>
        <v>3.683043139534107E-4</v>
      </c>
      <c r="J83" s="28">
        <f t="shared" ref="J83:J89" si="68">H83/H$20</f>
        <v>1.8855657131733716E-3</v>
      </c>
      <c r="K83" s="51">
        <f t="shared" ref="K83:K88" si="69">J83/G83</f>
        <v>0.17461443595070916</v>
      </c>
      <c r="L83" s="88">
        <v>11927</v>
      </c>
      <c r="M83" s="28">
        <f t="shared" ref="M83:M89" si="70">L83/L$20</f>
        <v>1.5764454439775014E-3</v>
      </c>
      <c r="N83" s="51">
        <f t="shared" ref="N83:N88" si="71">M83/$G83</f>
        <v>0.14598808733317614</v>
      </c>
      <c r="O83" s="28">
        <f t="shared" ref="O83:O89" si="72">L83/H83</f>
        <v>0.60417405399929081</v>
      </c>
      <c r="P83" s="88">
        <v>7814</v>
      </c>
      <c r="Q83" s="28">
        <f t="shared" ref="Q83:Q89" si="73">P83/P$20</f>
        <v>2.690973358192867E-3</v>
      </c>
      <c r="R83" s="51">
        <f t="shared" ref="R83:R88" si="74">Q83/$G83</f>
        <v>0.24919990420722557</v>
      </c>
      <c r="S83" s="52">
        <f t="shared" ref="S83:S89" si="75">P83/H83</f>
        <v>0.39582594600070919</v>
      </c>
    </row>
    <row r="84" spans="1:28" ht="21" customHeight="1" x14ac:dyDescent="0.25">
      <c r="A84" s="163" t="s">
        <v>27</v>
      </c>
      <c r="B84" s="170"/>
      <c r="C84" s="88">
        <f t="shared" si="62"/>
        <v>60864</v>
      </c>
      <c r="D84" s="28">
        <f t="shared" si="63"/>
        <v>1.135528786001742E-3</v>
      </c>
      <c r="E84" s="88">
        <v>7429</v>
      </c>
      <c r="F84" s="28">
        <f t="shared" si="64"/>
        <v>1.3860152719517187E-4</v>
      </c>
      <c r="G84" s="28">
        <f t="shared" si="65"/>
        <v>1.7224605305785897E-4</v>
      </c>
      <c r="H84" s="88">
        <f t="shared" si="66"/>
        <v>53435</v>
      </c>
      <c r="I84" s="28">
        <f t="shared" si="67"/>
        <v>9.9692725880657024E-4</v>
      </c>
      <c r="J84" s="28">
        <f t="shared" si="68"/>
        <v>5.1038551179483872E-3</v>
      </c>
      <c r="K84" s="51">
        <f t="shared" si="69"/>
        <v>29.631187637338531</v>
      </c>
      <c r="L84" s="88">
        <v>53208</v>
      </c>
      <c r="M84" s="28">
        <f t="shared" si="70"/>
        <v>7.0327416100574233E-3</v>
      </c>
      <c r="N84" s="51">
        <f t="shared" si="71"/>
        <v>40.829624163841146</v>
      </c>
      <c r="O84" s="28">
        <f t="shared" si="72"/>
        <v>0.99575184803967443</v>
      </c>
      <c r="P84" s="88">
        <v>227</v>
      </c>
      <c r="Q84" s="28">
        <f t="shared" si="73"/>
        <v>7.8173912504451095E-5</v>
      </c>
      <c r="R84" s="51">
        <f t="shared" si="74"/>
        <v>0.45385023991343237</v>
      </c>
      <c r="S84" s="52">
        <f t="shared" si="75"/>
        <v>4.2481519603256293E-3</v>
      </c>
    </row>
    <row r="85" spans="1:28" ht="20.25" customHeight="1" x14ac:dyDescent="0.25">
      <c r="A85" s="163" t="s">
        <v>28</v>
      </c>
      <c r="B85" s="170"/>
      <c r="C85" s="88">
        <f t="shared" si="62"/>
        <v>39255563</v>
      </c>
      <c r="D85" s="28">
        <f t="shared" si="63"/>
        <v>0.73238403320854528</v>
      </c>
      <c r="E85" s="88">
        <v>31193934</v>
      </c>
      <c r="F85" s="28">
        <f t="shared" si="64"/>
        <v>0.58197965966151521</v>
      </c>
      <c r="G85" s="28">
        <f t="shared" si="65"/>
        <v>0.72325104466918178</v>
      </c>
      <c r="H85" s="88">
        <f t="shared" si="66"/>
        <v>8061629</v>
      </c>
      <c r="I85" s="28">
        <f t="shared" si="67"/>
        <v>0.15040437354703007</v>
      </c>
      <c r="J85" s="28">
        <f t="shared" si="68"/>
        <v>0.77000816750540158</v>
      </c>
      <c r="K85" s="51">
        <f t="shared" si="69"/>
        <v>1.0646485382646169</v>
      </c>
      <c r="L85" s="88">
        <v>6132428</v>
      </c>
      <c r="M85" s="28">
        <f t="shared" si="70"/>
        <v>0.81055069850926975</v>
      </c>
      <c r="N85" s="51">
        <f t="shared" si="71"/>
        <v>1.1207044973989899</v>
      </c>
      <c r="O85" s="28">
        <f t="shared" si="72"/>
        <v>0.76069340328114832</v>
      </c>
      <c r="P85" s="88">
        <v>1929201</v>
      </c>
      <c r="Q85" s="28">
        <f t="shared" si="73"/>
        <v>0.66437528712554872</v>
      </c>
      <c r="R85" s="51">
        <f t="shared" si="74"/>
        <v>0.91859568267811753</v>
      </c>
      <c r="S85" s="52">
        <f t="shared" si="75"/>
        <v>0.23930659671885174</v>
      </c>
    </row>
    <row r="86" spans="1:28" ht="20.25" customHeight="1" x14ac:dyDescent="0.25">
      <c r="A86" s="163" t="s">
        <v>29</v>
      </c>
      <c r="B86" s="170"/>
      <c r="C86" s="88">
        <f t="shared" si="62"/>
        <v>13231735</v>
      </c>
      <c r="D86" s="28">
        <f t="shared" si="63"/>
        <v>0.24686211851417522</v>
      </c>
      <c r="E86" s="88">
        <v>11002714</v>
      </c>
      <c r="F86" s="28">
        <f t="shared" si="64"/>
        <v>0.20527567151591042</v>
      </c>
      <c r="G86" s="28">
        <f t="shared" si="65"/>
        <v>0.25510486733402177</v>
      </c>
      <c r="H86" s="88">
        <f t="shared" si="66"/>
        <v>2229021</v>
      </c>
      <c r="I86" s="28">
        <f t="shared" si="67"/>
        <v>4.1586446998264803E-2</v>
      </c>
      <c r="J86" s="28">
        <f t="shared" si="68"/>
        <v>0.21290540355318482</v>
      </c>
      <c r="K86" s="51">
        <f t="shared" si="69"/>
        <v>0.83457993482506532</v>
      </c>
      <c r="L86" s="88">
        <v>1314370</v>
      </c>
      <c r="M86" s="28">
        <f t="shared" si="70"/>
        <v>0.17372621767424401</v>
      </c>
      <c r="N86" s="51">
        <f t="shared" si="71"/>
        <v>0.68099922784607414</v>
      </c>
      <c r="O86" s="28">
        <f t="shared" si="72"/>
        <v>0.58966245719533372</v>
      </c>
      <c r="P86" s="88">
        <v>914651</v>
      </c>
      <c r="Q86" s="28">
        <f t="shared" si="73"/>
        <v>0.31498611121633785</v>
      </c>
      <c r="R86" s="51">
        <f t="shared" si="74"/>
        <v>1.2347318752013874</v>
      </c>
      <c r="S86" s="52">
        <f t="shared" si="75"/>
        <v>0.41033754280466628</v>
      </c>
    </row>
    <row r="87" spans="1:28" ht="17.25" customHeight="1" x14ac:dyDescent="0.25">
      <c r="A87" s="163" t="s">
        <v>30</v>
      </c>
      <c r="B87" s="170"/>
      <c r="C87" s="88">
        <f t="shared" si="62"/>
        <v>28564</v>
      </c>
      <c r="D87" s="28">
        <f t="shared" si="63"/>
        <v>5.3291345037055995E-4</v>
      </c>
      <c r="E87" s="88">
        <v>934</v>
      </c>
      <c r="F87" s="28">
        <f t="shared" si="64"/>
        <v>1.7425471315155544E-5</v>
      </c>
      <c r="G87" s="28">
        <f t="shared" si="65"/>
        <v>2.1655379399117014E-5</v>
      </c>
      <c r="H87" s="88">
        <f t="shared" si="66"/>
        <v>27630</v>
      </c>
      <c r="I87" s="28">
        <f t="shared" si="67"/>
        <v>5.1548797905540437E-4</v>
      </c>
      <c r="J87" s="28">
        <f t="shared" si="68"/>
        <v>2.6390851859065018E-3</v>
      </c>
      <c r="K87" s="51">
        <f t="shared" si="69"/>
        <v>121.86741858764705</v>
      </c>
      <c r="L87" s="88">
        <v>27499</v>
      </c>
      <c r="M87" s="28">
        <f t="shared" si="70"/>
        <v>3.6346669962217916E-3</v>
      </c>
      <c r="N87" s="51">
        <f t="shared" si="71"/>
        <v>167.84129842444565</v>
      </c>
      <c r="O87" s="28">
        <f t="shared" si="72"/>
        <v>0.99525877669200147</v>
      </c>
      <c r="P87" s="88">
        <v>131</v>
      </c>
      <c r="Q87" s="28">
        <f t="shared" si="73"/>
        <v>4.5113579462921114E-5</v>
      </c>
      <c r="R87" s="51">
        <f t="shared" si="74"/>
        <v>2.0832504770043694</v>
      </c>
      <c r="S87" s="52">
        <f t="shared" si="75"/>
        <v>4.7412233079985521E-3</v>
      </c>
    </row>
    <row r="88" spans="1:28" ht="18.75" customHeight="1" x14ac:dyDescent="0.25">
      <c r="A88" s="163" t="s">
        <v>31</v>
      </c>
      <c r="B88" s="170"/>
      <c r="C88" s="88">
        <f t="shared" si="62"/>
        <v>537492</v>
      </c>
      <c r="D88" s="28">
        <f t="shared" si="63"/>
        <v>1.0027892321333602E-2</v>
      </c>
      <c r="E88" s="88">
        <v>459411</v>
      </c>
      <c r="F88" s="28">
        <f t="shared" si="64"/>
        <v>8.5711490389367498E-3</v>
      </c>
      <c r="G88" s="28">
        <f t="shared" si="65"/>
        <v>1.0651733945532918E-2</v>
      </c>
      <c r="H88" s="88">
        <f t="shared" si="66"/>
        <v>78081</v>
      </c>
      <c r="I88" s="28">
        <f t="shared" si="67"/>
        <v>1.4567432823968524E-3</v>
      </c>
      <c r="J88" s="28">
        <f t="shared" si="68"/>
        <v>7.4579229243852902E-3</v>
      </c>
      <c r="K88" s="51">
        <f t="shared" si="69"/>
        <v>0.70016045861837961</v>
      </c>
      <c r="L88" s="88">
        <v>26323</v>
      </c>
      <c r="M88" s="28">
        <f t="shared" si="70"/>
        <v>3.4792297662295437E-3</v>
      </c>
      <c r="N88" s="51">
        <f t="shared" si="71"/>
        <v>0.32663506092251293</v>
      </c>
      <c r="O88" s="28">
        <f t="shared" si="72"/>
        <v>0.33712426838795612</v>
      </c>
      <c r="P88" s="88">
        <v>51758</v>
      </c>
      <c r="Q88" s="28">
        <f t="shared" si="73"/>
        <v>1.7824340807953216E-2</v>
      </c>
      <c r="R88" s="51">
        <f t="shared" si="74"/>
        <v>1.6733745791151982</v>
      </c>
      <c r="S88" s="52">
        <f t="shared" si="75"/>
        <v>0.66287573161204394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53599698</v>
      </c>
      <c r="D89" s="99">
        <v>1</v>
      </c>
      <c r="E89" s="98">
        <f>SUM(E83:E88)</f>
        <v>43130161</v>
      </c>
      <c r="F89" s="69">
        <f t="shared" si="64"/>
        <v>0.80467171662049286</v>
      </c>
      <c r="G89" s="99">
        <f t="shared" si="65"/>
        <v>1</v>
      </c>
      <c r="H89" s="98">
        <f>SUM(H83:H88)</f>
        <v>10469537</v>
      </c>
      <c r="I89" s="69">
        <f t="shared" si="67"/>
        <v>0.19532828337950711</v>
      </c>
      <c r="J89" s="69">
        <f t="shared" si="68"/>
        <v>1</v>
      </c>
      <c r="K89" s="69"/>
      <c r="L89" s="98">
        <f>SUM(L83:L88)</f>
        <v>7565755</v>
      </c>
      <c r="M89" s="69">
        <f t="shared" si="70"/>
        <v>1</v>
      </c>
      <c r="N89" s="71"/>
      <c r="O89" s="69">
        <f t="shared" si="72"/>
        <v>0.72264465945342182</v>
      </c>
      <c r="P89" s="98">
        <f>SUM(P83:P88)</f>
        <v>2903782</v>
      </c>
      <c r="Q89" s="69">
        <f t="shared" si="73"/>
        <v>1</v>
      </c>
      <c r="R89" s="71"/>
      <c r="S89" s="72">
        <f t="shared" si="75"/>
        <v>0.27735534054657812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  <mergeCell ref="A71:B71"/>
    <mergeCell ref="A72:B72"/>
    <mergeCell ref="E76:G76"/>
    <mergeCell ref="H76:K76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I77:I80"/>
    <mergeCell ref="J77:J80"/>
    <mergeCell ref="L77:L80"/>
    <mergeCell ref="M77:M80"/>
    <mergeCell ref="O77:O80"/>
    <mergeCell ref="P77:P80"/>
    <mergeCell ref="Q77:Q80"/>
    <mergeCell ref="C76:D76"/>
    <mergeCell ref="A61:B61"/>
    <mergeCell ref="A62:B62"/>
    <mergeCell ref="A63:B63"/>
    <mergeCell ref="A64:B64"/>
    <mergeCell ref="A66:B66"/>
    <mergeCell ref="A67:B67"/>
    <mergeCell ref="A68:B68"/>
    <mergeCell ref="A69:B69"/>
    <mergeCell ref="A70:B70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46:B46"/>
    <mergeCell ref="A47:B47"/>
    <mergeCell ref="A48:B48"/>
    <mergeCell ref="H42:H45"/>
    <mergeCell ref="I42:I45"/>
    <mergeCell ref="J42:J45"/>
    <mergeCell ref="L42:L45"/>
    <mergeCell ref="A49:B49"/>
    <mergeCell ref="A50:B50"/>
    <mergeCell ref="H41:K41"/>
    <mergeCell ref="L41:O41"/>
    <mergeCell ref="P41:S41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Q42:Q45"/>
    <mergeCell ref="S42:S45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C41:D41"/>
    <mergeCell ref="A17:B17"/>
    <mergeCell ref="A18:B18"/>
    <mergeCell ref="A19:B19"/>
    <mergeCell ref="A21:B21"/>
    <mergeCell ref="A22:B22"/>
    <mergeCell ref="A23:B23"/>
    <mergeCell ref="A24:B24"/>
    <mergeCell ref="A25:B25"/>
    <mergeCell ref="A26:B26"/>
    <mergeCell ref="A11:B11"/>
    <mergeCell ref="A12:B12"/>
    <mergeCell ref="A13:B13"/>
    <mergeCell ref="H5:H8"/>
    <mergeCell ref="I5:I8"/>
    <mergeCell ref="J5:J8"/>
    <mergeCell ref="A14:B14"/>
    <mergeCell ref="A15:B15"/>
    <mergeCell ref="A16:B16"/>
    <mergeCell ref="P4:S4"/>
    <mergeCell ref="A5:B7"/>
    <mergeCell ref="C5:C8"/>
    <mergeCell ref="D5:D8"/>
    <mergeCell ref="E5:E8"/>
    <mergeCell ref="F5:F8"/>
    <mergeCell ref="G5:G8"/>
    <mergeCell ref="P5:P8"/>
    <mergeCell ref="Q5:Q8"/>
    <mergeCell ref="S5:S8"/>
    <mergeCell ref="L5:L8"/>
    <mergeCell ref="M5:M8"/>
    <mergeCell ref="O5:O8"/>
    <mergeCell ref="E4:G4"/>
    <mergeCell ref="H4:K4"/>
    <mergeCell ref="L4:O4"/>
    <mergeCell ref="C4:D4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1"/>
  <sheetViews>
    <sheetView showGridLines="0" tabSelected="1" view="pageBreakPreview" zoomScale="50" zoomScaleNormal="75" zoomScaleSheetLayoutView="50" zoomScalePageLayoutView="75" workbookViewId="0">
      <selection activeCell="U70" sqref="U70"/>
    </sheetView>
  </sheetViews>
  <sheetFormatPr defaultColWidth="8.85546875" defaultRowHeight="21" x14ac:dyDescent="0.25"/>
  <cols>
    <col min="1" max="1" width="9.28515625" style="30" bestFit="1" customWidth="1"/>
    <col min="2" max="2" width="29.5703125" style="30" customWidth="1"/>
    <col min="3" max="3" width="19.28515625" style="30" customWidth="1"/>
    <col min="4" max="4" width="13.28515625" style="32" customWidth="1"/>
    <col min="5" max="5" width="18.85546875" style="36" customWidth="1"/>
    <col min="6" max="6" width="16.85546875" style="32" customWidth="1"/>
    <col min="7" max="7" width="13.28515625" style="32" customWidth="1"/>
    <col min="8" max="8" width="18" style="30" customWidth="1"/>
    <col min="9" max="9" width="16" style="33" customWidth="1"/>
    <col min="10" max="10" width="13.28515625" style="34" customWidth="1"/>
    <col min="11" max="11" width="17.28515625" style="34" customWidth="1"/>
    <col min="12" max="12" width="16.42578125" style="30" customWidth="1"/>
    <col min="13" max="13" width="13.28515625" style="32" customWidth="1"/>
    <col min="14" max="14" width="17.7109375" style="34" customWidth="1"/>
    <col min="15" max="15" width="12.140625" style="32" customWidth="1"/>
    <col min="16" max="16" width="15.85546875" style="30" customWidth="1"/>
    <col min="17" max="17" width="13.28515625" style="32" customWidth="1"/>
    <col min="18" max="18" width="17.140625" style="34" customWidth="1"/>
    <col min="19" max="19" width="14.42578125" style="32" customWidth="1"/>
    <col min="20" max="20" width="8.85546875" style="30"/>
    <col min="21" max="21" width="9.85546875" style="19" customWidth="1"/>
    <col min="22" max="22" width="11.42578125" style="19" customWidth="1"/>
    <col min="23" max="23" width="36.42578125" style="19" customWidth="1"/>
    <col min="24" max="24" width="11.140625" style="19" customWidth="1"/>
    <col min="25" max="25" width="12.28515625" style="19" customWidth="1"/>
    <col min="26" max="28" width="8.85546875" style="19"/>
    <col min="29" max="16384" width="8.85546875" style="30"/>
  </cols>
  <sheetData>
    <row r="1" spans="1:28" s="112" customFormat="1" ht="29.1" customHeight="1" x14ac:dyDescent="0.25">
      <c r="A1" s="111" t="s">
        <v>79</v>
      </c>
      <c r="D1" s="113"/>
      <c r="E1" s="114"/>
      <c r="F1" s="113"/>
      <c r="G1" s="113"/>
      <c r="I1" s="115"/>
      <c r="J1" s="116"/>
      <c r="K1" s="116"/>
      <c r="M1" s="113"/>
      <c r="N1" s="116"/>
      <c r="O1" s="113"/>
      <c r="Q1" s="113"/>
      <c r="R1" s="116"/>
      <c r="S1" s="113"/>
      <c r="U1" s="117"/>
      <c r="V1" s="117"/>
      <c r="W1" s="117"/>
      <c r="X1" s="117"/>
      <c r="Y1" s="117"/>
      <c r="Z1" s="117"/>
      <c r="AA1" s="117"/>
      <c r="AB1" s="117"/>
    </row>
    <row r="2" spans="1:28" s="8" customFormat="1" ht="25.5" customHeight="1" thickBot="1" x14ac:dyDescent="0.3">
      <c r="A2" s="13" t="s">
        <v>15</v>
      </c>
      <c r="B2" s="14"/>
      <c r="D2" s="15"/>
      <c r="E2" s="16"/>
      <c r="F2" s="15"/>
      <c r="G2" s="15"/>
      <c r="I2" s="17"/>
      <c r="J2" s="18"/>
      <c r="K2" s="18"/>
      <c r="M2" s="15"/>
      <c r="N2" s="18"/>
      <c r="O2" s="15"/>
      <c r="Q2" s="15"/>
      <c r="R2" s="18"/>
      <c r="S2" s="15"/>
      <c r="U2" s="29"/>
      <c r="V2" s="29"/>
      <c r="W2" s="29"/>
      <c r="X2" s="29"/>
      <c r="Y2" s="29"/>
      <c r="Z2" s="29"/>
      <c r="AA2" s="29"/>
      <c r="AB2" s="29"/>
    </row>
    <row r="3" spans="1:28" s="8" customFormat="1" ht="25.5" customHeight="1" thickBot="1" x14ac:dyDescent="0.3">
      <c r="A3" s="9" t="s">
        <v>45</v>
      </c>
      <c r="B3" s="2"/>
      <c r="C3" s="3"/>
      <c r="D3" s="4"/>
      <c r="E3" s="5"/>
      <c r="F3" s="4"/>
      <c r="G3" s="4"/>
      <c r="H3" s="3"/>
      <c r="I3" s="6"/>
      <c r="J3" s="7"/>
      <c r="K3" s="7"/>
      <c r="L3" s="3"/>
      <c r="M3" s="4"/>
      <c r="N3" s="7"/>
      <c r="O3" s="4"/>
      <c r="P3" s="3"/>
      <c r="Q3" s="4"/>
      <c r="R3" s="7"/>
      <c r="S3" s="1"/>
      <c r="U3" s="19"/>
      <c r="V3" s="19"/>
      <c r="W3" s="19"/>
      <c r="X3" s="19"/>
      <c r="Y3" s="19"/>
      <c r="Z3" s="19"/>
      <c r="AA3" s="19"/>
      <c r="AB3" s="19"/>
    </row>
    <row r="4" spans="1:28" s="8" customFormat="1" ht="24.75" customHeight="1" x14ac:dyDescent="0.25">
      <c r="A4" s="39"/>
      <c r="B4" s="40"/>
      <c r="C4" s="135" t="s">
        <v>37</v>
      </c>
      <c r="D4" s="158"/>
      <c r="E4" s="155" t="s">
        <v>86</v>
      </c>
      <c r="F4" s="156"/>
      <c r="G4" s="157"/>
      <c r="H4" s="135" t="s">
        <v>81</v>
      </c>
      <c r="I4" s="136"/>
      <c r="J4" s="136"/>
      <c r="K4" s="158"/>
      <c r="L4" s="135" t="s">
        <v>87</v>
      </c>
      <c r="M4" s="136"/>
      <c r="N4" s="136"/>
      <c r="O4" s="158"/>
      <c r="P4" s="135" t="s">
        <v>88</v>
      </c>
      <c r="Q4" s="136"/>
      <c r="R4" s="136"/>
      <c r="S4" s="137"/>
      <c r="U4" s="19"/>
      <c r="V4" s="19"/>
      <c r="W4" s="19"/>
      <c r="X4" s="19"/>
      <c r="Y4" s="19"/>
      <c r="Z4" s="19"/>
      <c r="AA4" s="19"/>
      <c r="AB4" s="19"/>
    </row>
    <row r="5" spans="1:28" s="8" customFormat="1" ht="22.5" customHeight="1" x14ac:dyDescent="0.25">
      <c r="A5" s="138"/>
      <c r="B5" s="139"/>
      <c r="C5" s="140" t="s">
        <v>36</v>
      </c>
      <c r="D5" s="143" t="s">
        <v>70</v>
      </c>
      <c r="E5" s="140" t="s">
        <v>36</v>
      </c>
      <c r="F5" s="143" t="s">
        <v>71</v>
      </c>
      <c r="G5" s="146" t="s">
        <v>70</v>
      </c>
      <c r="H5" s="140" t="s">
        <v>36</v>
      </c>
      <c r="I5" s="143" t="s">
        <v>71</v>
      </c>
      <c r="J5" s="143" t="s">
        <v>70</v>
      </c>
      <c r="K5" s="20" t="s">
        <v>49</v>
      </c>
      <c r="L5" s="140" t="s">
        <v>36</v>
      </c>
      <c r="M5" s="143" t="s">
        <v>70</v>
      </c>
      <c r="N5" s="21" t="s">
        <v>49</v>
      </c>
      <c r="O5" s="146" t="s">
        <v>0</v>
      </c>
      <c r="P5" s="149" t="s">
        <v>36</v>
      </c>
      <c r="Q5" s="143" t="s">
        <v>70</v>
      </c>
      <c r="R5" s="21" t="s">
        <v>49</v>
      </c>
      <c r="S5" s="152" t="s">
        <v>0</v>
      </c>
      <c r="U5" s="19"/>
      <c r="V5" s="19"/>
      <c r="W5" s="19"/>
      <c r="X5" s="19"/>
      <c r="Y5" s="19"/>
      <c r="Z5" s="19"/>
      <c r="AA5" s="19"/>
      <c r="AB5" s="19"/>
    </row>
    <row r="6" spans="1:28" s="8" customFormat="1" ht="22.5" customHeight="1" x14ac:dyDescent="0.25">
      <c r="A6" s="138"/>
      <c r="B6" s="139"/>
      <c r="C6" s="141"/>
      <c r="D6" s="144"/>
      <c r="E6" s="141"/>
      <c r="F6" s="144"/>
      <c r="G6" s="147"/>
      <c r="H6" s="141"/>
      <c r="I6" s="144"/>
      <c r="J6" s="144"/>
      <c r="K6" s="22" t="s">
        <v>50</v>
      </c>
      <c r="L6" s="141"/>
      <c r="M6" s="144"/>
      <c r="N6" s="23" t="s">
        <v>50</v>
      </c>
      <c r="O6" s="147"/>
      <c r="P6" s="150"/>
      <c r="Q6" s="144"/>
      <c r="R6" s="23" t="s">
        <v>50</v>
      </c>
      <c r="S6" s="153"/>
      <c r="U6" s="19"/>
      <c r="V6" s="19"/>
      <c r="W6" s="19"/>
      <c r="X6" s="19"/>
      <c r="Y6" s="19"/>
      <c r="Z6" s="19"/>
      <c r="AA6" s="19"/>
      <c r="AB6" s="19"/>
    </row>
    <row r="7" spans="1:28" s="8" customFormat="1" ht="18" customHeight="1" x14ac:dyDescent="0.25">
      <c r="A7" s="138"/>
      <c r="B7" s="139"/>
      <c r="C7" s="141"/>
      <c r="D7" s="144"/>
      <c r="E7" s="141"/>
      <c r="F7" s="144"/>
      <c r="G7" s="147"/>
      <c r="H7" s="141"/>
      <c r="I7" s="144"/>
      <c r="J7" s="144"/>
      <c r="K7" s="24" t="s">
        <v>51</v>
      </c>
      <c r="L7" s="141"/>
      <c r="M7" s="144"/>
      <c r="N7" s="25" t="s">
        <v>54</v>
      </c>
      <c r="O7" s="147"/>
      <c r="P7" s="150"/>
      <c r="Q7" s="144"/>
      <c r="R7" s="25" t="s">
        <v>53</v>
      </c>
      <c r="S7" s="153"/>
      <c r="U7" s="19"/>
      <c r="V7" s="19"/>
      <c r="W7" s="19"/>
      <c r="X7" s="19"/>
      <c r="Y7" s="19"/>
      <c r="Z7" s="19"/>
      <c r="AA7" s="19"/>
      <c r="AB7" s="19"/>
    </row>
    <row r="8" spans="1:28" s="8" customFormat="1" ht="25.5" customHeight="1" x14ac:dyDescent="0.25">
      <c r="A8" s="41"/>
      <c r="B8" s="42"/>
      <c r="C8" s="142"/>
      <c r="D8" s="145"/>
      <c r="E8" s="142"/>
      <c r="F8" s="145"/>
      <c r="G8" s="148"/>
      <c r="H8" s="142"/>
      <c r="I8" s="145"/>
      <c r="J8" s="145"/>
      <c r="K8" s="26" t="s">
        <v>52</v>
      </c>
      <c r="L8" s="142"/>
      <c r="M8" s="145"/>
      <c r="N8" s="27" t="s">
        <v>52</v>
      </c>
      <c r="O8" s="148"/>
      <c r="P8" s="151"/>
      <c r="Q8" s="145"/>
      <c r="R8" s="27" t="s">
        <v>52</v>
      </c>
      <c r="S8" s="154"/>
      <c r="U8" s="19"/>
      <c r="V8" s="19"/>
      <c r="W8" s="19"/>
      <c r="X8" s="19"/>
      <c r="Y8" s="19"/>
      <c r="Z8" s="19"/>
      <c r="AA8" s="19"/>
      <c r="AB8" s="19"/>
    </row>
    <row r="9" spans="1:28" s="8" customFormat="1" ht="25.5" customHeight="1" x14ac:dyDescent="0.25">
      <c r="A9" s="41"/>
      <c r="B9" s="42"/>
      <c r="C9" s="127"/>
      <c r="D9" s="128"/>
      <c r="E9" s="130"/>
      <c r="F9" s="128"/>
      <c r="G9" s="131"/>
      <c r="H9" s="127"/>
      <c r="I9" s="128"/>
      <c r="J9" s="128"/>
      <c r="K9" s="27"/>
      <c r="L9" s="130"/>
      <c r="M9" s="128"/>
      <c r="N9" s="27"/>
      <c r="O9" s="131"/>
      <c r="P9" s="127"/>
      <c r="Q9" s="128"/>
      <c r="R9" s="27"/>
      <c r="S9" s="129"/>
      <c r="U9" s="19"/>
      <c r="V9" s="19"/>
      <c r="W9" s="19"/>
      <c r="X9" s="19"/>
      <c r="Y9" s="19"/>
      <c r="Z9" s="19"/>
      <c r="AA9" s="19"/>
      <c r="AB9" s="19"/>
    </row>
    <row r="10" spans="1:28" s="8" customFormat="1" ht="25.5" customHeight="1" x14ac:dyDescent="0.25">
      <c r="A10" s="41"/>
      <c r="B10" s="42"/>
      <c r="C10" s="127"/>
      <c r="D10" s="128"/>
      <c r="E10" s="130"/>
      <c r="F10" s="128"/>
      <c r="G10" s="131"/>
      <c r="H10" s="127"/>
      <c r="I10" s="128"/>
      <c r="J10" s="128"/>
      <c r="K10" s="27"/>
      <c r="L10" s="130"/>
      <c r="M10" s="128"/>
      <c r="N10" s="27"/>
      <c r="O10" s="131"/>
      <c r="P10" s="127"/>
      <c r="Q10" s="128"/>
      <c r="R10" s="27"/>
      <c r="S10" s="129"/>
      <c r="U10" s="19"/>
      <c r="V10" s="19"/>
      <c r="W10" s="19"/>
      <c r="X10" s="19"/>
      <c r="Y10" s="19"/>
      <c r="Z10" s="19"/>
      <c r="AA10" s="19"/>
      <c r="AB10" s="19"/>
    </row>
    <row r="11" spans="1:28" x14ac:dyDescent="0.25">
      <c r="A11" s="159" t="s">
        <v>1</v>
      </c>
      <c r="B11" s="160"/>
      <c r="C11" s="77">
        <f>C20</f>
        <v>55266817</v>
      </c>
      <c r="D11" s="78">
        <v>1</v>
      </c>
      <c r="E11" s="122">
        <f>E20</f>
        <v>44561850</v>
      </c>
      <c r="F11" s="121">
        <f>E11/C11</f>
        <v>0.80630389841340055</v>
      </c>
      <c r="G11" s="119">
        <v>1</v>
      </c>
      <c r="H11" s="120">
        <f>H20</f>
        <v>10704967</v>
      </c>
      <c r="I11" s="121">
        <f>H11/C11</f>
        <v>0.19369610158659942</v>
      </c>
      <c r="J11" s="123">
        <v>1</v>
      </c>
      <c r="K11" s="124">
        <f>J11/G11</f>
        <v>1</v>
      </c>
      <c r="L11" s="122">
        <f>L20</f>
        <v>7680848</v>
      </c>
      <c r="M11" s="123">
        <v>1</v>
      </c>
      <c r="N11" s="126">
        <f>M11/G11</f>
        <v>1</v>
      </c>
      <c r="O11" s="125">
        <f>L11/$H$11</f>
        <v>0.71750319267682006</v>
      </c>
      <c r="P11" s="77">
        <f>P20</f>
        <v>3024119</v>
      </c>
      <c r="Q11" s="81">
        <v>1</v>
      </c>
      <c r="R11" s="133">
        <f>Q11/K11</f>
        <v>1</v>
      </c>
      <c r="S11" s="43">
        <f>P11/H11</f>
        <v>0.28249680732318</v>
      </c>
    </row>
    <row r="12" spans="1:28" x14ac:dyDescent="0.25">
      <c r="A12" s="161" t="s">
        <v>2</v>
      </c>
      <c r="B12" s="162"/>
      <c r="C12" s="44"/>
      <c r="D12" s="45"/>
      <c r="E12" s="46"/>
      <c r="F12" s="28"/>
      <c r="G12" s="28"/>
      <c r="H12" s="44"/>
      <c r="I12" s="47"/>
      <c r="J12" s="47"/>
      <c r="K12" s="48"/>
      <c r="L12" s="44"/>
      <c r="M12" s="47"/>
      <c r="N12" s="49"/>
      <c r="O12" s="28"/>
      <c r="P12" s="44"/>
      <c r="Q12" s="47"/>
      <c r="R12" s="49"/>
      <c r="S12" s="50"/>
    </row>
    <row r="13" spans="1:28" x14ac:dyDescent="0.25">
      <c r="A13" s="163" t="s">
        <v>39</v>
      </c>
      <c r="B13" s="164"/>
      <c r="C13" s="88">
        <f t="shared" ref="C13:C19" si="0">E13+H13</f>
        <v>20445</v>
      </c>
      <c r="D13" s="28">
        <f t="shared" ref="D13:D19" si="1">C13/C$20</f>
        <v>3.6993264873567803E-4</v>
      </c>
      <c r="E13" s="88">
        <v>4818</v>
      </c>
      <c r="F13" s="28">
        <f t="shared" ref="F13:F20" si="2">E13/$C$11</f>
        <v>8.7177084940498749E-5</v>
      </c>
      <c r="G13" s="28">
        <f t="shared" ref="G13:G19" si="3">E13/E$20</f>
        <v>1.0811938911871926E-4</v>
      </c>
      <c r="H13" s="88">
        <f t="shared" ref="H13:H19" si="4">L13+P13</f>
        <v>15627</v>
      </c>
      <c r="I13" s="28">
        <f t="shared" ref="I13:I20" si="5">H13/$C$11</f>
        <v>2.8275556379517931E-4</v>
      </c>
      <c r="J13" s="28">
        <f t="shared" ref="J13:J19" si="6">H13/H$20</f>
        <v>1.459789647179669E-3</v>
      </c>
      <c r="K13" s="51">
        <f>J13/$G13</f>
        <v>13.501645348520825</v>
      </c>
      <c r="L13" s="88">
        <v>15089</v>
      </c>
      <c r="M13" s="28">
        <f t="shared" ref="M13:M19" si="7">L13/L$20</f>
        <v>1.9644966284972699E-3</v>
      </c>
      <c r="N13" s="51">
        <f t="shared" ref="N13:N19" si="8">M13/$G13</f>
        <v>18.169697817476354</v>
      </c>
      <c r="O13" s="28">
        <f t="shared" ref="O13:O20" si="9">L13/H13</f>
        <v>0.96557240673193834</v>
      </c>
      <c r="P13" s="88">
        <v>538</v>
      </c>
      <c r="Q13" s="28">
        <f t="shared" ref="Q13:Q19" si="10">P13/P$20</f>
        <v>1.7790305209550286E-4</v>
      </c>
      <c r="R13" s="51">
        <f t="shared" ref="R13:R19" si="11">Q13/$G13</f>
        <v>1.6454315321755884</v>
      </c>
      <c r="S13" s="52">
        <f t="shared" ref="S13:S20" si="12">P13/H13</f>
        <v>3.442759326806169E-2</v>
      </c>
    </row>
    <row r="14" spans="1:28" x14ac:dyDescent="0.25">
      <c r="A14" s="163" t="s">
        <v>3</v>
      </c>
      <c r="B14" s="164"/>
      <c r="C14" s="88">
        <f t="shared" si="0"/>
        <v>2022711</v>
      </c>
      <c r="D14" s="28">
        <f t="shared" si="1"/>
        <v>3.6599013835010616E-2</v>
      </c>
      <c r="E14" s="88">
        <v>638777</v>
      </c>
      <c r="F14" s="28">
        <f t="shared" si="2"/>
        <v>1.1558056618314024E-2</v>
      </c>
      <c r="G14" s="28">
        <f t="shared" si="3"/>
        <v>1.4334615820483216E-2</v>
      </c>
      <c r="H14" s="88">
        <f t="shared" si="4"/>
        <v>1383934</v>
      </c>
      <c r="I14" s="28">
        <f t="shared" si="5"/>
        <v>2.5040957216696594E-2</v>
      </c>
      <c r="J14" s="28">
        <f t="shared" si="6"/>
        <v>0.12927961384654432</v>
      </c>
      <c r="K14" s="51">
        <f t="shared" ref="K14:K19" si="13">J14/G14</f>
        <v>9.0187009868665129</v>
      </c>
      <c r="L14" s="88">
        <v>1100597</v>
      </c>
      <c r="M14" s="28">
        <f t="shared" si="7"/>
        <v>0.14329107931832527</v>
      </c>
      <c r="N14" s="51">
        <f t="shared" si="8"/>
        <v>9.9961576307871329</v>
      </c>
      <c r="O14" s="28">
        <f t="shared" si="9"/>
        <v>0.79526697082375319</v>
      </c>
      <c r="P14" s="88">
        <v>283337</v>
      </c>
      <c r="Q14" s="28">
        <f t="shared" si="10"/>
        <v>9.3692410913723961E-2</v>
      </c>
      <c r="R14" s="51">
        <f t="shared" si="11"/>
        <v>6.5360950085487266</v>
      </c>
      <c r="S14" s="52">
        <f t="shared" si="12"/>
        <v>0.20473302917624683</v>
      </c>
    </row>
    <row r="15" spans="1:28" x14ac:dyDescent="0.25">
      <c r="A15" s="163" t="s">
        <v>4</v>
      </c>
      <c r="B15" s="164"/>
      <c r="C15" s="88">
        <f t="shared" si="0"/>
        <v>2626856</v>
      </c>
      <c r="D15" s="28">
        <f t="shared" si="1"/>
        <v>4.7530437658459684E-2</v>
      </c>
      <c r="E15" s="88">
        <v>1236983</v>
      </c>
      <c r="F15" s="28">
        <f t="shared" si="2"/>
        <v>2.2382019937931291E-2</v>
      </c>
      <c r="G15" s="28">
        <f t="shared" si="3"/>
        <v>2.7758789188509901E-2</v>
      </c>
      <c r="H15" s="88">
        <f t="shared" si="4"/>
        <v>1389873</v>
      </c>
      <c r="I15" s="28">
        <f t="shared" si="5"/>
        <v>2.5148417720528397E-2</v>
      </c>
      <c r="J15" s="28">
        <f t="shared" si="6"/>
        <v>0.12983440303926205</v>
      </c>
      <c r="K15" s="51">
        <f t="shared" si="13"/>
        <v>4.6772358173678539</v>
      </c>
      <c r="L15" s="88">
        <v>961679</v>
      </c>
      <c r="M15" s="28">
        <f t="shared" si="7"/>
        <v>0.12520479509554153</v>
      </c>
      <c r="N15" s="51">
        <f t="shared" si="8"/>
        <v>4.5104559224567007</v>
      </c>
      <c r="O15" s="28">
        <f t="shared" si="9"/>
        <v>0.69191861414676015</v>
      </c>
      <c r="P15" s="88">
        <v>428194</v>
      </c>
      <c r="Q15" s="28">
        <f t="shared" si="10"/>
        <v>0.14159297302784712</v>
      </c>
      <c r="R15" s="51">
        <f t="shared" si="11"/>
        <v>5.1008339040398853</v>
      </c>
      <c r="S15" s="52">
        <f t="shared" si="12"/>
        <v>0.30808138585323985</v>
      </c>
    </row>
    <row r="16" spans="1:28" x14ac:dyDescent="0.25">
      <c r="A16" s="163" t="s">
        <v>5</v>
      </c>
      <c r="B16" s="164"/>
      <c r="C16" s="88">
        <f t="shared" si="0"/>
        <v>4573210</v>
      </c>
      <c r="D16" s="28">
        <f t="shared" si="1"/>
        <v>8.2747844877695778E-2</v>
      </c>
      <c r="E16" s="88">
        <v>2914873</v>
      </c>
      <c r="F16" s="28">
        <f t="shared" si="2"/>
        <v>5.2741828790320959E-2</v>
      </c>
      <c r="G16" s="28">
        <f t="shared" si="3"/>
        <v>6.5411848924584598E-2</v>
      </c>
      <c r="H16" s="88">
        <f t="shared" si="4"/>
        <v>1658337</v>
      </c>
      <c r="I16" s="28">
        <f t="shared" si="5"/>
        <v>3.0006016087374816E-2</v>
      </c>
      <c r="J16" s="28">
        <f t="shared" si="6"/>
        <v>0.1549128549392072</v>
      </c>
      <c r="K16" s="51">
        <f t="shared" si="13"/>
        <v>2.3682690137349756</v>
      </c>
      <c r="L16" s="88">
        <v>1080289</v>
      </c>
      <c r="M16" s="28">
        <f t="shared" si="7"/>
        <v>0.14064710042432815</v>
      </c>
      <c r="N16" s="51">
        <f t="shared" si="8"/>
        <v>2.150177723710037</v>
      </c>
      <c r="O16" s="28">
        <f t="shared" si="9"/>
        <v>0.65142911241804291</v>
      </c>
      <c r="P16" s="88">
        <v>578048</v>
      </c>
      <c r="Q16" s="28">
        <f t="shared" si="10"/>
        <v>0.19114591720762311</v>
      </c>
      <c r="R16" s="51">
        <f t="shared" si="11"/>
        <v>2.9221910150865988</v>
      </c>
      <c r="S16" s="52">
        <f t="shared" si="12"/>
        <v>0.34857088758195709</v>
      </c>
    </row>
    <row r="17" spans="1:28" x14ac:dyDescent="0.25">
      <c r="A17" s="163" t="s">
        <v>6</v>
      </c>
      <c r="B17" s="164"/>
      <c r="C17" s="88">
        <f t="shared" si="0"/>
        <v>25426282</v>
      </c>
      <c r="D17" s="28">
        <f t="shared" si="1"/>
        <v>0.46006416472292949</v>
      </c>
      <c r="E17" s="88">
        <v>22505872</v>
      </c>
      <c r="F17" s="28">
        <f t="shared" si="2"/>
        <v>0.40722214923287514</v>
      </c>
      <c r="G17" s="28">
        <f t="shared" si="3"/>
        <v>0.50504797264925039</v>
      </c>
      <c r="H17" s="88">
        <f t="shared" si="4"/>
        <v>2920410</v>
      </c>
      <c r="I17" s="28">
        <f t="shared" si="5"/>
        <v>5.2842015490054364E-2</v>
      </c>
      <c r="J17" s="28">
        <f t="shared" si="6"/>
        <v>0.27280887460932857</v>
      </c>
      <c r="K17" s="51">
        <f t="shared" si="13"/>
        <v>0.54016428019361828</v>
      </c>
      <c r="L17" s="88">
        <v>1967864</v>
      </c>
      <c r="M17" s="28">
        <f t="shared" si="7"/>
        <v>0.25620400247472674</v>
      </c>
      <c r="N17" s="51">
        <f t="shared" si="8"/>
        <v>0.50728646851267989</v>
      </c>
      <c r="O17" s="28">
        <f t="shared" si="9"/>
        <v>0.67383141408226932</v>
      </c>
      <c r="P17" s="88">
        <v>952546</v>
      </c>
      <c r="Q17" s="28">
        <f t="shared" si="10"/>
        <v>0.31498297520699414</v>
      </c>
      <c r="R17" s="51">
        <f t="shared" si="11"/>
        <v>0.62366941808465781</v>
      </c>
      <c r="S17" s="52">
        <f t="shared" si="12"/>
        <v>0.32616858591773074</v>
      </c>
    </row>
    <row r="18" spans="1:28" x14ac:dyDescent="0.25">
      <c r="A18" s="163" t="s">
        <v>7</v>
      </c>
      <c r="B18" s="164"/>
      <c r="C18" s="88">
        <f t="shared" si="0"/>
        <v>13799052</v>
      </c>
      <c r="D18" s="28">
        <f t="shared" si="1"/>
        <v>0.24968059948160212</v>
      </c>
      <c r="E18" s="88">
        <v>11759687</v>
      </c>
      <c r="F18" s="28">
        <f t="shared" si="2"/>
        <v>0.21278024750366933</v>
      </c>
      <c r="G18" s="28">
        <f t="shared" si="3"/>
        <v>0.26389584364203911</v>
      </c>
      <c r="H18" s="88">
        <f t="shared" si="4"/>
        <v>2039365</v>
      </c>
      <c r="I18" s="28">
        <f t="shared" si="5"/>
        <v>3.6900351977932795E-2</v>
      </c>
      <c r="J18" s="28">
        <f t="shared" si="6"/>
        <v>0.19050642566203146</v>
      </c>
      <c r="K18" s="51">
        <f t="shared" si="13"/>
        <v>0.721900061148532</v>
      </c>
      <c r="L18" s="88">
        <v>1476831</v>
      </c>
      <c r="M18" s="28">
        <f t="shared" si="7"/>
        <v>0.19227447281862628</v>
      </c>
      <c r="N18" s="51">
        <f t="shared" si="8"/>
        <v>0.72859985274886152</v>
      </c>
      <c r="O18" s="28">
        <f t="shared" si="9"/>
        <v>0.72416217793283699</v>
      </c>
      <c r="P18" s="88">
        <v>562534</v>
      </c>
      <c r="Q18" s="28">
        <f t="shared" si="10"/>
        <v>0.18601582808083941</v>
      </c>
      <c r="R18" s="51">
        <f t="shared" si="11"/>
        <v>0.70488350825699297</v>
      </c>
      <c r="S18" s="52">
        <f t="shared" si="12"/>
        <v>0.27583782206716306</v>
      </c>
    </row>
    <row r="19" spans="1:28" x14ac:dyDescent="0.25">
      <c r="A19" s="163" t="s">
        <v>8</v>
      </c>
      <c r="B19" s="164"/>
      <c r="C19" s="88">
        <f t="shared" si="0"/>
        <v>6798261</v>
      </c>
      <c r="D19" s="28">
        <f t="shared" si="1"/>
        <v>0.12300800677556661</v>
      </c>
      <c r="E19" s="88">
        <v>5500840</v>
      </c>
      <c r="F19" s="28">
        <f t="shared" si="2"/>
        <v>9.9532419245349335E-2</v>
      </c>
      <c r="G19" s="28">
        <f t="shared" si="3"/>
        <v>0.12344281038601404</v>
      </c>
      <c r="H19" s="88">
        <f t="shared" si="4"/>
        <v>1297421</v>
      </c>
      <c r="I19" s="28">
        <f t="shared" si="5"/>
        <v>2.3475587530217272E-2</v>
      </c>
      <c r="J19" s="28">
        <f t="shared" si="6"/>
        <v>0.12119803825644675</v>
      </c>
      <c r="K19" s="51">
        <f t="shared" si="13"/>
        <v>0.98181528658860129</v>
      </c>
      <c r="L19" s="88">
        <v>1078499</v>
      </c>
      <c r="M19" s="28">
        <f t="shared" si="7"/>
        <v>0.14041405323995476</v>
      </c>
      <c r="N19" s="51">
        <f t="shared" si="8"/>
        <v>1.1374826350831653</v>
      </c>
      <c r="O19" s="28">
        <f t="shared" si="9"/>
        <v>0.83126371470787042</v>
      </c>
      <c r="P19" s="88">
        <v>218922</v>
      </c>
      <c r="Q19" s="28">
        <f t="shared" si="10"/>
        <v>7.2391992510876718E-2</v>
      </c>
      <c r="R19" s="51">
        <f t="shared" si="11"/>
        <v>0.58644154555864414</v>
      </c>
      <c r="S19" s="52">
        <f t="shared" si="12"/>
        <v>0.16873628529212953</v>
      </c>
    </row>
    <row r="20" spans="1:28" s="60" customFormat="1" ht="21" customHeight="1" x14ac:dyDescent="0.25">
      <c r="A20" s="53"/>
      <c r="B20" s="54" t="s">
        <v>38</v>
      </c>
      <c r="C20" s="92">
        <f>SUM(C13:C19)</f>
        <v>55266817</v>
      </c>
      <c r="D20" s="55">
        <f>SUM(D13:D19)</f>
        <v>1</v>
      </c>
      <c r="E20" s="92">
        <f>SUM(E13:E19)</f>
        <v>44561850</v>
      </c>
      <c r="F20" s="56">
        <f t="shared" si="2"/>
        <v>0.80630389841340055</v>
      </c>
      <c r="G20" s="55">
        <f>SUM(G13:G19)</f>
        <v>0.99999999999999989</v>
      </c>
      <c r="H20" s="92">
        <f>SUM(H13:H19)</f>
        <v>10704967</v>
      </c>
      <c r="I20" s="56">
        <f t="shared" si="5"/>
        <v>0.19369610158659942</v>
      </c>
      <c r="J20" s="56">
        <f>SUM(J13:J19)</f>
        <v>0.99999999999999989</v>
      </c>
      <c r="K20" s="57"/>
      <c r="L20" s="92">
        <f>SUM(L13:L19)</f>
        <v>7680848</v>
      </c>
      <c r="M20" s="56">
        <f>SUM(M13:M19)</f>
        <v>1</v>
      </c>
      <c r="N20" s="58"/>
      <c r="O20" s="56">
        <f t="shared" si="9"/>
        <v>0.71750319267682006</v>
      </c>
      <c r="P20" s="92">
        <f>SUM(P13:P19)</f>
        <v>3024119</v>
      </c>
      <c r="Q20" s="56">
        <f>SUM(Q13:Q19)</f>
        <v>0.99999999999999989</v>
      </c>
      <c r="R20" s="51" t="s">
        <v>15</v>
      </c>
      <c r="S20" s="59">
        <f t="shared" si="12"/>
        <v>0.28249680732318</v>
      </c>
      <c r="U20" s="61"/>
      <c r="V20" s="61"/>
      <c r="W20" s="61"/>
      <c r="X20" s="61"/>
      <c r="Y20" s="61"/>
    </row>
    <row r="21" spans="1:28" x14ac:dyDescent="0.25">
      <c r="A21" s="165" t="s">
        <v>9</v>
      </c>
      <c r="B21" s="166"/>
      <c r="C21" s="134"/>
      <c r="D21" s="62"/>
      <c r="E21" s="88"/>
      <c r="F21" s="28"/>
      <c r="G21" s="28"/>
      <c r="H21" s="88"/>
      <c r="I21" s="28"/>
      <c r="J21" s="28"/>
      <c r="K21" s="63"/>
      <c r="L21" s="88"/>
      <c r="M21" s="28"/>
      <c r="N21" s="64"/>
      <c r="O21" s="62"/>
      <c r="P21" s="88"/>
      <c r="Q21" s="28"/>
      <c r="R21" s="64"/>
      <c r="S21" s="52" t="s">
        <v>15</v>
      </c>
      <c r="Z21" s="30"/>
      <c r="AA21" s="30"/>
      <c r="AB21" s="30"/>
    </row>
    <row r="22" spans="1:28" x14ac:dyDescent="0.25">
      <c r="A22" s="163" t="s">
        <v>10</v>
      </c>
      <c r="B22" s="164"/>
      <c r="C22" s="88">
        <f t="shared" ref="C22:C27" si="14">E22+H22</f>
        <v>44939223</v>
      </c>
      <c r="D22" s="28">
        <f t="shared" ref="D22:D27" si="15">C22/C$20</f>
        <v>0.81313210058759133</v>
      </c>
      <c r="E22" s="88">
        <v>38226878</v>
      </c>
      <c r="F22" s="28">
        <f t="shared" ref="F22:F28" si="16">E22/$C$11</f>
        <v>0.69167866135659672</v>
      </c>
      <c r="G22" s="28">
        <f t="shared" ref="G22:G28" si="17">E22/E$20</f>
        <v>0.85783866693146715</v>
      </c>
      <c r="H22" s="88">
        <f t="shared" ref="H22:H27" si="18">L22+P22</f>
        <v>6712345</v>
      </c>
      <c r="I22" s="28">
        <f t="shared" ref="I22:I28" si="19">H22/$C$11</f>
        <v>0.12145343923099461</v>
      </c>
      <c r="J22" s="28">
        <f t="shared" ref="J22:J28" si="20">H22/H$20</f>
        <v>0.62703089136099155</v>
      </c>
      <c r="K22" s="51">
        <f t="shared" ref="K22:K27" si="21">J22/G22</f>
        <v>0.73094267667359081</v>
      </c>
      <c r="L22" s="88">
        <v>4637233</v>
      </c>
      <c r="M22" s="28">
        <f t="shared" ref="M22:M28" si="22">L22/L$20</f>
        <v>0.60373971728121689</v>
      </c>
      <c r="N22" s="51">
        <f t="shared" ref="N22:N27" si="23">M22/$G22</f>
        <v>0.70379168083064469</v>
      </c>
      <c r="O22" s="28">
        <f t="shared" ref="O22:O28" si="24">L22/H22</f>
        <v>0.69085140885934793</v>
      </c>
      <c r="P22" s="88">
        <v>2075112</v>
      </c>
      <c r="Q22" s="28">
        <f t="shared" ref="Q22:Q28" si="25">P22/P$20</f>
        <v>0.68618728297398346</v>
      </c>
      <c r="R22" s="51">
        <f t="shared" ref="R22:R27" si="26">Q22/$G22</f>
        <v>0.79990248682600251</v>
      </c>
      <c r="S22" s="52">
        <f t="shared" ref="S22:S28" si="27">P22/H22</f>
        <v>0.30914859114065202</v>
      </c>
      <c r="Z22" s="30"/>
      <c r="AA22" s="30"/>
      <c r="AB22" s="30"/>
    </row>
    <row r="23" spans="1:28" ht="16.5" customHeight="1" x14ac:dyDescent="0.25">
      <c r="A23" s="163" t="s">
        <v>11</v>
      </c>
      <c r="B23" s="164"/>
      <c r="C23" s="88">
        <f t="shared" si="14"/>
        <v>5788865</v>
      </c>
      <c r="D23" s="28">
        <f t="shared" si="15"/>
        <v>0.10474395512953098</v>
      </c>
      <c r="E23" s="88">
        <v>3571808</v>
      </c>
      <c r="F23" s="28">
        <f t="shared" si="16"/>
        <v>6.4628436987786003E-2</v>
      </c>
      <c r="G23" s="28">
        <f t="shared" si="17"/>
        <v>8.0153943339425993E-2</v>
      </c>
      <c r="H23" s="88">
        <f t="shared" si="18"/>
        <v>2217057</v>
      </c>
      <c r="I23" s="28">
        <f t="shared" si="19"/>
        <v>4.011551814174498E-2</v>
      </c>
      <c r="J23" s="28">
        <f t="shared" si="20"/>
        <v>0.2071054492741547</v>
      </c>
      <c r="K23" s="51">
        <f t="shared" si="21"/>
        <v>2.583846042322961</v>
      </c>
      <c r="L23" s="88">
        <v>1531138</v>
      </c>
      <c r="M23" s="28">
        <f t="shared" si="22"/>
        <v>0.1993449160821826</v>
      </c>
      <c r="N23" s="51">
        <f t="shared" si="23"/>
        <v>2.4870256880316099</v>
      </c>
      <c r="O23" s="28">
        <f t="shared" si="24"/>
        <v>0.69061733640587497</v>
      </c>
      <c r="P23" s="88">
        <v>685919</v>
      </c>
      <c r="Q23" s="28">
        <f t="shared" si="25"/>
        <v>0.22681614050240748</v>
      </c>
      <c r="R23" s="51">
        <f t="shared" si="26"/>
        <v>2.829756479252862</v>
      </c>
      <c r="S23" s="52">
        <f t="shared" si="27"/>
        <v>0.30938266359412503</v>
      </c>
      <c r="Z23" s="30"/>
      <c r="AA23" s="30"/>
      <c r="AB23" s="30"/>
    </row>
    <row r="24" spans="1:28" x14ac:dyDescent="0.25">
      <c r="A24" s="163" t="s">
        <v>12</v>
      </c>
      <c r="B24" s="164"/>
      <c r="C24" s="88">
        <f t="shared" si="14"/>
        <v>1184299</v>
      </c>
      <c r="D24" s="28">
        <f t="shared" si="15"/>
        <v>2.1428753532160175E-2</v>
      </c>
      <c r="E24" s="88">
        <v>622056</v>
      </c>
      <c r="F24" s="28">
        <f t="shared" si="16"/>
        <v>1.1255506174708777E-2</v>
      </c>
      <c r="G24" s="28">
        <f t="shared" si="17"/>
        <v>1.3959384540812376E-2</v>
      </c>
      <c r="H24" s="88">
        <f t="shared" si="18"/>
        <v>562243</v>
      </c>
      <c r="I24" s="28">
        <f t="shared" si="19"/>
        <v>1.0173247357451398E-2</v>
      </c>
      <c r="J24" s="28">
        <f t="shared" si="20"/>
        <v>5.2521693901531878E-2</v>
      </c>
      <c r="K24" s="51">
        <f t="shared" si="21"/>
        <v>3.7624648671276839</v>
      </c>
      <c r="L24" s="88">
        <v>517040</v>
      </c>
      <c r="M24" s="28">
        <f t="shared" si="22"/>
        <v>6.7315483915317678E-2</v>
      </c>
      <c r="N24" s="51">
        <f t="shared" si="23"/>
        <v>4.8222386680810079</v>
      </c>
      <c r="O24" s="28">
        <f t="shared" si="24"/>
        <v>0.9196023783310775</v>
      </c>
      <c r="P24" s="88">
        <v>45203</v>
      </c>
      <c r="Q24" s="28">
        <f t="shared" si="25"/>
        <v>1.4947493799020476E-2</v>
      </c>
      <c r="R24" s="51">
        <f t="shared" si="26"/>
        <v>1.0707845861914049</v>
      </c>
      <c r="S24" s="52">
        <f t="shared" si="27"/>
        <v>8.0397621668922517E-2</v>
      </c>
      <c r="Z24" s="30"/>
      <c r="AA24" s="30"/>
      <c r="AB24" s="30"/>
    </row>
    <row r="25" spans="1:28" x14ac:dyDescent="0.25">
      <c r="A25" s="163" t="s">
        <v>13</v>
      </c>
      <c r="B25" s="164"/>
      <c r="C25" s="88">
        <f t="shared" si="14"/>
        <v>1492068</v>
      </c>
      <c r="D25" s="28">
        <f t="shared" si="15"/>
        <v>2.6997538143005415E-2</v>
      </c>
      <c r="E25" s="88">
        <v>675569</v>
      </c>
      <c r="F25" s="28">
        <f t="shared" si="16"/>
        <v>1.2223772539677833E-2</v>
      </c>
      <c r="G25" s="28">
        <f t="shared" si="17"/>
        <v>1.5160254791935253E-2</v>
      </c>
      <c r="H25" s="88">
        <f t="shared" si="18"/>
        <v>816499</v>
      </c>
      <c r="I25" s="28">
        <f t="shared" si="19"/>
        <v>1.477376560332758E-2</v>
      </c>
      <c r="J25" s="28">
        <f t="shared" si="20"/>
        <v>7.627291144381855E-2</v>
      </c>
      <c r="K25" s="51">
        <f t="shared" si="21"/>
        <v>5.0311101291248201</v>
      </c>
      <c r="L25" s="88">
        <v>668910</v>
      </c>
      <c r="M25" s="28">
        <f t="shared" si="22"/>
        <v>8.7088040278885878E-2</v>
      </c>
      <c r="N25" s="51">
        <f t="shared" si="23"/>
        <v>5.7444971390067794</v>
      </c>
      <c r="O25" s="28">
        <f t="shared" si="24"/>
        <v>0.81924166471728688</v>
      </c>
      <c r="P25" s="88">
        <v>147589</v>
      </c>
      <c r="Q25" s="28">
        <f t="shared" si="25"/>
        <v>4.8803965716957567E-2</v>
      </c>
      <c r="R25" s="51">
        <f t="shared" si="26"/>
        <v>3.2192048475939625</v>
      </c>
      <c r="S25" s="52">
        <f t="shared" si="27"/>
        <v>0.18075833528271315</v>
      </c>
      <c r="Z25" s="30"/>
      <c r="AA25" s="30"/>
      <c r="AB25" s="30"/>
    </row>
    <row r="26" spans="1:28" ht="38.25" customHeight="1" x14ac:dyDescent="0.25">
      <c r="A26" s="167" t="s">
        <v>80</v>
      </c>
      <c r="B26" s="168"/>
      <c r="C26" s="88">
        <f t="shared" si="14"/>
        <v>248257</v>
      </c>
      <c r="D26" s="28">
        <f t="shared" si="15"/>
        <v>4.4919720996416347E-3</v>
      </c>
      <c r="E26" s="88">
        <v>152997</v>
      </c>
      <c r="F26" s="28">
        <f t="shared" si="16"/>
        <v>2.768333844882002E-3</v>
      </c>
      <c r="G26" s="28">
        <f t="shared" si="17"/>
        <v>3.4333628428801768E-3</v>
      </c>
      <c r="H26" s="88">
        <f t="shared" si="18"/>
        <v>95260</v>
      </c>
      <c r="I26" s="28">
        <f t="shared" si="19"/>
        <v>1.7236382547596327E-3</v>
      </c>
      <c r="J26" s="28">
        <f t="shared" si="20"/>
        <v>8.8986729244471281E-3</v>
      </c>
      <c r="K26" s="51">
        <f t="shared" si="21"/>
        <v>2.5918242060842647</v>
      </c>
      <c r="L26" s="88">
        <v>75513</v>
      </c>
      <c r="M26" s="28">
        <f t="shared" si="22"/>
        <v>9.8313363316133839E-3</v>
      </c>
      <c r="N26" s="51">
        <f t="shared" si="23"/>
        <v>2.8634714073407053</v>
      </c>
      <c r="O26" s="28">
        <f t="shared" si="24"/>
        <v>0.79270417803905102</v>
      </c>
      <c r="P26" s="88">
        <v>19747</v>
      </c>
      <c r="Q26" s="28">
        <f t="shared" si="25"/>
        <v>6.5298356314682062E-3</v>
      </c>
      <c r="R26" s="51">
        <f t="shared" si="26"/>
        <v>1.9018775265798773</v>
      </c>
      <c r="S26" s="52">
        <f t="shared" si="27"/>
        <v>0.20729582196094898</v>
      </c>
      <c r="Z26" s="30"/>
      <c r="AA26" s="30"/>
      <c r="AB26" s="30"/>
    </row>
    <row r="27" spans="1:28" ht="39.75" customHeight="1" x14ac:dyDescent="0.25">
      <c r="A27" s="163" t="s">
        <v>56</v>
      </c>
      <c r="B27" s="164"/>
      <c r="C27" s="88">
        <f t="shared" si="14"/>
        <v>1614105</v>
      </c>
      <c r="D27" s="28">
        <f t="shared" si="15"/>
        <v>2.920568050807051E-2</v>
      </c>
      <c r="E27" s="88">
        <v>1312542</v>
      </c>
      <c r="F27" s="28">
        <f t="shared" si="16"/>
        <v>2.3749187509749296E-2</v>
      </c>
      <c r="G27" s="28">
        <f t="shared" si="17"/>
        <v>2.9454387553479042E-2</v>
      </c>
      <c r="H27" s="88">
        <f t="shared" si="18"/>
        <v>301563</v>
      </c>
      <c r="I27" s="28">
        <f t="shared" si="19"/>
        <v>5.4564929983212168E-3</v>
      </c>
      <c r="J27" s="28">
        <f t="shared" si="20"/>
        <v>2.8170381095056155E-2</v>
      </c>
      <c r="K27" s="51">
        <f t="shared" si="21"/>
        <v>0.95640695444467916</v>
      </c>
      <c r="L27" s="88">
        <v>251014</v>
      </c>
      <c r="M27" s="28">
        <f t="shared" si="22"/>
        <v>3.2680506110783603E-2</v>
      </c>
      <c r="N27" s="51">
        <f t="shared" si="23"/>
        <v>1.1095293036206249</v>
      </c>
      <c r="O27" s="28">
        <f t="shared" si="24"/>
        <v>0.83237665098171854</v>
      </c>
      <c r="P27" s="88">
        <v>50549</v>
      </c>
      <c r="Q27" s="28">
        <f t="shared" si="25"/>
        <v>1.6715281376162777E-2</v>
      </c>
      <c r="R27" s="51">
        <f t="shared" si="26"/>
        <v>0.5674971630563892</v>
      </c>
      <c r="S27" s="52">
        <f t="shared" si="27"/>
        <v>0.16762334901828141</v>
      </c>
      <c r="Z27" s="30"/>
      <c r="AA27" s="30"/>
      <c r="AB27" s="30"/>
    </row>
    <row r="28" spans="1:28" s="60" customFormat="1" ht="21.75" customHeight="1" x14ac:dyDescent="0.25">
      <c r="A28" s="53"/>
      <c r="B28" s="54" t="s">
        <v>38</v>
      </c>
      <c r="C28" s="92">
        <f>SUM(C22:C27)</f>
        <v>55266817</v>
      </c>
      <c r="D28" s="28">
        <v>1</v>
      </c>
      <c r="E28" s="92">
        <f>SUM(E22:E27)</f>
        <v>44561850</v>
      </c>
      <c r="F28" s="56">
        <f t="shared" si="16"/>
        <v>0.80630389841340055</v>
      </c>
      <c r="G28" s="56">
        <f t="shared" si="17"/>
        <v>1</v>
      </c>
      <c r="H28" s="92">
        <f>SUM(H22:H27)</f>
        <v>10704967</v>
      </c>
      <c r="I28" s="56">
        <f t="shared" si="19"/>
        <v>0.19369610158659942</v>
      </c>
      <c r="J28" s="56">
        <f t="shared" si="20"/>
        <v>1</v>
      </c>
      <c r="K28" s="57"/>
      <c r="L28" s="92">
        <f>SUM(L22:L27)</f>
        <v>7680848</v>
      </c>
      <c r="M28" s="56">
        <f t="shared" si="22"/>
        <v>1</v>
      </c>
      <c r="N28" s="65" t="s">
        <v>15</v>
      </c>
      <c r="O28" s="56">
        <f t="shared" si="24"/>
        <v>0.71750319267682006</v>
      </c>
      <c r="P28" s="92">
        <f>SUM(P22:P27)</f>
        <v>3024119</v>
      </c>
      <c r="Q28" s="56">
        <f t="shared" si="25"/>
        <v>1</v>
      </c>
      <c r="R28" s="58"/>
      <c r="S28" s="59">
        <f t="shared" si="27"/>
        <v>0.28249680732318</v>
      </c>
      <c r="U28" s="61"/>
      <c r="V28" s="61"/>
      <c r="W28" s="61"/>
      <c r="X28" s="61"/>
      <c r="Y28" s="61"/>
    </row>
    <row r="29" spans="1:28" ht="27" customHeight="1" x14ac:dyDescent="0.25">
      <c r="A29" s="165" t="s">
        <v>62</v>
      </c>
      <c r="B29" s="166"/>
      <c r="C29" s="134"/>
      <c r="D29" s="62"/>
      <c r="E29" s="88"/>
      <c r="F29" s="28"/>
      <c r="G29" s="28"/>
      <c r="H29" s="88"/>
      <c r="I29" s="28"/>
      <c r="J29" s="28"/>
      <c r="K29" s="63"/>
      <c r="L29" s="88"/>
      <c r="M29" s="28"/>
      <c r="N29" s="51" t="s">
        <v>15</v>
      </c>
      <c r="O29" s="28" t="s">
        <v>15</v>
      </c>
      <c r="P29" s="88"/>
      <c r="Q29" s="28"/>
      <c r="R29" s="64"/>
      <c r="S29" s="52"/>
      <c r="Z29" s="30"/>
      <c r="AA29" s="30"/>
      <c r="AB29" s="30"/>
    </row>
    <row r="30" spans="1:28" x14ac:dyDescent="0.25">
      <c r="A30" s="163" t="s">
        <v>13</v>
      </c>
      <c r="B30" s="164"/>
      <c r="C30" s="88">
        <f>E30+H30</f>
        <v>1492068</v>
      </c>
      <c r="D30" s="28">
        <f>C30/C$20</f>
        <v>2.6997538143005415E-2</v>
      </c>
      <c r="E30" s="88">
        <v>675569</v>
      </c>
      <c r="F30" s="28">
        <f>E30/$C$11</f>
        <v>1.2223772539677833E-2</v>
      </c>
      <c r="G30" s="28">
        <f>E30/E$20</f>
        <v>1.5160254791935253E-2</v>
      </c>
      <c r="H30" s="88">
        <f>L30+P30</f>
        <v>816499</v>
      </c>
      <c r="I30" s="28">
        <f>H30/$C$11</f>
        <v>1.477376560332758E-2</v>
      </c>
      <c r="J30" s="28">
        <f>H30/H$20</f>
        <v>7.627291144381855E-2</v>
      </c>
      <c r="K30" s="51">
        <f>J30/G30</f>
        <v>5.0311101291248201</v>
      </c>
      <c r="L30" s="88">
        <v>668910</v>
      </c>
      <c r="M30" s="28">
        <f>L30/L$20</f>
        <v>8.7088040278885878E-2</v>
      </c>
      <c r="N30" s="51">
        <f>M30/$G30</f>
        <v>5.7444971390067794</v>
      </c>
      <c r="O30" s="28">
        <f>L30/H30</f>
        <v>0.81924166471728688</v>
      </c>
      <c r="P30" s="88">
        <v>147589</v>
      </c>
      <c r="Q30" s="28">
        <f>P30/P$20</f>
        <v>4.8803965716957567E-2</v>
      </c>
      <c r="R30" s="51">
        <f>Q30/$G30</f>
        <v>3.2192048475939625</v>
      </c>
      <c r="S30" s="52">
        <f>P30/H30</f>
        <v>0.18075833528271315</v>
      </c>
      <c r="Z30" s="30"/>
      <c r="AA30" s="30"/>
      <c r="AB30" s="30"/>
    </row>
    <row r="31" spans="1:28" ht="19.5" customHeight="1" x14ac:dyDescent="0.25">
      <c r="A31" s="163" t="s">
        <v>44</v>
      </c>
      <c r="B31" s="164"/>
      <c r="C31" s="88">
        <f>E31+H31</f>
        <v>53774749</v>
      </c>
      <c r="D31" s="28">
        <f>C31/C$20</f>
        <v>0.97300246185699457</v>
      </c>
      <c r="E31" s="88">
        <v>43886281</v>
      </c>
      <c r="F31" s="28">
        <f>E31/$C$11</f>
        <v>0.79408012587372279</v>
      </c>
      <c r="G31" s="28">
        <f>E31/E$20</f>
        <v>0.98483974520806472</v>
      </c>
      <c r="H31" s="88">
        <f>L31+P31</f>
        <v>9888468</v>
      </c>
      <c r="I31" s="28">
        <f>H31/$C$11</f>
        <v>0.17892233598327184</v>
      </c>
      <c r="J31" s="28">
        <f>H31/H$20</f>
        <v>0.92372708855618146</v>
      </c>
      <c r="K31" s="51">
        <f>J31/G31</f>
        <v>0.93794659796252222</v>
      </c>
      <c r="L31" s="88">
        <v>7011938</v>
      </c>
      <c r="M31" s="28">
        <f>L31/L$20</f>
        <v>0.91291195972111416</v>
      </c>
      <c r="N31" s="51">
        <f>M31/$G31</f>
        <v>0.92696498507810066</v>
      </c>
      <c r="O31" s="28">
        <f>L31/H31</f>
        <v>0.70910256270233163</v>
      </c>
      <c r="P31" s="88">
        <v>2876530</v>
      </c>
      <c r="Q31" s="28">
        <f>P31/P$20</f>
        <v>0.95119603428304245</v>
      </c>
      <c r="R31" s="51">
        <f>Q31/$G31</f>
        <v>0.96583839036886709</v>
      </c>
      <c r="S31" s="52">
        <f>P31/H31</f>
        <v>0.29089743729766837</v>
      </c>
    </row>
    <row r="32" spans="1:28" s="60" customFormat="1" ht="19.5" customHeight="1" x14ac:dyDescent="0.25">
      <c r="A32" s="53"/>
      <c r="B32" s="54" t="s">
        <v>38</v>
      </c>
      <c r="C32" s="92">
        <f>SUM(C30:C31)</f>
        <v>55266817</v>
      </c>
      <c r="D32" s="56">
        <v>1</v>
      </c>
      <c r="E32" s="92">
        <f>SUM(E30:E31)</f>
        <v>44561850</v>
      </c>
      <c r="F32" s="56">
        <f>E32/$C$11</f>
        <v>0.80630389841340055</v>
      </c>
      <c r="G32" s="56">
        <f>E32/E$20</f>
        <v>1</v>
      </c>
      <c r="H32" s="92">
        <f>SUM(H30:H31)</f>
        <v>10704967</v>
      </c>
      <c r="I32" s="56">
        <f>H32/$C$11</f>
        <v>0.19369610158659942</v>
      </c>
      <c r="J32" s="56">
        <f>H32/H$20</f>
        <v>1</v>
      </c>
      <c r="K32" s="57"/>
      <c r="L32" s="92">
        <f>SUM(L30:L31)</f>
        <v>7680848</v>
      </c>
      <c r="M32" s="56">
        <f>L32/L$20</f>
        <v>1</v>
      </c>
      <c r="N32" s="58"/>
      <c r="O32" s="56">
        <f>L32/H32</f>
        <v>0.71750319267682006</v>
      </c>
      <c r="P32" s="92">
        <f>SUM(P30:P31)</f>
        <v>3024119</v>
      </c>
      <c r="Q32" s="56">
        <f>P32/P$20</f>
        <v>1</v>
      </c>
      <c r="R32" s="58"/>
      <c r="S32" s="59">
        <f>P32/H32</f>
        <v>0.28249680732318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5">
      <c r="A33" s="165" t="s">
        <v>14</v>
      </c>
      <c r="B33" s="166"/>
      <c r="C33" s="134"/>
      <c r="D33" s="62"/>
      <c r="E33" s="88"/>
      <c r="F33" s="28"/>
      <c r="G33" s="28"/>
      <c r="H33" s="88"/>
      <c r="I33" s="28"/>
      <c r="J33" s="28"/>
      <c r="K33" s="63"/>
      <c r="L33" s="88"/>
      <c r="M33" s="28"/>
      <c r="N33" s="64"/>
      <c r="O33" s="28" t="s">
        <v>15</v>
      </c>
      <c r="P33" s="88"/>
      <c r="Q33" s="28"/>
      <c r="R33" s="64"/>
      <c r="S33" s="52"/>
    </row>
    <row r="34" spans="1:28" x14ac:dyDescent="0.25">
      <c r="A34" s="163" t="s">
        <v>16</v>
      </c>
      <c r="B34" s="164"/>
      <c r="C34" s="88">
        <f>E34+H34</f>
        <v>15</v>
      </c>
      <c r="D34" s="28">
        <f>C34/C$20</f>
        <v>2.7141060068648428E-7</v>
      </c>
      <c r="E34" s="88">
        <v>8</v>
      </c>
      <c r="F34" s="28">
        <f>E34/$C$11</f>
        <v>1.4475232036612493E-7</v>
      </c>
      <c r="G34" s="28">
        <f>E34/E$20</f>
        <v>1.7952576026354381E-7</v>
      </c>
      <c r="H34" s="88">
        <f>L34+P34</f>
        <v>7</v>
      </c>
      <c r="I34" s="28">
        <f>H34/$C$11</f>
        <v>1.2665828032035933E-7</v>
      </c>
      <c r="J34" s="28">
        <f>H34/H$20</f>
        <v>6.5390206247249527E-7</v>
      </c>
      <c r="K34" s="51">
        <f>J34/G34</f>
        <v>3.6423857028237454</v>
      </c>
      <c r="L34" s="88">
        <v>6</v>
      </c>
      <c r="M34" s="28">
        <f>L34/L$20</f>
        <v>7.8116374650299032E-7</v>
      </c>
      <c r="N34" s="51">
        <f>M34/$G34</f>
        <v>4.3512627121380349</v>
      </c>
      <c r="O34" s="28">
        <f>L34/H34</f>
        <v>0.8571428571428571</v>
      </c>
      <c r="P34" s="88">
        <v>1</v>
      </c>
      <c r="Q34" s="28">
        <f>P34/P$20</f>
        <v>3.306748180213808E-7</v>
      </c>
      <c r="R34" s="51">
        <f>Q34/$G34</f>
        <v>1.8419352049307585</v>
      </c>
      <c r="S34" s="52">
        <f>P34/H34</f>
        <v>0.14285714285714285</v>
      </c>
    </row>
    <row r="35" spans="1:28" x14ac:dyDescent="0.25">
      <c r="A35" s="163" t="s">
        <v>17</v>
      </c>
      <c r="B35" s="164"/>
      <c r="C35" s="88">
        <f>E35+H35</f>
        <v>25114006</v>
      </c>
      <c r="D35" s="28">
        <f>C35/C$20</f>
        <v>0.454413830273598</v>
      </c>
      <c r="E35" s="88">
        <v>20911052</v>
      </c>
      <c r="F35" s="28">
        <f>E35/$C$11</f>
        <v>0.3783654122870872</v>
      </c>
      <c r="G35" s="28">
        <f>E35/E$20</f>
        <v>0.4692590635263123</v>
      </c>
      <c r="H35" s="88">
        <f>L35+P35</f>
        <v>4202954</v>
      </c>
      <c r="I35" s="28">
        <f>H35/$C$11</f>
        <v>7.6048417986510783E-2</v>
      </c>
      <c r="J35" s="28">
        <f>H35/H$20</f>
        <v>0.39261718415386054</v>
      </c>
      <c r="K35" s="51">
        <f>J35/G35</f>
        <v>0.83667469564356256</v>
      </c>
      <c r="L35" s="88">
        <v>2981102</v>
      </c>
      <c r="M35" s="28">
        <f>L35/L$20</f>
        <v>0.38812146783792623</v>
      </c>
      <c r="N35" s="51">
        <f>M35/$G35</f>
        <v>0.82709423856693065</v>
      </c>
      <c r="O35" s="28">
        <f>L35/H35</f>
        <v>0.70928732505756664</v>
      </c>
      <c r="P35" s="88">
        <v>1221852</v>
      </c>
      <c r="Q35" s="28">
        <f>P35/P$20</f>
        <v>0.40403568774906012</v>
      </c>
      <c r="R35" s="51">
        <f>Q35/$G35</f>
        <v>0.86100774423594062</v>
      </c>
      <c r="S35" s="52">
        <f>P35/H35</f>
        <v>0.29071267494243336</v>
      </c>
    </row>
    <row r="36" spans="1:28" x14ac:dyDescent="0.25">
      <c r="A36" s="163" t="s">
        <v>18</v>
      </c>
      <c r="B36" s="164"/>
      <c r="C36" s="88">
        <f>E36+H36</f>
        <v>30152796</v>
      </c>
      <c r="D36" s="28">
        <f>C36/C$20</f>
        <v>0.54558589831580129</v>
      </c>
      <c r="E36" s="88">
        <v>23650790</v>
      </c>
      <c r="F36" s="28">
        <f>E36/$C$11</f>
        <v>0.427938341373993</v>
      </c>
      <c r="G36" s="28">
        <f>E36/E$20</f>
        <v>0.53074075694792744</v>
      </c>
      <c r="H36" s="88">
        <f>L36+P36</f>
        <v>6502006</v>
      </c>
      <c r="I36" s="28">
        <f>H36/$C$11</f>
        <v>0.11764755694180831</v>
      </c>
      <c r="J36" s="28">
        <f>H36/H$20</f>
        <v>0.60738216194407701</v>
      </c>
      <c r="K36" s="51">
        <f>J36/G36</f>
        <v>1.1444045967693961</v>
      </c>
      <c r="L36" s="88">
        <v>4699740</v>
      </c>
      <c r="M36" s="28">
        <f>L36/L$20</f>
        <v>0.61187775099832731</v>
      </c>
      <c r="N36" s="51">
        <f>M36/$G36</f>
        <v>1.152875001567593</v>
      </c>
      <c r="O36" s="28">
        <f>L36/H36</f>
        <v>0.72281385160210554</v>
      </c>
      <c r="P36" s="88">
        <v>1802266</v>
      </c>
      <c r="Q36" s="28">
        <f>P36/P$20</f>
        <v>0.59596398157612185</v>
      </c>
      <c r="R36" s="51">
        <f>Q36/$G36</f>
        <v>1.1228909289033433</v>
      </c>
      <c r="S36" s="52">
        <f>P36/H36</f>
        <v>0.27718614839789446</v>
      </c>
    </row>
    <row r="37" spans="1:28" s="60" customFormat="1" ht="24.75" customHeight="1" thickBot="1" x14ac:dyDescent="0.3">
      <c r="A37" s="66"/>
      <c r="B37" s="67" t="s">
        <v>38</v>
      </c>
      <c r="C37" s="68">
        <f>SUM(C34:C36)</f>
        <v>55266817</v>
      </c>
      <c r="D37" s="69">
        <v>1</v>
      </c>
      <c r="E37" s="68">
        <f>SUM(E34:E36)</f>
        <v>44561850</v>
      </c>
      <c r="F37" s="69">
        <f>E37/$C$11</f>
        <v>0.80630389841340055</v>
      </c>
      <c r="G37" s="69">
        <f>E37/E$20</f>
        <v>1</v>
      </c>
      <c r="H37" s="68">
        <f>SUM(H34:H36)</f>
        <v>10704967</v>
      </c>
      <c r="I37" s="69">
        <f>H37/$C$11</f>
        <v>0.19369610158659942</v>
      </c>
      <c r="J37" s="69">
        <f>H37/H$20</f>
        <v>1</v>
      </c>
      <c r="K37" s="70"/>
      <c r="L37" s="68">
        <f>SUM(L34:L36)</f>
        <v>7680848</v>
      </c>
      <c r="M37" s="69">
        <f>L37/L$20</f>
        <v>1</v>
      </c>
      <c r="N37" s="71"/>
      <c r="O37" s="69">
        <f>L37/H37</f>
        <v>0.71750319267682006</v>
      </c>
      <c r="P37" s="68">
        <f>SUM(P34:P36)</f>
        <v>3024119</v>
      </c>
      <c r="Q37" s="69">
        <f>P37/P$20</f>
        <v>1</v>
      </c>
      <c r="R37" s="71"/>
      <c r="S37" s="72">
        <f>P37/H37</f>
        <v>0.28249680732318</v>
      </c>
      <c r="U37" s="61"/>
      <c r="V37" s="61"/>
      <c r="W37" s="61"/>
      <c r="X37" s="61"/>
      <c r="Y37" s="61"/>
      <c r="Z37" s="61"/>
      <c r="AA37" s="61"/>
      <c r="AB37" s="61"/>
    </row>
    <row r="38" spans="1:28" ht="15.75" customHeight="1" x14ac:dyDescent="0.25">
      <c r="A38" s="73"/>
      <c r="B38" s="74"/>
      <c r="C38" s="75"/>
      <c r="D38" s="56"/>
      <c r="E38" s="75"/>
      <c r="F38" s="56"/>
      <c r="G38" s="56"/>
      <c r="H38" s="75"/>
      <c r="I38" s="76"/>
      <c r="J38" s="56"/>
      <c r="K38" s="58"/>
      <c r="L38" s="75"/>
      <c r="M38" s="56"/>
      <c r="N38" s="58"/>
      <c r="O38" s="28"/>
      <c r="P38" s="75"/>
      <c r="Q38" s="56"/>
      <c r="R38" s="58"/>
      <c r="S38" s="28"/>
    </row>
    <row r="39" spans="1:28" ht="15.75" customHeight="1" thickBot="1" x14ac:dyDescent="0.3">
      <c r="A39" s="73"/>
      <c r="B39" s="74"/>
      <c r="C39" s="75"/>
      <c r="D39" s="56"/>
      <c r="E39" s="75"/>
      <c r="F39" s="56"/>
      <c r="G39" s="56"/>
      <c r="H39" s="75"/>
      <c r="I39" s="76"/>
      <c r="J39" s="56"/>
      <c r="K39" s="58"/>
      <c r="L39" s="75"/>
      <c r="M39" s="56"/>
      <c r="N39" s="58"/>
      <c r="O39" s="28"/>
      <c r="P39" s="75"/>
      <c r="Q39" s="56"/>
      <c r="R39" s="58"/>
      <c r="S39" s="28"/>
    </row>
    <row r="40" spans="1:28" s="8" customFormat="1" ht="25.5" customHeight="1" thickBot="1" x14ac:dyDescent="0.3">
      <c r="A40" s="9" t="s">
        <v>46</v>
      </c>
      <c r="B40" s="2"/>
      <c r="C40" s="10"/>
      <c r="D40" s="4"/>
      <c r="E40" s="4"/>
      <c r="F40" s="4"/>
      <c r="G40" s="4"/>
      <c r="H40" s="10"/>
      <c r="I40" s="4"/>
      <c r="J40" s="4"/>
      <c r="K40" s="7"/>
      <c r="L40" s="11"/>
      <c r="M40" s="4"/>
      <c r="N40" s="7"/>
      <c r="O40" s="4"/>
      <c r="P40" s="11"/>
      <c r="Q40" s="4"/>
      <c r="R40" s="7"/>
      <c r="S40" s="1"/>
      <c r="U40" s="19"/>
      <c r="V40" s="19"/>
      <c r="W40" s="19"/>
      <c r="X40" s="19"/>
      <c r="Y40" s="19"/>
      <c r="Z40" s="19"/>
      <c r="AA40" s="19"/>
      <c r="AB40" s="19"/>
    </row>
    <row r="41" spans="1:28" s="8" customFormat="1" ht="24.75" customHeight="1" x14ac:dyDescent="0.25">
      <c r="A41" s="39"/>
      <c r="B41" s="40"/>
      <c r="C41" s="135" t="s">
        <v>37</v>
      </c>
      <c r="D41" s="158"/>
      <c r="E41" s="155" t="s">
        <v>86</v>
      </c>
      <c r="F41" s="156"/>
      <c r="G41" s="157"/>
      <c r="H41" s="135" t="s">
        <v>81</v>
      </c>
      <c r="I41" s="136"/>
      <c r="J41" s="136"/>
      <c r="K41" s="158"/>
      <c r="L41" s="135" t="s">
        <v>87</v>
      </c>
      <c r="M41" s="136"/>
      <c r="N41" s="136"/>
      <c r="O41" s="158"/>
      <c r="P41" s="135" t="s">
        <v>88</v>
      </c>
      <c r="Q41" s="136"/>
      <c r="R41" s="136"/>
      <c r="S41" s="137"/>
      <c r="U41" s="19"/>
      <c r="V41" s="19"/>
      <c r="W41" s="19"/>
      <c r="X41" s="19"/>
      <c r="Y41" s="19"/>
      <c r="Z41" s="19"/>
      <c r="AA41" s="19"/>
      <c r="AB41" s="19"/>
    </row>
    <row r="42" spans="1:28" s="8" customFormat="1" ht="22.5" customHeight="1" x14ac:dyDescent="0.25">
      <c r="A42" s="138"/>
      <c r="B42" s="139"/>
      <c r="C42" s="140" t="s">
        <v>36</v>
      </c>
      <c r="D42" s="143" t="s">
        <v>70</v>
      </c>
      <c r="E42" s="140" t="s">
        <v>36</v>
      </c>
      <c r="F42" s="143" t="s">
        <v>71</v>
      </c>
      <c r="G42" s="146" t="s">
        <v>70</v>
      </c>
      <c r="H42" s="140" t="s">
        <v>36</v>
      </c>
      <c r="I42" s="143" t="s">
        <v>71</v>
      </c>
      <c r="J42" s="143" t="s">
        <v>70</v>
      </c>
      <c r="K42" s="20" t="s">
        <v>49</v>
      </c>
      <c r="L42" s="140" t="s">
        <v>36</v>
      </c>
      <c r="M42" s="143" t="s">
        <v>70</v>
      </c>
      <c r="N42" s="21" t="s">
        <v>49</v>
      </c>
      <c r="O42" s="146" t="s">
        <v>0</v>
      </c>
      <c r="P42" s="149" t="s">
        <v>36</v>
      </c>
      <c r="Q42" s="143" t="s">
        <v>70</v>
      </c>
      <c r="R42" s="21" t="s">
        <v>49</v>
      </c>
      <c r="S42" s="152" t="s">
        <v>0</v>
      </c>
      <c r="U42" s="19"/>
      <c r="V42" s="19"/>
      <c r="W42" s="19"/>
      <c r="X42" s="19"/>
      <c r="Y42" s="19"/>
      <c r="Z42" s="19"/>
      <c r="AA42" s="19"/>
      <c r="AB42" s="19"/>
    </row>
    <row r="43" spans="1:28" s="8" customFormat="1" ht="22.5" customHeight="1" x14ac:dyDescent="0.25">
      <c r="A43" s="138"/>
      <c r="B43" s="139"/>
      <c r="C43" s="141"/>
      <c r="D43" s="144"/>
      <c r="E43" s="141"/>
      <c r="F43" s="144"/>
      <c r="G43" s="147"/>
      <c r="H43" s="141"/>
      <c r="I43" s="144"/>
      <c r="J43" s="144"/>
      <c r="K43" s="22" t="s">
        <v>50</v>
      </c>
      <c r="L43" s="141"/>
      <c r="M43" s="144"/>
      <c r="N43" s="23" t="s">
        <v>50</v>
      </c>
      <c r="O43" s="147"/>
      <c r="P43" s="150"/>
      <c r="Q43" s="144"/>
      <c r="R43" s="23" t="s">
        <v>50</v>
      </c>
      <c r="S43" s="153"/>
      <c r="U43" s="19"/>
      <c r="V43" s="19"/>
      <c r="W43" s="19"/>
      <c r="X43" s="19"/>
      <c r="Y43" s="19"/>
      <c r="Z43" s="19"/>
      <c r="AA43" s="19"/>
      <c r="AB43" s="19"/>
    </row>
    <row r="44" spans="1:28" s="8" customFormat="1" ht="18" customHeight="1" x14ac:dyDescent="0.25">
      <c r="A44" s="138"/>
      <c r="B44" s="139"/>
      <c r="C44" s="141"/>
      <c r="D44" s="144"/>
      <c r="E44" s="141"/>
      <c r="F44" s="144"/>
      <c r="G44" s="147"/>
      <c r="H44" s="141"/>
      <c r="I44" s="144"/>
      <c r="J44" s="144"/>
      <c r="K44" s="24" t="s">
        <v>51</v>
      </c>
      <c r="L44" s="141"/>
      <c r="M44" s="144"/>
      <c r="N44" s="25" t="s">
        <v>54</v>
      </c>
      <c r="O44" s="147"/>
      <c r="P44" s="150"/>
      <c r="Q44" s="144"/>
      <c r="R44" s="25" t="s">
        <v>53</v>
      </c>
      <c r="S44" s="153"/>
      <c r="U44" s="19"/>
      <c r="V44" s="19"/>
      <c r="W44" s="19"/>
      <c r="X44" s="19"/>
      <c r="Y44" s="19"/>
      <c r="Z44" s="19"/>
      <c r="AA44" s="19"/>
      <c r="AB44" s="19"/>
    </row>
    <row r="45" spans="1:28" s="8" customFormat="1" ht="25.5" customHeight="1" x14ac:dyDescent="0.25">
      <c r="A45" s="41"/>
      <c r="B45" s="42"/>
      <c r="C45" s="142"/>
      <c r="D45" s="145"/>
      <c r="E45" s="142"/>
      <c r="F45" s="145"/>
      <c r="G45" s="148"/>
      <c r="H45" s="142"/>
      <c r="I45" s="145"/>
      <c r="J45" s="145"/>
      <c r="K45" s="26" t="s">
        <v>52</v>
      </c>
      <c r="L45" s="142"/>
      <c r="M45" s="145"/>
      <c r="N45" s="27" t="s">
        <v>52</v>
      </c>
      <c r="O45" s="148"/>
      <c r="P45" s="151"/>
      <c r="Q45" s="145"/>
      <c r="R45" s="27" t="s">
        <v>52</v>
      </c>
      <c r="S45" s="154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59" t="s">
        <v>1</v>
      </c>
      <c r="B46" s="160"/>
      <c r="C46" s="77">
        <f t="shared" ref="C46:S46" si="28">C11</f>
        <v>55266817</v>
      </c>
      <c r="D46" s="78">
        <f t="shared" si="28"/>
        <v>1</v>
      </c>
      <c r="E46" s="79">
        <f t="shared" si="28"/>
        <v>44561850</v>
      </c>
      <c r="F46" s="80">
        <f t="shared" si="28"/>
        <v>0.80630389841340055</v>
      </c>
      <c r="G46" s="78">
        <f t="shared" si="28"/>
        <v>1</v>
      </c>
      <c r="H46" s="77">
        <f t="shared" si="28"/>
        <v>10704967</v>
      </c>
      <c r="I46" s="80">
        <f t="shared" si="28"/>
        <v>0.19369610158659942</v>
      </c>
      <c r="J46" s="81">
        <f t="shared" si="28"/>
        <v>1</v>
      </c>
      <c r="K46" s="82">
        <f t="shared" si="28"/>
        <v>1</v>
      </c>
      <c r="L46" s="79">
        <f t="shared" si="28"/>
        <v>7680848</v>
      </c>
      <c r="M46" s="81">
        <f t="shared" si="28"/>
        <v>1</v>
      </c>
      <c r="N46" s="81">
        <f t="shared" si="28"/>
        <v>1</v>
      </c>
      <c r="O46" s="83">
        <f t="shared" si="28"/>
        <v>0.71750319267682006</v>
      </c>
      <c r="P46" s="77">
        <f t="shared" si="28"/>
        <v>3024119</v>
      </c>
      <c r="Q46" s="81">
        <f t="shared" si="28"/>
        <v>1</v>
      </c>
      <c r="R46" s="81">
        <f t="shared" si="28"/>
        <v>1</v>
      </c>
      <c r="S46" s="43">
        <f t="shared" si="28"/>
        <v>0.28249680732318</v>
      </c>
    </row>
    <row r="47" spans="1:28" ht="21" customHeight="1" x14ac:dyDescent="0.25">
      <c r="A47" s="165" t="s">
        <v>63</v>
      </c>
      <c r="B47" s="169"/>
      <c r="C47" s="84"/>
      <c r="D47" s="62"/>
      <c r="E47" s="28"/>
      <c r="F47" s="28"/>
      <c r="G47" s="28"/>
      <c r="H47" s="85"/>
      <c r="I47" s="76"/>
      <c r="J47" s="28"/>
      <c r="K47" s="63"/>
      <c r="L47" s="86"/>
      <c r="M47" s="47"/>
      <c r="N47" s="49"/>
      <c r="O47" s="45"/>
      <c r="P47" s="87"/>
      <c r="Q47" s="28"/>
      <c r="R47" s="64"/>
      <c r="S47" s="52"/>
    </row>
    <row r="48" spans="1:28" ht="18.95" customHeight="1" x14ac:dyDescent="0.25">
      <c r="A48" s="163" t="s">
        <v>40</v>
      </c>
      <c r="B48" s="170"/>
      <c r="C48" s="88">
        <f t="shared" ref="C48:C57" si="29">E48+H48</f>
        <v>44561850</v>
      </c>
      <c r="D48" s="28">
        <f t="shared" ref="D48:D57" si="30">C48/C$20</f>
        <v>0.80630389841340055</v>
      </c>
      <c r="E48" s="88">
        <v>44561850</v>
      </c>
      <c r="F48" s="28">
        <f t="shared" ref="F48:F58" si="31">E48/$C$11</f>
        <v>0.80630389841340055</v>
      </c>
      <c r="G48" s="28">
        <f t="shared" ref="G48:G58" si="32">E48/E$20</f>
        <v>1</v>
      </c>
      <c r="H48" s="88">
        <f t="shared" ref="H48:H57" si="33">L48+P48</f>
        <v>0</v>
      </c>
      <c r="I48" s="28">
        <f t="shared" ref="I48:I58" si="34">H48/$C$11</f>
        <v>0</v>
      </c>
      <c r="J48" s="28">
        <f t="shared" ref="J48:J58" si="35">H48/H$20</f>
        <v>0</v>
      </c>
      <c r="K48" s="51" t="s">
        <v>48</v>
      </c>
      <c r="L48" s="88">
        <v>0</v>
      </c>
      <c r="M48" s="28">
        <f t="shared" ref="M48:M58" si="36">L48/L$20</f>
        <v>0</v>
      </c>
      <c r="N48" s="64" t="s">
        <v>55</v>
      </c>
      <c r="O48" s="28">
        <v>0</v>
      </c>
      <c r="P48" s="88">
        <v>0</v>
      </c>
      <c r="Q48" s="28">
        <f t="shared" ref="Q48:Q58" si="37">P48/P$20</f>
        <v>0</v>
      </c>
      <c r="R48" s="64" t="s">
        <v>55</v>
      </c>
      <c r="S48" s="52">
        <v>0</v>
      </c>
    </row>
    <row r="49" spans="1:28" ht="19.5" customHeight="1" x14ac:dyDescent="0.25">
      <c r="A49" s="163" t="s">
        <v>41</v>
      </c>
      <c r="B49" s="170"/>
      <c r="C49" s="88">
        <f t="shared" si="29"/>
        <v>1421907</v>
      </c>
      <c r="D49" s="28">
        <f t="shared" si="30"/>
        <v>2.5728042199354453E-2</v>
      </c>
      <c r="E49" s="88">
        <v>0</v>
      </c>
      <c r="F49" s="28">
        <f t="shared" si="31"/>
        <v>0</v>
      </c>
      <c r="G49" s="28">
        <f t="shared" si="32"/>
        <v>0</v>
      </c>
      <c r="H49" s="88">
        <f t="shared" si="33"/>
        <v>1421907</v>
      </c>
      <c r="I49" s="28">
        <f t="shared" si="34"/>
        <v>2.5728042199354453E-2</v>
      </c>
      <c r="J49" s="28">
        <f t="shared" si="35"/>
        <v>0.13282684570629691</v>
      </c>
      <c r="K49" s="51" t="s">
        <v>48</v>
      </c>
      <c r="L49" s="88">
        <v>0</v>
      </c>
      <c r="M49" s="28">
        <f t="shared" si="36"/>
        <v>0</v>
      </c>
      <c r="N49" s="64" t="s">
        <v>55</v>
      </c>
      <c r="O49" s="28">
        <f t="shared" ref="O49:O55" si="38">L49/H49</f>
        <v>0</v>
      </c>
      <c r="P49" s="88">
        <v>1421907</v>
      </c>
      <c r="Q49" s="28">
        <f t="shared" si="37"/>
        <v>0.47018883846832749</v>
      </c>
      <c r="R49" s="64" t="s">
        <v>55</v>
      </c>
      <c r="S49" s="52">
        <f t="shared" ref="S49:S55" si="39">P49/H49</f>
        <v>1</v>
      </c>
    </row>
    <row r="50" spans="1:28" ht="16.5" customHeight="1" x14ac:dyDescent="0.25">
      <c r="A50" s="163" t="s">
        <v>64</v>
      </c>
      <c r="B50" s="170"/>
      <c r="C50" s="88">
        <f t="shared" si="29"/>
        <v>5491020</v>
      </c>
      <c r="D50" s="28">
        <f t="shared" si="30"/>
        <v>9.9354735772099925E-2</v>
      </c>
      <c r="E50" s="88">
        <v>0</v>
      </c>
      <c r="F50" s="28">
        <f t="shared" si="31"/>
        <v>0</v>
      </c>
      <c r="G50" s="28">
        <f t="shared" si="32"/>
        <v>0</v>
      </c>
      <c r="H50" s="88">
        <f t="shared" si="33"/>
        <v>5491020</v>
      </c>
      <c r="I50" s="28">
        <f t="shared" si="34"/>
        <v>9.9354735772099925E-2</v>
      </c>
      <c r="J50" s="28">
        <f t="shared" si="35"/>
        <v>0.51294132901110301</v>
      </c>
      <c r="K50" s="51" t="s">
        <v>48</v>
      </c>
      <c r="L50" s="88">
        <v>5491020</v>
      </c>
      <c r="M50" s="28">
        <f t="shared" si="36"/>
        <v>0.71489762588714167</v>
      </c>
      <c r="N50" s="64" t="s">
        <v>55</v>
      </c>
      <c r="O50" s="28">
        <f t="shared" si="38"/>
        <v>1</v>
      </c>
      <c r="P50" s="88">
        <v>0</v>
      </c>
      <c r="Q50" s="28">
        <f t="shared" si="37"/>
        <v>0</v>
      </c>
      <c r="R50" s="64" t="s">
        <v>55</v>
      </c>
      <c r="S50" s="52">
        <f t="shared" si="39"/>
        <v>0</v>
      </c>
    </row>
    <row r="51" spans="1:28" ht="21.75" customHeight="1" x14ac:dyDescent="0.25">
      <c r="A51" s="163" t="s">
        <v>65</v>
      </c>
      <c r="B51" s="170"/>
      <c r="C51" s="88">
        <f t="shared" si="29"/>
        <v>1027082</v>
      </c>
      <c r="D51" s="28">
        <f t="shared" si="30"/>
        <v>1.858406283828504E-2</v>
      </c>
      <c r="E51" s="88">
        <v>0</v>
      </c>
      <c r="F51" s="28">
        <f t="shared" si="31"/>
        <v>0</v>
      </c>
      <c r="G51" s="28">
        <f t="shared" si="32"/>
        <v>0</v>
      </c>
      <c r="H51" s="88">
        <f t="shared" si="33"/>
        <v>1027082</v>
      </c>
      <c r="I51" s="28">
        <f t="shared" si="34"/>
        <v>1.858406283828504E-2</v>
      </c>
      <c r="J51" s="28">
        <f t="shared" si="35"/>
        <v>9.5944434018339339E-2</v>
      </c>
      <c r="K51" s="51" t="s">
        <v>48</v>
      </c>
      <c r="L51" s="88">
        <v>0</v>
      </c>
      <c r="M51" s="28">
        <f t="shared" si="36"/>
        <v>0</v>
      </c>
      <c r="N51" s="64" t="s">
        <v>55</v>
      </c>
      <c r="O51" s="28">
        <f t="shared" si="38"/>
        <v>0</v>
      </c>
      <c r="P51" s="88">
        <v>1027082</v>
      </c>
      <c r="Q51" s="28">
        <f t="shared" si="37"/>
        <v>0.33963015344303582</v>
      </c>
      <c r="R51" s="64" t="s">
        <v>55</v>
      </c>
      <c r="S51" s="52">
        <f t="shared" si="39"/>
        <v>1</v>
      </c>
    </row>
    <row r="52" spans="1:28" ht="20.25" customHeight="1" x14ac:dyDescent="0.25">
      <c r="A52" s="163" t="s">
        <v>66</v>
      </c>
      <c r="B52" s="170"/>
      <c r="C52" s="88">
        <f t="shared" si="29"/>
        <v>281649</v>
      </c>
      <c r="D52" s="28">
        <f t="shared" si="30"/>
        <v>5.0961682848498406E-3</v>
      </c>
      <c r="E52" s="88">
        <v>0</v>
      </c>
      <c r="F52" s="28">
        <f t="shared" si="31"/>
        <v>0</v>
      </c>
      <c r="G52" s="28">
        <f t="shared" si="32"/>
        <v>0</v>
      </c>
      <c r="H52" s="88">
        <f t="shared" si="33"/>
        <v>281649</v>
      </c>
      <c r="I52" s="28">
        <f t="shared" si="34"/>
        <v>5.0961682848498406E-3</v>
      </c>
      <c r="J52" s="28">
        <f t="shared" si="35"/>
        <v>2.6310123141902259E-2</v>
      </c>
      <c r="K52" s="51" t="s">
        <v>48</v>
      </c>
      <c r="L52" s="88">
        <v>281649</v>
      </c>
      <c r="M52" s="28">
        <f t="shared" si="36"/>
        <v>3.6668998006470117E-2</v>
      </c>
      <c r="N52" s="64" t="s">
        <v>55</v>
      </c>
      <c r="O52" s="28">
        <f t="shared" si="38"/>
        <v>1</v>
      </c>
      <c r="P52" s="88">
        <v>0</v>
      </c>
      <c r="Q52" s="28">
        <f t="shared" si="37"/>
        <v>0</v>
      </c>
      <c r="R52" s="64" t="s">
        <v>55</v>
      </c>
      <c r="S52" s="52">
        <f t="shared" si="39"/>
        <v>0</v>
      </c>
    </row>
    <row r="53" spans="1:28" ht="18" customHeight="1" x14ac:dyDescent="0.25">
      <c r="A53" s="163" t="s">
        <v>67</v>
      </c>
      <c r="B53" s="170"/>
      <c r="C53" s="88">
        <f t="shared" si="29"/>
        <v>104</v>
      </c>
      <c r="D53" s="28">
        <f t="shared" si="30"/>
        <v>1.8817801647596242E-6</v>
      </c>
      <c r="E53" s="88">
        <v>0</v>
      </c>
      <c r="F53" s="28">
        <f t="shared" si="31"/>
        <v>0</v>
      </c>
      <c r="G53" s="28">
        <f t="shared" si="32"/>
        <v>0</v>
      </c>
      <c r="H53" s="88">
        <f t="shared" si="33"/>
        <v>104</v>
      </c>
      <c r="I53" s="28">
        <f t="shared" si="34"/>
        <v>1.8817801647596242E-6</v>
      </c>
      <c r="J53" s="28">
        <f t="shared" si="35"/>
        <v>9.7151163567342158E-6</v>
      </c>
      <c r="K53" s="51" t="s">
        <v>48</v>
      </c>
      <c r="L53" s="88">
        <v>0</v>
      </c>
      <c r="M53" s="28">
        <f t="shared" si="36"/>
        <v>0</v>
      </c>
      <c r="N53" s="64" t="s">
        <v>55</v>
      </c>
      <c r="O53" s="28">
        <f t="shared" si="38"/>
        <v>0</v>
      </c>
      <c r="P53" s="88">
        <v>104</v>
      </c>
      <c r="Q53" s="28">
        <f t="shared" si="37"/>
        <v>3.4390181074223603E-5</v>
      </c>
      <c r="R53" s="64" t="s">
        <v>55</v>
      </c>
      <c r="S53" s="52">
        <f t="shared" si="39"/>
        <v>1</v>
      </c>
    </row>
    <row r="54" spans="1:28" ht="22.5" customHeight="1" x14ac:dyDescent="0.25">
      <c r="A54" s="163" t="s">
        <v>68</v>
      </c>
      <c r="B54" s="170"/>
      <c r="C54" s="88">
        <f t="shared" si="29"/>
        <v>575026</v>
      </c>
      <c r="D54" s="28">
        <f t="shared" si="30"/>
        <v>1.040454347135642E-2</v>
      </c>
      <c r="E54" s="88">
        <v>0</v>
      </c>
      <c r="F54" s="28">
        <f t="shared" si="31"/>
        <v>0</v>
      </c>
      <c r="G54" s="28">
        <f t="shared" si="32"/>
        <v>0</v>
      </c>
      <c r="H54" s="88">
        <f t="shared" si="33"/>
        <v>575026</v>
      </c>
      <c r="I54" s="28">
        <f t="shared" si="34"/>
        <v>1.040454347135642E-2</v>
      </c>
      <c r="J54" s="28">
        <f t="shared" si="35"/>
        <v>5.3715812482187007E-2</v>
      </c>
      <c r="K54" s="51" t="s">
        <v>48</v>
      </c>
      <c r="L54" s="88">
        <v>0</v>
      </c>
      <c r="M54" s="28">
        <f t="shared" si="36"/>
        <v>0</v>
      </c>
      <c r="N54" s="64" t="s">
        <v>55</v>
      </c>
      <c r="O54" s="28">
        <f t="shared" si="38"/>
        <v>0</v>
      </c>
      <c r="P54" s="88">
        <v>575026</v>
      </c>
      <c r="Q54" s="28">
        <f t="shared" si="37"/>
        <v>0.19014661790756249</v>
      </c>
      <c r="R54" s="64" t="s">
        <v>55</v>
      </c>
      <c r="S54" s="52">
        <f t="shared" si="39"/>
        <v>1</v>
      </c>
    </row>
    <row r="55" spans="1:28" ht="61.5" customHeight="1" x14ac:dyDescent="0.25">
      <c r="A55" s="163" t="s">
        <v>69</v>
      </c>
      <c r="B55" s="170"/>
      <c r="C55" s="88">
        <f t="shared" si="29"/>
        <v>1908179</v>
      </c>
      <c r="D55" s="28">
        <f t="shared" si="30"/>
        <v>3.4526667240488987E-2</v>
      </c>
      <c r="E55" s="88">
        <v>0</v>
      </c>
      <c r="F55" s="28">
        <f t="shared" si="31"/>
        <v>0</v>
      </c>
      <c r="G55" s="28">
        <f t="shared" si="32"/>
        <v>0</v>
      </c>
      <c r="H55" s="88">
        <f t="shared" si="33"/>
        <v>1908179</v>
      </c>
      <c r="I55" s="28">
        <f t="shared" si="34"/>
        <v>3.4526667240488987E-2</v>
      </c>
      <c r="J55" s="28">
        <f t="shared" si="35"/>
        <v>0.17825174052381479</v>
      </c>
      <c r="K55" s="51" t="s">
        <v>48</v>
      </c>
      <c r="L55" s="88">
        <v>1908179</v>
      </c>
      <c r="M55" s="28">
        <f t="shared" si="36"/>
        <v>0.24843337610638824</v>
      </c>
      <c r="N55" s="64" t="s">
        <v>55</v>
      </c>
      <c r="O55" s="28">
        <f t="shared" si="38"/>
        <v>1</v>
      </c>
      <c r="P55" s="88">
        <v>0</v>
      </c>
      <c r="Q55" s="28">
        <f t="shared" si="37"/>
        <v>0</v>
      </c>
      <c r="R55" s="64" t="s">
        <v>55</v>
      </c>
      <c r="S55" s="52">
        <f t="shared" si="39"/>
        <v>0</v>
      </c>
    </row>
    <row r="56" spans="1:28" ht="18" customHeight="1" x14ac:dyDescent="0.25">
      <c r="A56" s="163" t="s">
        <v>61</v>
      </c>
      <c r="B56" s="164"/>
      <c r="C56" s="88">
        <f t="shared" si="29"/>
        <v>0</v>
      </c>
      <c r="D56" s="28">
        <f t="shared" si="30"/>
        <v>0</v>
      </c>
      <c r="E56" s="88">
        <v>0</v>
      </c>
      <c r="F56" s="28">
        <f t="shared" si="31"/>
        <v>0</v>
      </c>
      <c r="G56" s="28">
        <f t="shared" si="32"/>
        <v>0</v>
      </c>
      <c r="H56" s="88">
        <f t="shared" si="33"/>
        <v>0</v>
      </c>
      <c r="I56" s="28">
        <f t="shared" si="34"/>
        <v>0</v>
      </c>
      <c r="J56" s="28">
        <f t="shared" si="35"/>
        <v>0</v>
      </c>
      <c r="K56" s="51" t="s">
        <v>48</v>
      </c>
      <c r="L56" s="88">
        <v>0</v>
      </c>
      <c r="M56" s="28">
        <f t="shared" si="36"/>
        <v>0</v>
      </c>
      <c r="N56" s="64" t="s">
        <v>55</v>
      </c>
      <c r="O56" s="28">
        <v>0</v>
      </c>
      <c r="P56" s="88">
        <v>0</v>
      </c>
      <c r="Q56" s="28">
        <f t="shared" si="37"/>
        <v>0</v>
      </c>
      <c r="R56" s="64" t="s">
        <v>55</v>
      </c>
      <c r="S56" s="52">
        <v>0</v>
      </c>
    </row>
    <row r="57" spans="1:28" ht="21" customHeight="1" x14ac:dyDescent="0.25">
      <c r="A57" s="163" t="s">
        <v>43</v>
      </c>
      <c r="B57" s="164"/>
      <c r="C57" s="88">
        <f t="shared" si="29"/>
        <v>0</v>
      </c>
      <c r="D57" s="28">
        <f t="shared" si="30"/>
        <v>0</v>
      </c>
      <c r="E57" s="88">
        <v>0</v>
      </c>
      <c r="F57" s="28">
        <f t="shared" si="31"/>
        <v>0</v>
      </c>
      <c r="G57" s="28">
        <f t="shared" si="32"/>
        <v>0</v>
      </c>
      <c r="H57" s="88">
        <f t="shared" si="33"/>
        <v>0</v>
      </c>
      <c r="I57" s="28">
        <f t="shared" si="34"/>
        <v>0</v>
      </c>
      <c r="J57" s="28">
        <f t="shared" si="35"/>
        <v>0</v>
      </c>
      <c r="K57" s="51" t="s">
        <v>48</v>
      </c>
      <c r="L57" s="88">
        <v>0</v>
      </c>
      <c r="M57" s="28">
        <f t="shared" si="36"/>
        <v>0</v>
      </c>
      <c r="N57" s="64" t="s">
        <v>55</v>
      </c>
      <c r="O57" s="28">
        <v>0</v>
      </c>
      <c r="P57" s="88">
        <v>0</v>
      </c>
      <c r="Q57" s="28">
        <f t="shared" si="37"/>
        <v>0</v>
      </c>
      <c r="R57" s="64" t="s">
        <v>55</v>
      </c>
      <c r="S57" s="52">
        <v>0</v>
      </c>
    </row>
    <row r="58" spans="1:28" s="60" customFormat="1" x14ac:dyDescent="0.25">
      <c r="A58" s="89"/>
      <c r="B58" s="90" t="s">
        <v>38</v>
      </c>
      <c r="C58" s="91">
        <f>SUM(C48:C57)</f>
        <v>55266817</v>
      </c>
      <c r="D58" s="56">
        <v>1</v>
      </c>
      <c r="E58" s="92">
        <f>SUM(E48:E57)</f>
        <v>44561850</v>
      </c>
      <c r="F58" s="56">
        <f t="shared" si="31"/>
        <v>0.80630389841340055</v>
      </c>
      <c r="G58" s="56">
        <f t="shared" si="32"/>
        <v>1</v>
      </c>
      <c r="H58" s="92">
        <f>SUM(H48:H57)</f>
        <v>10704967</v>
      </c>
      <c r="I58" s="56">
        <f t="shared" si="34"/>
        <v>0.19369610158659942</v>
      </c>
      <c r="J58" s="56">
        <f t="shared" si="35"/>
        <v>1</v>
      </c>
      <c r="K58" s="93"/>
      <c r="L58" s="92">
        <f>SUM(L48:L57)</f>
        <v>7680848</v>
      </c>
      <c r="M58" s="56">
        <f t="shared" si="36"/>
        <v>1</v>
      </c>
      <c r="N58" s="94"/>
      <c r="O58" s="56">
        <f>L58/H58</f>
        <v>0.71750319267682006</v>
      </c>
      <c r="P58" s="92">
        <f>SUM(P48:P57)</f>
        <v>3024119</v>
      </c>
      <c r="Q58" s="56">
        <f t="shared" si="37"/>
        <v>1</v>
      </c>
      <c r="R58" s="94"/>
      <c r="S58" s="59">
        <f>P58/H58</f>
        <v>0.28249680732318</v>
      </c>
      <c r="U58" s="61"/>
      <c r="V58" s="61"/>
      <c r="W58" s="61"/>
      <c r="X58" s="61"/>
      <c r="Y58" s="61"/>
      <c r="Z58" s="61"/>
      <c r="AA58" s="61"/>
      <c r="AB58" s="61"/>
    </row>
    <row r="59" spans="1:28" ht="47.25" customHeight="1" x14ac:dyDescent="0.25">
      <c r="A59" s="165" t="s">
        <v>32</v>
      </c>
      <c r="B59" s="169"/>
      <c r="C59" s="84"/>
      <c r="D59" s="62"/>
      <c r="E59" s="88"/>
      <c r="F59" s="76"/>
      <c r="G59" s="76"/>
      <c r="H59" s="88" t="s">
        <v>15</v>
      </c>
      <c r="I59" s="76"/>
      <c r="J59" s="28"/>
      <c r="K59" s="63"/>
      <c r="L59" s="88" t="s">
        <v>15</v>
      </c>
      <c r="M59" s="28"/>
      <c r="N59" s="64"/>
      <c r="O59" s="62"/>
      <c r="P59" s="88" t="s">
        <v>15</v>
      </c>
      <c r="Q59" s="28"/>
      <c r="R59" s="64"/>
      <c r="S59" s="52"/>
    </row>
    <row r="60" spans="1:28" ht="21" customHeight="1" x14ac:dyDescent="0.35">
      <c r="A60" s="171" t="s">
        <v>57</v>
      </c>
      <c r="B60" s="172"/>
      <c r="C60" s="88">
        <f>E60+H60</f>
        <v>41661122</v>
      </c>
      <c r="D60" s="28">
        <f>C60/C$20</f>
        <v>0.75381800981952696</v>
      </c>
      <c r="E60" s="88">
        <v>36754535</v>
      </c>
      <c r="F60" s="28">
        <f t="shared" ref="F60:F65" si="40">E60/$C$11</f>
        <v>0.665038028153494</v>
      </c>
      <c r="G60" s="28">
        <f t="shared" ref="G60:G65" si="41">E60/E$20</f>
        <v>0.82479822987600382</v>
      </c>
      <c r="H60" s="88">
        <f>L60+P60</f>
        <v>4906587</v>
      </c>
      <c r="I60" s="28">
        <f t="shared" ref="I60:I65" si="42">H60/$C$11</f>
        <v>8.8779981666032987E-2</v>
      </c>
      <c r="J60" s="28">
        <f t="shared" ref="J60:J65" si="43">H60/H$20</f>
        <v>0.45834676557153331</v>
      </c>
      <c r="K60" s="51">
        <f>J60/G60</f>
        <v>0.55570774641507048</v>
      </c>
      <c r="L60" s="88">
        <v>3585563</v>
      </c>
      <c r="M60" s="28">
        <f t="shared" ref="M60:M65" si="44">L60/L$20</f>
        <v>0.46681863773375021</v>
      </c>
      <c r="N60" s="51">
        <f>M60/$G60</f>
        <v>0.56597919445575129</v>
      </c>
      <c r="O60" s="28">
        <f t="shared" ref="O60:O65" si="45">L60/H60</f>
        <v>0.73076519380987237</v>
      </c>
      <c r="P60" s="88">
        <v>1321024</v>
      </c>
      <c r="Q60" s="28">
        <f t="shared" ref="Q60:Q65" si="46">P60/P$20</f>
        <v>0.4368293708018765</v>
      </c>
      <c r="R60" s="51">
        <f>Q60/$G60</f>
        <v>0.52961967542964694</v>
      </c>
      <c r="S60" s="52">
        <f t="shared" ref="S60:S65" si="47">P60/H60</f>
        <v>0.26923480619012768</v>
      </c>
    </row>
    <row r="61" spans="1:28" ht="18.75" customHeight="1" x14ac:dyDescent="0.35">
      <c r="A61" s="171" t="s">
        <v>58</v>
      </c>
      <c r="B61" s="176"/>
      <c r="C61" s="88">
        <f>E61+H61</f>
        <v>9713960</v>
      </c>
      <c r="D61" s="28">
        <f>C61/C$20</f>
        <v>0.17576478124296538</v>
      </c>
      <c r="E61" s="88">
        <v>5282483</v>
      </c>
      <c r="F61" s="28">
        <f t="shared" si="40"/>
        <v>9.5581458943076097E-2</v>
      </c>
      <c r="G61" s="28">
        <f t="shared" si="41"/>
        <v>0.11854272208178071</v>
      </c>
      <c r="H61" s="88">
        <f>L61+P61</f>
        <v>4431477</v>
      </c>
      <c r="I61" s="28">
        <f t="shared" si="42"/>
        <v>8.0183322299889281E-2</v>
      </c>
      <c r="J61" s="28">
        <f t="shared" si="43"/>
        <v>0.41396456429991796</v>
      </c>
      <c r="K61" s="51">
        <f>J61/G61</f>
        <v>3.4921128604953959</v>
      </c>
      <c r="L61" s="88">
        <v>3135970</v>
      </c>
      <c r="M61" s="28">
        <f t="shared" si="44"/>
        <v>0.40828434568683042</v>
      </c>
      <c r="N61" s="51">
        <f>M61/$G61</f>
        <v>3.4441958014525906</v>
      </c>
      <c r="O61" s="28">
        <f t="shared" si="45"/>
        <v>0.7076579659558202</v>
      </c>
      <c r="P61" s="88">
        <v>1295507</v>
      </c>
      <c r="Q61" s="28">
        <f t="shared" si="46"/>
        <v>0.42839154147042496</v>
      </c>
      <c r="R61" s="51">
        <f>Q61/$G61</f>
        <v>3.6138156265290124</v>
      </c>
      <c r="S61" s="52">
        <f t="shared" si="47"/>
        <v>0.29234203404417985</v>
      </c>
    </row>
    <row r="62" spans="1:28" ht="20.25" customHeight="1" x14ac:dyDescent="0.35">
      <c r="A62" s="171" t="s">
        <v>59</v>
      </c>
      <c r="B62" s="172"/>
      <c r="C62" s="88">
        <f>E62+H62</f>
        <v>125325</v>
      </c>
      <c r="D62" s="28">
        <f>C62/C$20</f>
        <v>2.267635568735576E-3</v>
      </c>
      <c r="E62" s="88">
        <v>70015</v>
      </c>
      <c r="F62" s="28">
        <f t="shared" si="40"/>
        <v>1.2668542138042796E-3</v>
      </c>
      <c r="G62" s="28">
        <f t="shared" si="41"/>
        <v>1.5711870131065026E-3</v>
      </c>
      <c r="H62" s="88">
        <f>L62+P62</f>
        <v>55310</v>
      </c>
      <c r="I62" s="28">
        <f t="shared" si="42"/>
        <v>1.0007813549312962E-3</v>
      </c>
      <c r="J62" s="28">
        <f t="shared" si="43"/>
        <v>5.1667604393362447E-3</v>
      </c>
      <c r="K62" s="51">
        <f>J62/G62</f>
        <v>3.2884439574896214</v>
      </c>
      <c r="L62" s="88">
        <v>48561</v>
      </c>
      <c r="M62" s="28">
        <f t="shared" si="44"/>
        <v>6.3223487823219522E-3</v>
      </c>
      <c r="N62" s="51">
        <f>M62/$G62</f>
        <v>4.0239314159182102</v>
      </c>
      <c r="O62" s="28">
        <f t="shared" si="45"/>
        <v>0.87797866570240468</v>
      </c>
      <c r="P62" s="88">
        <v>6749</v>
      </c>
      <c r="Q62" s="28">
        <f t="shared" si="46"/>
        <v>2.2317243468262986E-3</v>
      </c>
      <c r="R62" s="51">
        <f>Q62/$G62</f>
        <v>1.4204065640880024</v>
      </c>
      <c r="S62" s="52">
        <f t="shared" si="47"/>
        <v>0.12202133429759537</v>
      </c>
    </row>
    <row r="63" spans="1:28" ht="39" customHeight="1" x14ac:dyDescent="0.35">
      <c r="A63" s="171" t="s">
        <v>60</v>
      </c>
      <c r="B63" s="172"/>
      <c r="C63" s="88">
        <f>E63+H63</f>
        <v>111369</v>
      </c>
      <c r="D63" s="28">
        <f>C63/C$20</f>
        <v>2.0151151458568709E-3</v>
      </c>
      <c r="E63" s="88">
        <v>51473</v>
      </c>
      <c r="F63" s="28">
        <f t="shared" si="40"/>
        <v>9.3135452327569362E-4</v>
      </c>
      <c r="G63" s="28">
        <f t="shared" si="41"/>
        <v>1.1550911822556739E-3</v>
      </c>
      <c r="H63" s="88">
        <f>L63+P63</f>
        <v>59896</v>
      </c>
      <c r="I63" s="28">
        <f t="shared" si="42"/>
        <v>1.0837606225811774E-3</v>
      </c>
      <c r="J63" s="28">
        <f t="shared" si="43"/>
        <v>5.5951597048360825E-3</v>
      </c>
      <c r="K63" s="51">
        <f>J63/G63</f>
        <v>4.8439117108571441</v>
      </c>
      <c r="L63" s="88">
        <v>39293</v>
      </c>
      <c r="M63" s="28">
        <f t="shared" si="44"/>
        <v>5.1157111818903329E-3</v>
      </c>
      <c r="N63" s="51">
        <f>M63/$G63</f>
        <v>4.4288375328952991</v>
      </c>
      <c r="O63" s="28">
        <f t="shared" si="45"/>
        <v>0.6560204354213971</v>
      </c>
      <c r="P63" s="88">
        <v>20603</v>
      </c>
      <c r="Q63" s="28">
        <f t="shared" si="46"/>
        <v>6.8128932756945084E-3</v>
      </c>
      <c r="R63" s="51">
        <f>Q63/$G63</f>
        <v>5.8981432637986382</v>
      </c>
      <c r="S63" s="52">
        <f t="shared" si="47"/>
        <v>0.3439795645786029</v>
      </c>
    </row>
    <row r="64" spans="1:28" ht="20.25" customHeight="1" x14ac:dyDescent="0.35">
      <c r="A64" s="171" t="s">
        <v>19</v>
      </c>
      <c r="B64" s="172"/>
      <c r="C64" s="88">
        <f>E64+H64</f>
        <v>3655041</v>
      </c>
      <c r="D64" s="28">
        <f>C64/C$20</f>
        <v>6.6134458222915207E-2</v>
      </c>
      <c r="E64" s="88">
        <v>2403344</v>
      </c>
      <c r="F64" s="28">
        <f t="shared" si="40"/>
        <v>4.348620257975052E-2</v>
      </c>
      <c r="G64" s="28">
        <f t="shared" si="41"/>
        <v>5.3932769846853308E-2</v>
      </c>
      <c r="H64" s="88">
        <f>L64+P64</f>
        <v>1251697</v>
      </c>
      <c r="I64" s="28">
        <f t="shared" si="42"/>
        <v>2.2648255643164687E-2</v>
      </c>
      <c r="J64" s="28">
        <f t="shared" si="43"/>
        <v>0.11692674998437641</v>
      </c>
      <c r="K64" s="51">
        <f>J64/G64</f>
        <v>2.1680093627010049</v>
      </c>
      <c r="L64" s="88">
        <v>871461</v>
      </c>
      <c r="M64" s="28">
        <f t="shared" si="44"/>
        <v>0.11345895661520707</v>
      </c>
      <c r="N64" s="51">
        <f>M64/$G64</f>
        <v>2.1037109152261868</v>
      </c>
      <c r="O64" s="28">
        <f t="shared" si="45"/>
        <v>0.69622360683136575</v>
      </c>
      <c r="P64" s="88">
        <v>380236</v>
      </c>
      <c r="Q64" s="28">
        <f t="shared" si="46"/>
        <v>0.12573447010517774</v>
      </c>
      <c r="R64" s="51">
        <f>Q64/$G64</f>
        <v>2.3313186113417035</v>
      </c>
      <c r="S64" s="52">
        <f t="shared" si="47"/>
        <v>0.30377639316863425</v>
      </c>
    </row>
    <row r="65" spans="1:28" s="60" customFormat="1" x14ac:dyDescent="0.25">
      <c r="A65" s="89"/>
      <c r="B65" s="90" t="s">
        <v>38</v>
      </c>
      <c r="C65" s="91">
        <f>SUM(C60:C64)</f>
        <v>55266817</v>
      </c>
      <c r="D65" s="56">
        <v>1</v>
      </c>
      <c r="E65" s="92">
        <f>SUM(E60:E64)</f>
        <v>44561850</v>
      </c>
      <c r="F65" s="56">
        <f t="shared" si="40"/>
        <v>0.80630389841340055</v>
      </c>
      <c r="G65" s="56">
        <f t="shared" si="41"/>
        <v>1</v>
      </c>
      <c r="H65" s="92">
        <f>SUM(H60:H64)</f>
        <v>10704967</v>
      </c>
      <c r="I65" s="56">
        <f t="shared" si="42"/>
        <v>0.19369610158659942</v>
      </c>
      <c r="J65" s="56">
        <f t="shared" si="43"/>
        <v>1</v>
      </c>
      <c r="K65" s="57"/>
      <c r="L65" s="92">
        <f>SUM(L60:L64)</f>
        <v>7680848</v>
      </c>
      <c r="M65" s="56">
        <f t="shared" si="44"/>
        <v>1</v>
      </c>
      <c r="N65" s="65" t="s">
        <v>15</v>
      </c>
      <c r="O65" s="56">
        <f t="shared" si="45"/>
        <v>0.71750319267682006</v>
      </c>
      <c r="P65" s="92">
        <f>SUM(P60:P64)</f>
        <v>3024119</v>
      </c>
      <c r="Q65" s="56">
        <f t="shared" si="46"/>
        <v>1</v>
      </c>
      <c r="R65" s="58"/>
      <c r="S65" s="59">
        <f t="shared" si="47"/>
        <v>0.28249680732318</v>
      </c>
      <c r="U65" s="61"/>
      <c r="V65" s="61"/>
      <c r="W65" s="61"/>
      <c r="X65" s="61"/>
      <c r="Y65" s="61"/>
      <c r="Z65" s="61"/>
      <c r="AA65" s="61"/>
      <c r="AB65" s="61"/>
    </row>
    <row r="66" spans="1:28" x14ac:dyDescent="0.25">
      <c r="A66" s="165" t="s">
        <v>33</v>
      </c>
      <c r="B66" s="169"/>
      <c r="C66" s="84"/>
      <c r="D66" s="62"/>
      <c r="E66" s="88"/>
      <c r="F66" s="56"/>
      <c r="G66" s="56"/>
      <c r="H66" s="95" t="s">
        <v>15</v>
      </c>
      <c r="I66" s="56"/>
      <c r="J66" s="56"/>
      <c r="K66" s="63"/>
      <c r="L66" s="88"/>
      <c r="M66" s="28"/>
      <c r="N66" s="64"/>
      <c r="O66" s="28" t="s">
        <v>15</v>
      </c>
      <c r="P66" s="88"/>
      <c r="Q66" s="28"/>
      <c r="R66" s="64"/>
      <c r="S66" s="52" t="s">
        <v>15</v>
      </c>
    </row>
    <row r="67" spans="1:28" x14ac:dyDescent="0.25">
      <c r="A67" s="163" t="s">
        <v>16</v>
      </c>
      <c r="B67" s="170"/>
      <c r="C67" s="88">
        <f t="shared" ref="C67:C72" si="48">E67+H67</f>
        <v>102564</v>
      </c>
      <c r="D67" s="28">
        <f t="shared" ref="D67:D72" si="49">C67/C$20</f>
        <v>1.8557971232539049E-3</v>
      </c>
      <c r="E67" s="88">
        <v>54980</v>
      </c>
      <c r="F67" s="28">
        <f t="shared" ref="F67:F73" si="50">E67/$C$11</f>
        <v>9.9481032171619367E-4</v>
      </c>
      <c r="G67" s="28">
        <f t="shared" ref="G67:G73" si="51">E67/E$20</f>
        <v>1.2337907874112048E-3</v>
      </c>
      <c r="H67" s="88">
        <f t="shared" ref="H67:H72" si="52">L67+P67</f>
        <v>47584</v>
      </c>
      <c r="I67" s="28">
        <f t="shared" ref="I67:I73" si="53">H67/$C$11</f>
        <v>8.6098680153771109E-4</v>
      </c>
      <c r="J67" s="28">
        <f t="shared" ref="J67:J73" si="54">H67/H$20</f>
        <v>4.4450393915273162E-3</v>
      </c>
      <c r="K67" s="51">
        <f t="shared" ref="K67:K72" si="55">J67/G67</f>
        <v>3.6027497018794388</v>
      </c>
      <c r="L67" s="88">
        <v>42092</v>
      </c>
      <c r="M67" s="28">
        <f t="shared" ref="M67:M73" si="56">L67/L$20</f>
        <v>5.4801240696339777E-3</v>
      </c>
      <c r="N67" s="51">
        <f t="shared" ref="N67:N72" si="57">M67/$G67</f>
        <v>4.4416963763626569</v>
      </c>
      <c r="O67" s="28">
        <f t="shared" ref="O67:O73" si="58">L67/H67</f>
        <v>0.8845830531271015</v>
      </c>
      <c r="P67" s="88">
        <v>5492</v>
      </c>
      <c r="Q67" s="28">
        <f t="shared" ref="Q67:Q73" si="59">P67/P$20</f>
        <v>1.8160661005734231E-3</v>
      </c>
      <c r="R67" s="51">
        <f t="shared" ref="R67:R72" si="60">Q67/$G67</f>
        <v>1.471940072095995</v>
      </c>
      <c r="S67" s="52">
        <f t="shared" ref="S67:S73" si="61">P67/H67</f>
        <v>0.11541694687289845</v>
      </c>
    </row>
    <row r="68" spans="1:28" ht="21" customHeight="1" x14ac:dyDescent="0.25">
      <c r="A68" s="163" t="s">
        <v>20</v>
      </c>
      <c r="B68" s="170"/>
      <c r="C68" s="88">
        <f t="shared" si="48"/>
        <v>44839602</v>
      </c>
      <c r="D68" s="28">
        <f t="shared" si="49"/>
        <v>0.81132955422419206</v>
      </c>
      <c r="E68" s="88">
        <v>38866613</v>
      </c>
      <c r="F68" s="28">
        <f t="shared" si="50"/>
        <v>0.70325405206527458</v>
      </c>
      <c r="G68" s="28">
        <f t="shared" si="51"/>
        <v>0.87219478096174197</v>
      </c>
      <c r="H68" s="88">
        <f t="shared" si="52"/>
        <v>5972989</v>
      </c>
      <c r="I68" s="28">
        <f t="shared" si="53"/>
        <v>0.10807550215891754</v>
      </c>
      <c r="J68" s="28">
        <f t="shared" si="54"/>
        <v>0.55796426088936102</v>
      </c>
      <c r="K68" s="51">
        <f t="shared" si="55"/>
        <v>0.63972437472523191</v>
      </c>
      <c r="L68" s="88">
        <v>4326927</v>
      </c>
      <c r="M68" s="28">
        <f t="shared" si="56"/>
        <v>0.56333975102749068</v>
      </c>
      <c r="N68" s="51">
        <f t="shared" si="57"/>
        <v>0.64588755095084782</v>
      </c>
      <c r="O68" s="28">
        <f t="shared" si="58"/>
        <v>0.72441569873977674</v>
      </c>
      <c r="P68" s="88">
        <v>1646062</v>
      </c>
      <c r="Q68" s="28">
        <f t="shared" si="59"/>
        <v>0.54431125230191013</v>
      </c>
      <c r="R68" s="51">
        <f t="shared" si="60"/>
        <v>0.62407075137702051</v>
      </c>
      <c r="S68" s="52">
        <f t="shared" si="61"/>
        <v>0.27558430126022332</v>
      </c>
    </row>
    <row r="69" spans="1:28" ht="20.25" customHeight="1" x14ac:dyDescent="0.25">
      <c r="A69" s="163" t="s">
        <v>21</v>
      </c>
      <c r="B69" s="170"/>
      <c r="C69" s="88">
        <f t="shared" si="48"/>
        <v>230217</v>
      </c>
      <c r="D69" s="28">
        <f t="shared" si="49"/>
        <v>4.1655556172160236E-3</v>
      </c>
      <c r="E69" s="88">
        <v>159185</v>
      </c>
      <c r="F69" s="28">
        <f t="shared" si="50"/>
        <v>2.8802997646851999E-3</v>
      </c>
      <c r="G69" s="28">
        <f t="shared" si="51"/>
        <v>3.5722260184440279E-3</v>
      </c>
      <c r="H69" s="88">
        <f t="shared" si="52"/>
        <v>71032</v>
      </c>
      <c r="I69" s="28">
        <f t="shared" si="53"/>
        <v>1.2852558525308234E-3</v>
      </c>
      <c r="J69" s="28">
        <f t="shared" si="54"/>
        <v>6.6354244716494686E-3</v>
      </c>
      <c r="K69" s="51">
        <f t="shared" si="55"/>
        <v>1.8575040989538767</v>
      </c>
      <c r="L69" s="88">
        <v>55870</v>
      </c>
      <c r="M69" s="28">
        <f t="shared" si="56"/>
        <v>7.2739364195203446E-3</v>
      </c>
      <c r="N69" s="51">
        <f t="shared" si="57"/>
        <v>2.0362475336005446</v>
      </c>
      <c r="O69" s="28">
        <f t="shared" si="58"/>
        <v>0.78654690843563468</v>
      </c>
      <c r="P69" s="88">
        <v>15162</v>
      </c>
      <c r="Q69" s="28">
        <f t="shared" si="59"/>
        <v>5.0136915908401752E-3</v>
      </c>
      <c r="R69" s="51">
        <f t="shared" si="60"/>
        <v>1.4035202601833165</v>
      </c>
      <c r="S69" s="52">
        <f t="shared" si="61"/>
        <v>0.21345309156436534</v>
      </c>
    </row>
    <row r="70" spans="1:28" ht="21" customHeight="1" x14ac:dyDescent="0.25">
      <c r="A70" s="163" t="s">
        <v>22</v>
      </c>
      <c r="B70" s="170"/>
      <c r="C70" s="88">
        <f t="shared" si="48"/>
        <v>9911896</v>
      </c>
      <c r="D70" s="28">
        <f t="shared" si="49"/>
        <v>0.17934624315346404</v>
      </c>
      <c r="E70" s="88">
        <v>5397381</v>
      </c>
      <c r="F70" s="28">
        <f t="shared" si="50"/>
        <v>9.7660427956254472E-2</v>
      </c>
      <c r="G70" s="28">
        <f t="shared" si="51"/>
        <v>0.12112111593212579</v>
      </c>
      <c r="H70" s="88">
        <f t="shared" si="52"/>
        <v>4514515</v>
      </c>
      <c r="I70" s="28">
        <f t="shared" si="53"/>
        <v>8.1685815197209563E-2</v>
      </c>
      <c r="J70" s="28">
        <f t="shared" si="54"/>
        <v>0.42172152422328812</v>
      </c>
      <c r="K70" s="51">
        <f t="shared" si="55"/>
        <v>3.4818167003977543</v>
      </c>
      <c r="L70" s="88">
        <v>3185807</v>
      </c>
      <c r="M70" s="28">
        <f t="shared" si="56"/>
        <v>0.41477282195924198</v>
      </c>
      <c r="N70" s="51">
        <f t="shared" si="57"/>
        <v>3.4244468337929912</v>
      </c>
      <c r="O70" s="28">
        <f t="shared" si="58"/>
        <v>0.7056808981695708</v>
      </c>
      <c r="P70" s="88">
        <v>1328708</v>
      </c>
      <c r="Q70" s="28">
        <f t="shared" si="59"/>
        <v>0.43937027610355278</v>
      </c>
      <c r="R70" s="51">
        <f t="shared" si="60"/>
        <v>3.62752830274259</v>
      </c>
      <c r="S70" s="52">
        <f t="shared" si="61"/>
        <v>0.2943191018304292</v>
      </c>
    </row>
    <row r="71" spans="1:28" ht="23.25" customHeight="1" x14ac:dyDescent="0.25">
      <c r="A71" s="163" t="s">
        <v>23</v>
      </c>
      <c r="B71" s="170"/>
      <c r="C71" s="88">
        <f t="shared" si="48"/>
        <v>155558</v>
      </c>
      <c r="D71" s="28">
        <f t="shared" si="49"/>
        <v>2.8146726814392078E-3</v>
      </c>
      <c r="E71" s="88">
        <v>67299</v>
      </c>
      <c r="F71" s="28">
        <f t="shared" si="50"/>
        <v>1.2177108010399803E-3</v>
      </c>
      <c r="G71" s="28">
        <f t="shared" si="51"/>
        <v>1.5102380174970293E-3</v>
      </c>
      <c r="H71" s="88">
        <f t="shared" si="52"/>
        <v>88259</v>
      </c>
      <c r="I71" s="28">
        <f t="shared" si="53"/>
        <v>1.5969618803992275E-3</v>
      </c>
      <c r="J71" s="28">
        <f t="shared" si="54"/>
        <v>8.2446774473942802E-3</v>
      </c>
      <c r="K71" s="51">
        <f t="shared" si="55"/>
        <v>5.4591907711729268</v>
      </c>
      <c r="L71" s="88">
        <v>61280</v>
      </c>
      <c r="M71" s="28">
        <f t="shared" si="56"/>
        <v>7.9782857309505413E-3</v>
      </c>
      <c r="N71" s="51">
        <f t="shared" si="57"/>
        <v>5.2828002199105244</v>
      </c>
      <c r="O71" s="28">
        <f t="shared" si="58"/>
        <v>0.69432012599281656</v>
      </c>
      <c r="P71" s="88">
        <v>26979</v>
      </c>
      <c r="Q71" s="28">
        <f t="shared" si="59"/>
        <v>8.9212759153988325E-3</v>
      </c>
      <c r="R71" s="51">
        <f t="shared" si="60"/>
        <v>5.9071986084580077</v>
      </c>
      <c r="S71" s="52">
        <f t="shared" si="61"/>
        <v>0.30567987400718338</v>
      </c>
    </row>
    <row r="72" spans="1:28" ht="18.75" customHeight="1" x14ac:dyDescent="0.25">
      <c r="A72" s="163" t="s">
        <v>24</v>
      </c>
      <c r="B72" s="170"/>
      <c r="C72" s="88">
        <f t="shared" si="48"/>
        <v>26980</v>
      </c>
      <c r="D72" s="28">
        <f t="shared" si="49"/>
        <v>4.8817720043475637E-4</v>
      </c>
      <c r="E72" s="88">
        <v>16392</v>
      </c>
      <c r="F72" s="28">
        <f t="shared" si="50"/>
        <v>2.9659750443019001E-4</v>
      </c>
      <c r="G72" s="28">
        <f t="shared" si="51"/>
        <v>3.6784828278000128E-4</v>
      </c>
      <c r="H72" s="88">
        <f t="shared" si="52"/>
        <v>10588</v>
      </c>
      <c r="I72" s="28">
        <f t="shared" si="53"/>
        <v>1.9157969600456636E-4</v>
      </c>
      <c r="J72" s="28">
        <f t="shared" si="54"/>
        <v>9.8907357677982576E-4</v>
      </c>
      <c r="K72" s="51">
        <f t="shared" si="55"/>
        <v>2.68880846555796</v>
      </c>
      <c r="L72" s="88">
        <v>8872</v>
      </c>
      <c r="M72" s="28">
        <f t="shared" si="56"/>
        <v>1.1550807931624215E-3</v>
      </c>
      <c r="N72" s="51">
        <f t="shared" si="57"/>
        <v>3.1401010885056646</v>
      </c>
      <c r="O72" s="28">
        <f t="shared" si="58"/>
        <v>0.83792973177181718</v>
      </c>
      <c r="P72" s="88">
        <v>1716</v>
      </c>
      <c r="Q72" s="28">
        <f t="shared" si="59"/>
        <v>5.6743798772468943E-4</v>
      </c>
      <c r="R72" s="51">
        <f t="shared" si="60"/>
        <v>1.5425870237487465</v>
      </c>
      <c r="S72" s="52">
        <f t="shared" si="61"/>
        <v>0.16207026822818285</v>
      </c>
    </row>
    <row r="73" spans="1:28" s="60" customFormat="1" ht="24.75" customHeight="1" thickBot="1" x14ac:dyDescent="0.3">
      <c r="A73" s="96"/>
      <c r="B73" s="97" t="s">
        <v>38</v>
      </c>
      <c r="C73" s="98">
        <f>SUM(C67:C72)</f>
        <v>55266817</v>
      </c>
      <c r="D73" s="99">
        <v>1</v>
      </c>
      <c r="E73" s="98">
        <f>SUM(E67:E72)</f>
        <v>44561850</v>
      </c>
      <c r="F73" s="69">
        <f t="shared" si="50"/>
        <v>0.80630389841340055</v>
      </c>
      <c r="G73" s="99">
        <f t="shared" si="51"/>
        <v>1</v>
      </c>
      <c r="H73" s="98">
        <f>SUM(H67:H72)</f>
        <v>10704967</v>
      </c>
      <c r="I73" s="69">
        <f t="shared" si="53"/>
        <v>0.19369610158659942</v>
      </c>
      <c r="J73" s="69">
        <f t="shared" si="54"/>
        <v>1</v>
      </c>
      <c r="K73" s="99"/>
      <c r="L73" s="98">
        <f>SUM(L67:L72)</f>
        <v>7680848</v>
      </c>
      <c r="M73" s="69">
        <f t="shared" si="56"/>
        <v>1</v>
      </c>
      <c r="N73" s="100"/>
      <c r="O73" s="69">
        <f t="shared" si="58"/>
        <v>0.71750319267682006</v>
      </c>
      <c r="P73" s="98">
        <f>SUM(P67:P72)</f>
        <v>3024119</v>
      </c>
      <c r="Q73" s="69">
        <f t="shared" si="59"/>
        <v>1</v>
      </c>
      <c r="R73" s="100"/>
      <c r="S73" s="72">
        <f t="shared" si="61"/>
        <v>0.28249680732318</v>
      </c>
      <c r="U73" s="61"/>
      <c r="V73" s="61"/>
      <c r="W73" s="61"/>
      <c r="X73" s="61"/>
      <c r="Y73" s="61"/>
      <c r="Z73" s="61"/>
      <c r="AA73" s="61"/>
      <c r="AB73" s="61"/>
    </row>
    <row r="74" spans="1:28" ht="21.75" thickBot="1" x14ac:dyDescent="0.3">
      <c r="A74" s="132"/>
      <c r="B74" s="90"/>
      <c r="C74" s="101"/>
      <c r="D74" s="56"/>
      <c r="E74" s="94"/>
      <c r="F74" s="28"/>
      <c r="G74" s="56"/>
      <c r="H74" s="101"/>
      <c r="I74" s="102"/>
      <c r="J74" s="58"/>
      <c r="K74" s="51"/>
      <c r="L74" s="103"/>
      <c r="M74" s="56"/>
      <c r="N74" s="51"/>
      <c r="O74" s="28"/>
      <c r="P74" s="103"/>
      <c r="Q74" s="56"/>
      <c r="R74" s="51"/>
      <c r="S74" s="28"/>
    </row>
    <row r="75" spans="1:28" s="8" customFormat="1" ht="25.5" customHeight="1" thickBot="1" x14ac:dyDescent="0.3">
      <c r="A75" s="9" t="s">
        <v>47</v>
      </c>
      <c r="B75" s="2"/>
      <c r="C75" s="10"/>
      <c r="D75" s="4"/>
      <c r="E75" s="4"/>
      <c r="F75" s="4"/>
      <c r="G75" s="4"/>
      <c r="H75" s="10"/>
      <c r="I75" s="4"/>
      <c r="J75" s="7"/>
      <c r="K75" s="7"/>
      <c r="L75" s="10"/>
      <c r="M75" s="4"/>
      <c r="N75" s="7"/>
      <c r="O75" s="5"/>
      <c r="P75" s="10"/>
      <c r="Q75" s="4"/>
      <c r="R75" s="7"/>
      <c r="S75" s="12"/>
      <c r="U75" s="19"/>
      <c r="V75" s="19"/>
      <c r="W75" s="19"/>
      <c r="X75" s="19"/>
      <c r="Y75" s="19"/>
      <c r="Z75" s="19"/>
      <c r="AA75" s="19"/>
      <c r="AB75" s="19"/>
    </row>
    <row r="76" spans="1:28" s="8" customFormat="1" ht="24.75" customHeight="1" x14ac:dyDescent="0.25">
      <c r="A76" s="39"/>
      <c r="B76" s="40"/>
      <c r="C76" s="135" t="s">
        <v>37</v>
      </c>
      <c r="D76" s="158"/>
      <c r="E76" s="155" t="s">
        <v>86</v>
      </c>
      <c r="F76" s="156"/>
      <c r="G76" s="157"/>
      <c r="H76" s="135" t="s">
        <v>81</v>
      </c>
      <c r="I76" s="136"/>
      <c r="J76" s="136"/>
      <c r="K76" s="158"/>
      <c r="L76" s="135" t="s">
        <v>87</v>
      </c>
      <c r="M76" s="136"/>
      <c r="N76" s="136"/>
      <c r="O76" s="158"/>
      <c r="P76" s="135" t="s">
        <v>88</v>
      </c>
      <c r="Q76" s="136"/>
      <c r="R76" s="136"/>
      <c r="S76" s="137"/>
      <c r="U76" s="19"/>
      <c r="V76" s="19"/>
      <c r="W76" s="19"/>
      <c r="X76" s="19"/>
      <c r="Y76" s="19"/>
      <c r="Z76" s="19"/>
      <c r="AA76" s="19"/>
      <c r="AB76" s="19"/>
    </row>
    <row r="77" spans="1:28" s="8" customFormat="1" ht="22.5" customHeight="1" x14ac:dyDescent="0.25">
      <c r="A77" s="138"/>
      <c r="B77" s="139"/>
      <c r="C77" s="140" t="s">
        <v>36</v>
      </c>
      <c r="D77" s="143" t="s">
        <v>70</v>
      </c>
      <c r="E77" s="140" t="s">
        <v>36</v>
      </c>
      <c r="F77" s="143" t="s">
        <v>71</v>
      </c>
      <c r="G77" s="146" t="s">
        <v>70</v>
      </c>
      <c r="H77" s="140" t="s">
        <v>36</v>
      </c>
      <c r="I77" s="143" t="s">
        <v>71</v>
      </c>
      <c r="J77" s="143" t="s">
        <v>70</v>
      </c>
      <c r="K77" s="20" t="s">
        <v>49</v>
      </c>
      <c r="L77" s="140" t="s">
        <v>36</v>
      </c>
      <c r="M77" s="143" t="s">
        <v>70</v>
      </c>
      <c r="N77" s="21" t="s">
        <v>49</v>
      </c>
      <c r="O77" s="146" t="s">
        <v>0</v>
      </c>
      <c r="P77" s="149" t="s">
        <v>36</v>
      </c>
      <c r="Q77" s="143" t="s">
        <v>70</v>
      </c>
      <c r="R77" s="21" t="s">
        <v>49</v>
      </c>
      <c r="S77" s="152" t="s">
        <v>0</v>
      </c>
      <c r="U77" s="19"/>
      <c r="V77" s="19"/>
      <c r="W77" s="19"/>
      <c r="X77" s="19"/>
      <c r="Y77" s="19"/>
      <c r="Z77" s="19"/>
      <c r="AA77" s="19"/>
      <c r="AB77" s="19"/>
    </row>
    <row r="78" spans="1:28" s="8" customFormat="1" ht="22.5" customHeight="1" x14ac:dyDescent="0.25">
      <c r="A78" s="138"/>
      <c r="B78" s="139"/>
      <c r="C78" s="141"/>
      <c r="D78" s="144"/>
      <c r="E78" s="141"/>
      <c r="F78" s="144"/>
      <c r="G78" s="147"/>
      <c r="H78" s="141"/>
      <c r="I78" s="144"/>
      <c r="J78" s="144"/>
      <c r="K78" s="22" t="s">
        <v>50</v>
      </c>
      <c r="L78" s="141"/>
      <c r="M78" s="144"/>
      <c r="N78" s="23" t="s">
        <v>50</v>
      </c>
      <c r="O78" s="147"/>
      <c r="P78" s="150"/>
      <c r="Q78" s="144"/>
      <c r="R78" s="23" t="s">
        <v>50</v>
      </c>
      <c r="S78" s="153"/>
      <c r="U78" s="19"/>
      <c r="V78" s="19"/>
      <c r="W78" s="19"/>
      <c r="X78" s="19"/>
      <c r="Y78" s="19"/>
      <c r="Z78" s="19"/>
      <c r="AA78" s="19"/>
      <c r="AB78" s="19"/>
    </row>
    <row r="79" spans="1:28" s="8" customFormat="1" ht="18" customHeight="1" x14ac:dyDescent="0.25">
      <c r="A79" s="138"/>
      <c r="B79" s="139"/>
      <c r="C79" s="141"/>
      <c r="D79" s="144"/>
      <c r="E79" s="141"/>
      <c r="F79" s="144"/>
      <c r="G79" s="147"/>
      <c r="H79" s="141"/>
      <c r="I79" s="144"/>
      <c r="J79" s="144"/>
      <c r="K79" s="24" t="s">
        <v>51</v>
      </c>
      <c r="L79" s="141"/>
      <c r="M79" s="144"/>
      <c r="N79" s="25" t="s">
        <v>54</v>
      </c>
      <c r="O79" s="147"/>
      <c r="P79" s="150"/>
      <c r="Q79" s="144"/>
      <c r="R79" s="25" t="s">
        <v>53</v>
      </c>
      <c r="S79" s="153"/>
      <c r="U79" s="19"/>
      <c r="V79" s="19"/>
      <c r="W79" s="19"/>
      <c r="X79" s="19"/>
      <c r="Y79" s="19"/>
      <c r="Z79" s="19"/>
      <c r="AA79" s="19"/>
      <c r="AB79" s="19"/>
    </row>
    <row r="80" spans="1:28" s="8" customFormat="1" ht="25.5" customHeight="1" x14ac:dyDescent="0.25">
      <c r="A80" s="41"/>
      <c r="B80" s="42"/>
      <c r="C80" s="142"/>
      <c r="D80" s="145"/>
      <c r="E80" s="142"/>
      <c r="F80" s="145"/>
      <c r="G80" s="148"/>
      <c r="H80" s="142"/>
      <c r="I80" s="145"/>
      <c r="J80" s="145"/>
      <c r="K80" s="26" t="s">
        <v>52</v>
      </c>
      <c r="L80" s="142"/>
      <c r="M80" s="145"/>
      <c r="N80" s="27" t="s">
        <v>52</v>
      </c>
      <c r="O80" s="148"/>
      <c r="P80" s="151"/>
      <c r="Q80" s="145"/>
      <c r="R80" s="27" t="s">
        <v>52</v>
      </c>
      <c r="S80" s="154"/>
      <c r="U80" s="19"/>
      <c r="V80" s="19"/>
      <c r="W80" s="19"/>
      <c r="X80" s="19"/>
      <c r="Y80" s="19"/>
      <c r="Z80" s="19"/>
      <c r="AA80" s="19"/>
      <c r="AB80" s="19"/>
    </row>
    <row r="81" spans="1:28" ht="25.5" customHeight="1" x14ac:dyDescent="0.25">
      <c r="A81" s="159" t="s">
        <v>1</v>
      </c>
      <c r="B81" s="175"/>
      <c r="C81" s="104"/>
      <c r="D81" s="83"/>
      <c r="E81" s="105"/>
      <c r="F81" s="80"/>
      <c r="G81" s="80"/>
      <c r="H81" s="106"/>
      <c r="I81" s="107"/>
      <c r="J81" s="81"/>
      <c r="K81" s="81"/>
      <c r="L81" s="106"/>
      <c r="M81" s="108"/>
      <c r="N81" s="81"/>
      <c r="O81" s="83"/>
      <c r="P81" s="104"/>
      <c r="Q81" s="108"/>
      <c r="R81" s="81"/>
      <c r="S81" s="43"/>
    </row>
    <row r="82" spans="1:28" x14ac:dyDescent="0.25">
      <c r="A82" s="165" t="s">
        <v>25</v>
      </c>
      <c r="B82" s="169"/>
      <c r="C82" s="84"/>
      <c r="D82" s="62"/>
      <c r="E82" s="28"/>
      <c r="F82" s="28"/>
      <c r="G82" s="28"/>
      <c r="H82" s="84"/>
      <c r="I82" s="28"/>
      <c r="J82" s="64"/>
      <c r="K82" s="63"/>
      <c r="L82" s="109"/>
      <c r="M82" s="28"/>
      <c r="N82" s="64"/>
      <c r="O82" s="28"/>
      <c r="P82" s="84"/>
      <c r="Q82" s="28"/>
      <c r="R82" s="64"/>
      <c r="S82" s="52"/>
    </row>
    <row r="83" spans="1:28" ht="20.25" customHeight="1" x14ac:dyDescent="0.25">
      <c r="A83" s="163" t="s">
        <v>26</v>
      </c>
      <c r="B83" s="170"/>
      <c r="C83" s="88">
        <f t="shared" ref="C83:C88" si="62">E83+H83</f>
        <v>529496</v>
      </c>
      <c r="D83" s="28">
        <f t="shared" ref="D83:D88" si="63">C83/C$20</f>
        <v>9.5807218280727115E-3</v>
      </c>
      <c r="E83" s="88">
        <v>508639</v>
      </c>
      <c r="F83" s="28">
        <f t="shared" ref="F83:F89" si="64">E83/$C$11</f>
        <v>9.2033344348381781E-3</v>
      </c>
      <c r="G83" s="28">
        <f t="shared" ref="G83:G89" si="65">E83/E$20</f>
        <v>1.1414225396836083E-2</v>
      </c>
      <c r="H83" s="88">
        <f t="shared" ref="H83:H88" si="66">L83+P83</f>
        <v>20857</v>
      </c>
      <c r="I83" s="28">
        <f t="shared" ref="I83:I89" si="67">H83/$C$11</f>
        <v>3.773873932345335E-4</v>
      </c>
      <c r="J83" s="28">
        <f t="shared" ref="J83:J89" si="68">H83/H$20</f>
        <v>1.9483479024269763E-3</v>
      </c>
      <c r="K83" s="51">
        <f t="shared" ref="K83:K88" si="69">J83/G83</f>
        <v>0.17069471073937617</v>
      </c>
      <c r="L83" s="88">
        <v>12128</v>
      </c>
      <c r="M83" s="28">
        <f t="shared" ref="M83:M89" si="70">L83/L$20</f>
        <v>1.5789923195980444E-3</v>
      </c>
      <c r="N83" s="51">
        <f t="shared" ref="N83:N88" si="71">M83/$G83</f>
        <v>0.13833547741537733</v>
      </c>
      <c r="O83" s="28">
        <f t="shared" ref="O83:O89" si="72">L83/H83</f>
        <v>0.58148343481804665</v>
      </c>
      <c r="P83" s="88">
        <v>8729</v>
      </c>
      <c r="Q83" s="28">
        <f t="shared" ref="Q83:Q89" si="73">P83/P$20</f>
        <v>2.8864604865086328E-3</v>
      </c>
      <c r="R83" s="51">
        <f t="shared" ref="R83:R88" si="74">Q83/$G83</f>
        <v>0.25288273064142686</v>
      </c>
      <c r="S83" s="52">
        <f t="shared" ref="S83:S89" si="75">P83/H83</f>
        <v>0.41851656518195329</v>
      </c>
    </row>
    <row r="84" spans="1:28" ht="21" customHeight="1" x14ac:dyDescent="0.25">
      <c r="A84" s="163" t="s">
        <v>27</v>
      </c>
      <c r="B84" s="170"/>
      <c r="C84" s="88">
        <f t="shared" si="62"/>
        <v>47916</v>
      </c>
      <c r="D84" s="28">
        <f t="shared" si="63"/>
        <v>8.6699402283290533E-4</v>
      </c>
      <c r="E84" s="88">
        <v>5045</v>
      </c>
      <c r="F84" s="28">
        <f t="shared" si="64"/>
        <v>9.1284432030887535E-5</v>
      </c>
      <c r="G84" s="28">
        <f t="shared" si="65"/>
        <v>1.1321343256619731E-4</v>
      </c>
      <c r="H84" s="88">
        <f t="shared" si="66"/>
        <v>42871</v>
      </c>
      <c r="I84" s="28">
        <f t="shared" si="67"/>
        <v>7.7570959080201774E-4</v>
      </c>
      <c r="J84" s="28">
        <f t="shared" si="68"/>
        <v>4.0047764743226209E-3</v>
      </c>
      <c r="K84" s="51">
        <f t="shared" si="69"/>
        <v>35.373686527709317</v>
      </c>
      <c r="L84" s="88">
        <v>42749</v>
      </c>
      <c r="M84" s="28">
        <f t="shared" si="70"/>
        <v>5.565661499876055E-3</v>
      </c>
      <c r="N84" s="51">
        <f t="shared" si="71"/>
        <v>49.160787494202538</v>
      </c>
      <c r="O84" s="28">
        <f t="shared" si="72"/>
        <v>0.99715425345804853</v>
      </c>
      <c r="P84" s="88">
        <v>122</v>
      </c>
      <c r="Q84" s="28">
        <f t="shared" si="73"/>
        <v>4.0342327798608455E-5</v>
      </c>
      <c r="R84" s="51">
        <f t="shared" si="74"/>
        <v>0.35633870366945891</v>
      </c>
      <c r="S84" s="52">
        <f t="shared" si="75"/>
        <v>2.8457465419514357E-3</v>
      </c>
    </row>
    <row r="85" spans="1:28" ht="20.25" customHeight="1" x14ac:dyDescent="0.25">
      <c r="A85" s="163" t="s">
        <v>28</v>
      </c>
      <c r="B85" s="170"/>
      <c r="C85" s="88">
        <f t="shared" si="62"/>
        <v>39611983</v>
      </c>
      <c r="D85" s="28">
        <f t="shared" si="63"/>
        <v>0.71674080669418683</v>
      </c>
      <c r="E85" s="88">
        <v>31641565</v>
      </c>
      <c r="F85" s="28">
        <f t="shared" si="64"/>
        <v>0.57252374422069574</v>
      </c>
      <c r="G85" s="28">
        <f t="shared" si="65"/>
        <v>0.71005950156916731</v>
      </c>
      <c r="H85" s="88">
        <f t="shared" si="66"/>
        <v>7970418</v>
      </c>
      <c r="I85" s="28">
        <f t="shared" si="67"/>
        <v>0.14421706247349109</v>
      </c>
      <c r="J85" s="28">
        <f t="shared" si="68"/>
        <v>0.74455325270970008</v>
      </c>
      <c r="K85" s="51">
        <f t="shared" si="69"/>
        <v>1.0485786769479244</v>
      </c>
      <c r="L85" s="88">
        <v>6042124</v>
      </c>
      <c r="M85" s="28">
        <f t="shared" si="70"/>
        <v>0.78664803677927231</v>
      </c>
      <c r="N85" s="51">
        <f t="shared" si="71"/>
        <v>1.1078621369629604</v>
      </c>
      <c r="O85" s="28">
        <f t="shared" si="72"/>
        <v>0.75806864834441556</v>
      </c>
      <c r="P85" s="88">
        <v>1928294</v>
      </c>
      <c r="Q85" s="28">
        <f t="shared" si="73"/>
        <v>0.63763826754172037</v>
      </c>
      <c r="R85" s="51">
        <f t="shared" si="74"/>
        <v>0.89800680947525868</v>
      </c>
      <c r="S85" s="52">
        <f t="shared" si="75"/>
        <v>0.24193135165558444</v>
      </c>
    </row>
    <row r="86" spans="1:28" ht="20.25" customHeight="1" x14ac:dyDescent="0.25">
      <c r="A86" s="163" t="s">
        <v>29</v>
      </c>
      <c r="B86" s="170"/>
      <c r="C86" s="88">
        <f t="shared" si="62"/>
        <v>14652885</v>
      </c>
      <c r="D86" s="28">
        <f t="shared" si="63"/>
        <v>0.26512988797599835</v>
      </c>
      <c r="E86" s="88">
        <v>12074814</v>
      </c>
      <c r="F86" s="28">
        <f t="shared" si="64"/>
        <v>0.21848216806117132</v>
      </c>
      <c r="G86" s="28">
        <f t="shared" si="65"/>
        <v>0.2709675204238603</v>
      </c>
      <c r="H86" s="88">
        <f t="shared" si="66"/>
        <v>2578071</v>
      </c>
      <c r="I86" s="28">
        <f t="shared" si="67"/>
        <v>4.664771991482701E-2</v>
      </c>
      <c r="J86" s="28">
        <f t="shared" si="68"/>
        <v>0.24082942058578977</v>
      </c>
      <c r="K86" s="51">
        <f t="shared" si="69"/>
        <v>0.88877596919761059</v>
      </c>
      <c r="L86" s="88">
        <v>1527033</v>
      </c>
      <c r="M86" s="28">
        <f t="shared" si="70"/>
        <v>0.19881046988561679</v>
      </c>
      <c r="N86" s="51">
        <f t="shared" si="71"/>
        <v>0.73370590532263047</v>
      </c>
      <c r="O86" s="28">
        <f t="shared" si="72"/>
        <v>0.59231611542118123</v>
      </c>
      <c r="P86" s="88">
        <v>1051038</v>
      </c>
      <c r="Q86" s="28">
        <f t="shared" si="73"/>
        <v>0.34755179938355601</v>
      </c>
      <c r="R86" s="51">
        <f t="shared" si="74"/>
        <v>1.2826326891130677</v>
      </c>
      <c r="S86" s="52">
        <f t="shared" si="75"/>
        <v>0.40768388457881882</v>
      </c>
    </row>
    <row r="87" spans="1:28" ht="17.25" customHeight="1" x14ac:dyDescent="0.25">
      <c r="A87" s="163" t="s">
        <v>30</v>
      </c>
      <c r="B87" s="170"/>
      <c r="C87" s="88">
        <f t="shared" si="62"/>
        <v>31844</v>
      </c>
      <c r="D87" s="28">
        <f t="shared" si="63"/>
        <v>5.7618661121736027E-4</v>
      </c>
      <c r="E87" s="88">
        <v>812</v>
      </c>
      <c r="F87" s="28">
        <f t="shared" si="64"/>
        <v>1.4692360517161681E-5</v>
      </c>
      <c r="G87" s="28">
        <f t="shared" si="65"/>
        <v>1.8221864666749696E-5</v>
      </c>
      <c r="H87" s="88">
        <f t="shared" si="66"/>
        <v>31032</v>
      </c>
      <c r="I87" s="28">
        <f t="shared" si="67"/>
        <v>5.6149425070019861E-4</v>
      </c>
      <c r="J87" s="28">
        <f t="shared" si="68"/>
        <v>2.8988412575209248E-3</v>
      </c>
      <c r="K87" s="51">
        <f t="shared" si="69"/>
        <v>159.0858735116488</v>
      </c>
      <c r="L87" s="88">
        <v>30916</v>
      </c>
      <c r="M87" s="28">
        <f t="shared" si="70"/>
        <v>4.025076397814408E-3</v>
      </c>
      <c r="N87" s="51">
        <f t="shared" si="71"/>
        <v>220.89267324870195</v>
      </c>
      <c r="O87" s="28">
        <f t="shared" si="72"/>
        <v>0.99626192317607631</v>
      </c>
      <c r="P87" s="88">
        <v>116</v>
      </c>
      <c r="Q87" s="28">
        <f t="shared" si="73"/>
        <v>3.8358278890480169E-5</v>
      </c>
      <c r="R87" s="51">
        <f t="shared" si="74"/>
        <v>2.1050688056351525</v>
      </c>
      <c r="S87" s="52">
        <f t="shared" si="75"/>
        <v>3.7380768239236918E-3</v>
      </c>
    </row>
    <row r="88" spans="1:28" ht="18.75" customHeight="1" x14ac:dyDescent="0.25">
      <c r="A88" s="163" t="s">
        <v>31</v>
      </c>
      <c r="B88" s="170"/>
      <c r="C88" s="88">
        <f t="shared" si="62"/>
        <v>387964</v>
      </c>
      <c r="D88" s="28">
        <f t="shared" si="63"/>
        <v>7.0198361523154118E-3</v>
      </c>
      <c r="E88" s="88">
        <v>330975</v>
      </c>
      <c r="F88" s="28">
        <f t="shared" si="64"/>
        <v>5.9886749041472755E-3</v>
      </c>
      <c r="G88" s="28">
        <f t="shared" si="65"/>
        <v>7.4273173129033015E-3</v>
      </c>
      <c r="H88" s="88">
        <f t="shared" si="66"/>
        <v>56989</v>
      </c>
      <c r="I88" s="28">
        <f t="shared" si="67"/>
        <v>1.0311612481681367E-3</v>
      </c>
      <c r="J88" s="28">
        <f t="shared" si="68"/>
        <v>5.3236035197492901E-3</v>
      </c>
      <c r="K88" s="51">
        <f t="shared" si="69"/>
        <v>0.71675994110292296</v>
      </c>
      <c r="L88" s="88">
        <v>21171</v>
      </c>
      <c r="M88" s="28">
        <f t="shared" si="70"/>
        <v>2.756336279535801E-3</v>
      </c>
      <c r="N88" s="51">
        <f t="shared" si="71"/>
        <v>0.3711079200490443</v>
      </c>
      <c r="O88" s="28">
        <f t="shared" si="72"/>
        <v>0.37149274421379563</v>
      </c>
      <c r="P88" s="88">
        <v>35818</v>
      </c>
      <c r="Q88" s="28">
        <f t="shared" si="73"/>
        <v>1.1844110631889816E-2</v>
      </c>
      <c r="R88" s="51">
        <f t="shared" si="74"/>
        <v>1.5946687253166529</v>
      </c>
      <c r="S88" s="52">
        <f t="shared" si="75"/>
        <v>0.62850725578620437</v>
      </c>
    </row>
    <row r="89" spans="1:28" s="60" customFormat="1" ht="24.75" customHeight="1" thickBot="1" x14ac:dyDescent="0.3">
      <c r="A89" s="96"/>
      <c r="B89" s="97" t="s">
        <v>38</v>
      </c>
      <c r="C89" s="98">
        <f>SUM(C83:C88)</f>
        <v>55262088</v>
      </c>
      <c r="D89" s="99">
        <v>1</v>
      </c>
      <c r="E89" s="98">
        <f>SUM(E83:E88)</f>
        <v>44561850</v>
      </c>
      <c r="F89" s="69">
        <f t="shared" si="64"/>
        <v>0.80630389841340055</v>
      </c>
      <c r="G89" s="99">
        <f t="shared" si="65"/>
        <v>1</v>
      </c>
      <c r="H89" s="98">
        <f>SUM(H83:H88)</f>
        <v>10700238</v>
      </c>
      <c r="I89" s="69">
        <f t="shared" si="67"/>
        <v>0.19361053487122301</v>
      </c>
      <c r="J89" s="69">
        <f t="shared" si="68"/>
        <v>0.99955824244950964</v>
      </c>
      <c r="K89" s="69"/>
      <c r="L89" s="98">
        <f>SUM(L83:L88)</f>
        <v>7676121</v>
      </c>
      <c r="M89" s="69">
        <f t="shared" si="70"/>
        <v>0.99938457316171336</v>
      </c>
      <c r="N89" s="71"/>
      <c r="O89" s="69">
        <f t="shared" si="72"/>
        <v>0.71737852933738488</v>
      </c>
      <c r="P89" s="98">
        <f>SUM(P83:P88)</f>
        <v>3024117</v>
      </c>
      <c r="Q89" s="69">
        <f t="shared" si="73"/>
        <v>0.99999933865036394</v>
      </c>
      <c r="R89" s="71"/>
      <c r="S89" s="72">
        <f t="shared" si="75"/>
        <v>0.28262147066261517</v>
      </c>
      <c r="U89" s="61"/>
      <c r="V89" s="61"/>
      <c r="W89" s="61"/>
      <c r="X89" s="61"/>
      <c r="Y89" s="61"/>
      <c r="Z89" s="61"/>
      <c r="AA89" s="61"/>
      <c r="AB89" s="61"/>
    </row>
    <row r="90" spans="1:28" x14ac:dyDescent="0.25">
      <c r="A90" s="30" t="s">
        <v>82</v>
      </c>
      <c r="C90" s="31"/>
      <c r="E90" s="32"/>
      <c r="H90" s="31"/>
      <c r="L90" s="35"/>
      <c r="P90" s="35"/>
    </row>
    <row r="91" spans="1:28" x14ac:dyDescent="0.25">
      <c r="A91" s="30" t="s">
        <v>83</v>
      </c>
      <c r="C91" s="31"/>
      <c r="E91" s="32"/>
      <c r="H91" s="31"/>
      <c r="L91" s="35"/>
      <c r="P91" s="35"/>
    </row>
    <row r="92" spans="1:28" x14ac:dyDescent="0.25">
      <c r="A92" s="30" t="s">
        <v>84</v>
      </c>
      <c r="L92" s="19"/>
    </row>
    <row r="93" spans="1:28" x14ac:dyDescent="0.25">
      <c r="A93" s="173" t="s">
        <v>42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28"/>
      <c r="P93" s="103"/>
      <c r="Q93" s="56"/>
      <c r="R93" s="51"/>
      <c r="S93" s="28"/>
    </row>
    <row r="94" spans="1:28" x14ac:dyDescent="0.25">
      <c r="A94" s="30" t="s">
        <v>34</v>
      </c>
      <c r="C94" s="37"/>
      <c r="E94" s="32"/>
      <c r="H94" s="31"/>
      <c r="I94" s="32"/>
      <c r="K94" s="38"/>
      <c r="L94" s="37"/>
      <c r="N94" s="38"/>
      <c r="O94" s="36"/>
      <c r="P94" s="37"/>
      <c r="R94" s="38"/>
      <c r="S94" s="36"/>
    </row>
    <row r="95" spans="1:28" x14ac:dyDescent="0.25">
      <c r="A95" s="30" t="s">
        <v>35</v>
      </c>
      <c r="C95" s="37"/>
      <c r="E95" s="32"/>
      <c r="H95" s="31"/>
      <c r="I95" s="32"/>
      <c r="K95" s="38"/>
      <c r="L95" s="37"/>
      <c r="N95" s="38"/>
      <c r="O95" s="36"/>
      <c r="P95" s="37"/>
      <c r="R95" s="38"/>
      <c r="S95" s="36"/>
    </row>
    <row r="96" spans="1:28" x14ac:dyDescent="0.25">
      <c r="A96" s="132"/>
      <c r="B96" s="90"/>
      <c r="C96" s="101"/>
      <c r="D96" s="56"/>
      <c r="E96" s="101"/>
      <c r="F96" s="76"/>
      <c r="G96" s="76"/>
      <c r="H96" s="101"/>
      <c r="I96" s="110"/>
      <c r="J96" s="58"/>
      <c r="K96" s="58"/>
      <c r="L96" s="101"/>
      <c r="M96" s="56"/>
      <c r="N96" s="58"/>
      <c r="O96" s="56"/>
      <c r="P96" s="101"/>
      <c r="Q96" s="56"/>
      <c r="R96" s="58"/>
      <c r="S96" s="28"/>
    </row>
    <row r="97" spans="1:19" x14ac:dyDescent="0.25">
      <c r="A97" s="132"/>
      <c r="B97" s="90"/>
      <c r="C97" s="101"/>
      <c r="D97" s="56"/>
      <c r="E97" s="101"/>
      <c r="F97" s="76"/>
      <c r="G97" s="76"/>
      <c r="H97" s="101"/>
      <c r="I97" s="110"/>
      <c r="J97" s="58"/>
      <c r="K97" s="58"/>
      <c r="L97" s="101"/>
      <c r="M97" s="56"/>
      <c r="N97" s="58"/>
      <c r="O97" s="56"/>
      <c r="P97" s="101"/>
      <c r="Q97" s="56"/>
      <c r="R97" s="58"/>
      <c r="S97" s="28"/>
    </row>
    <row r="98" spans="1:19" s="19" customFormat="1" ht="25.5" customHeight="1" x14ac:dyDescent="0.25">
      <c r="R98" s="118"/>
    </row>
    <row r="99" spans="1:19" s="19" customFormat="1" ht="25.5" customHeight="1" x14ac:dyDescent="0.25">
      <c r="R99" s="118"/>
    </row>
    <row r="100" spans="1:19" s="19" customFormat="1" ht="15" customHeight="1" x14ac:dyDescent="0.25">
      <c r="R100" s="118"/>
    </row>
    <row r="101" spans="1:19" s="19" customFormat="1" x14ac:dyDescent="0.25">
      <c r="R101" s="118"/>
    </row>
    <row r="102" spans="1:19" s="19" customFormat="1" x14ac:dyDescent="0.25">
      <c r="R102" s="118"/>
    </row>
    <row r="103" spans="1:19" s="19" customFormat="1" ht="27" customHeight="1" x14ac:dyDescent="0.25">
      <c r="R103" s="118"/>
    </row>
    <row r="104" spans="1:19" s="19" customFormat="1" ht="15" customHeight="1" x14ac:dyDescent="0.25">
      <c r="R104" s="118"/>
    </row>
    <row r="105" spans="1:19" s="19" customFormat="1" ht="25.5" customHeight="1" x14ac:dyDescent="0.25">
      <c r="R105" s="118"/>
    </row>
    <row r="106" spans="1:19" s="19" customFormat="1" ht="15" customHeight="1" x14ac:dyDescent="0.25">
      <c r="R106" s="118"/>
    </row>
    <row r="107" spans="1:19" s="19" customFormat="1" ht="15" customHeight="1" x14ac:dyDescent="0.25">
      <c r="R107" s="118"/>
    </row>
    <row r="108" spans="1:19" s="19" customFormat="1" ht="15" customHeight="1" x14ac:dyDescent="0.25">
      <c r="R108" s="118"/>
    </row>
    <row r="109" spans="1:19" s="19" customFormat="1" ht="16.5" customHeight="1" x14ac:dyDescent="0.25">
      <c r="R109" s="118"/>
    </row>
    <row r="110" spans="1:19" s="19" customFormat="1" ht="25.5" customHeight="1" x14ac:dyDescent="0.25">
      <c r="R110" s="118"/>
    </row>
    <row r="111" spans="1:19" s="19" customFormat="1" ht="27" customHeight="1" x14ac:dyDescent="0.25">
      <c r="R111" s="118"/>
    </row>
    <row r="112" spans="1:19" s="19" customFormat="1" ht="16.5" customHeight="1" x14ac:dyDescent="0.25">
      <c r="R112" s="118"/>
    </row>
    <row r="113" spans="18:18" s="19" customFormat="1" ht="15.75" customHeight="1" x14ac:dyDescent="0.25">
      <c r="R113" s="118"/>
    </row>
    <row r="114" spans="18:18" s="19" customFormat="1" ht="25.5" customHeight="1" x14ac:dyDescent="0.25">
      <c r="R114" s="118"/>
    </row>
    <row r="115" spans="18:18" s="19" customFormat="1" x14ac:dyDescent="0.25">
      <c r="R115" s="118"/>
    </row>
    <row r="116" spans="18:18" s="19" customFormat="1" x14ac:dyDescent="0.25">
      <c r="R116" s="118"/>
    </row>
    <row r="117" spans="18:18" s="19" customFormat="1" x14ac:dyDescent="0.25">
      <c r="R117" s="118"/>
    </row>
    <row r="118" spans="18:18" s="19" customFormat="1" x14ac:dyDescent="0.25">
      <c r="R118" s="118"/>
    </row>
    <row r="119" spans="18:18" s="19" customFormat="1" x14ac:dyDescent="0.25">
      <c r="R119" s="118"/>
    </row>
    <row r="120" spans="18:18" s="19" customFormat="1" x14ac:dyDescent="0.25">
      <c r="R120" s="118"/>
    </row>
    <row r="121" spans="18:18" s="19" customFormat="1" x14ac:dyDescent="0.25">
      <c r="R121" s="118"/>
    </row>
  </sheetData>
  <sheetProtection password="EA93" sheet="1" objects="1" scenarios="1"/>
  <mergeCells count="117">
    <mergeCell ref="E4:G4"/>
    <mergeCell ref="H4:K4"/>
    <mergeCell ref="L4:O4"/>
    <mergeCell ref="P4:S4"/>
    <mergeCell ref="A5:B7"/>
    <mergeCell ref="C5:C8"/>
    <mergeCell ref="D5:D8"/>
    <mergeCell ref="E5:E8"/>
    <mergeCell ref="F5:F8"/>
    <mergeCell ref="G5:G8"/>
    <mergeCell ref="M5:M8"/>
    <mergeCell ref="O5:O8"/>
    <mergeCell ref="P5:P8"/>
    <mergeCell ref="Q5:Q8"/>
    <mergeCell ref="S5:S8"/>
    <mergeCell ref="C4:D4"/>
    <mergeCell ref="A11:B11"/>
    <mergeCell ref="A12:B12"/>
    <mergeCell ref="A13:B13"/>
    <mergeCell ref="H5:H8"/>
    <mergeCell ref="I5:I8"/>
    <mergeCell ref="J5:J8"/>
    <mergeCell ref="L5:L8"/>
    <mergeCell ref="H41:K41"/>
    <mergeCell ref="L41:O41"/>
    <mergeCell ref="P41:S41"/>
    <mergeCell ref="A25:B25"/>
    <mergeCell ref="A26:B26"/>
    <mergeCell ref="A14:B14"/>
    <mergeCell ref="A15:B15"/>
    <mergeCell ref="A16:B16"/>
    <mergeCell ref="A17:B17"/>
    <mergeCell ref="A18:B18"/>
    <mergeCell ref="A19:B19"/>
    <mergeCell ref="A27:B27"/>
    <mergeCell ref="A29:B29"/>
    <mergeCell ref="A30:B30"/>
    <mergeCell ref="A31:B31"/>
    <mergeCell ref="A33:B33"/>
    <mergeCell ref="A34:B34"/>
    <mergeCell ref="A35:B35"/>
    <mergeCell ref="A36:B36"/>
    <mergeCell ref="E41:G41"/>
    <mergeCell ref="A21:B21"/>
    <mergeCell ref="A22:B22"/>
    <mergeCell ref="A23:B23"/>
    <mergeCell ref="A24:B24"/>
    <mergeCell ref="C41:D41"/>
    <mergeCell ref="Q42:Q45"/>
    <mergeCell ref="S42:S45"/>
    <mergeCell ref="A46:B46"/>
    <mergeCell ref="A47:B47"/>
    <mergeCell ref="A48:B48"/>
    <mergeCell ref="H42:H45"/>
    <mergeCell ref="I42:I45"/>
    <mergeCell ref="J42:J45"/>
    <mergeCell ref="L42:L45"/>
    <mergeCell ref="M42:M45"/>
    <mergeCell ref="O42:O45"/>
    <mergeCell ref="A42:B44"/>
    <mergeCell ref="C42:C45"/>
    <mergeCell ref="D42:D45"/>
    <mergeCell ref="E42:E45"/>
    <mergeCell ref="F42:F45"/>
    <mergeCell ref="G42:G45"/>
    <mergeCell ref="P42:P45"/>
    <mergeCell ref="A72:B72"/>
    <mergeCell ref="E76:G76"/>
    <mergeCell ref="H76:K76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9:B59"/>
    <mergeCell ref="A60:B60"/>
    <mergeCell ref="A61:B61"/>
    <mergeCell ref="A62:B62"/>
    <mergeCell ref="A63:B63"/>
    <mergeCell ref="A64:B64"/>
    <mergeCell ref="A66:B66"/>
    <mergeCell ref="A67:B67"/>
    <mergeCell ref="A68:B68"/>
    <mergeCell ref="A69:B69"/>
    <mergeCell ref="A70:B70"/>
    <mergeCell ref="A71:B71"/>
    <mergeCell ref="L76:O76"/>
    <mergeCell ref="P76:S76"/>
    <mergeCell ref="A77:B79"/>
    <mergeCell ref="C77:C80"/>
    <mergeCell ref="D77:D80"/>
    <mergeCell ref="E77:E80"/>
    <mergeCell ref="F77:F80"/>
    <mergeCell ref="G77:G80"/>
    <mergeCell ref="H77:H80"/>
    <mergeCell ref="I77:I80"/>
    <mergeCell ref="J77:J80"/>
    <mergeCell ref="L77:L80"/>
    <mergeCell ref="M77:M80"/>
    <mergeCell ref="O77:O80"/>
    <mergeCell ref="P77:P80"/>
    <mergeCell ref="Q77:Q80"/>
    <mergeCell ref="C76:D76"/>
    <mergeCell ref="A86:B86"/>
    <mergeCell ref="A87:B87"/>
    <mergeCell ref="A88:B88"/>
    <mergeCell ref="A93:N93"/>
    <mergeCell ref="S77:S80"/>
    <mergeCell ref="A81:B81"/>
    <mergeCell ref="A82:B82"/>
    <mergeCell ref="A83:B83"/>
    <mergeCell ref="A84:B84"/>
    <mergeCell ref="A85:B85"/>
  </mergeCells>
  <pageMargins left="0.7" right="0.7" top="0.75" bottom="0.75" header="0.3" footer="0.3"/>
  <pageSetup scale="29" orientation="portrait" r:id="rId1"/>
  <rowBreaks count="2" manualBreakCount="2">
    <brk id="38" max="18" man="1"/>
    <brk id="9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CY_2006</vt:lpstr>
      <vt:lpstr>CY_2007</vt:lpstr>
      <vt:lpstr>CY_2008</vt:lpstr>
      <vt:lpstr>CY_2009</vt:lpstr>
      <vt:lpstr>CY_2010</vt:lpstr>
      <vt:lpstr>CY_2011</vt:lpstr>
      <vt:lpstr>CY_2012</vt:lpstr>
      <vt:lpstr>CY_2013</vt:lpstr>
      <vt:lpstr>CY_2006!Print_Area</vt:lpstr>
      <vt:lpstr>CY_2007!Print_Area</vt:lpstr>
      <vt:lpstr>CY_2008!Print_Area</vt:lpstr>
      <vt:lpstr>CY_2009!Print_Area</vt:lpstr>
      <vt:lpstr>CY_2010!Print_Area</vt:lpstr>
      <vt:lpstr>CY_2011!Print_Area</vt:lpstr>
      <vt:lpstr>CY_2012!Print_Area</vt:lpstr>
      <vt:lpstr>CY_2013!Print_Area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Yelile Saca</cp:lastModifiedBy>
  <cp:lastPrinted>2015-01-05T21:11:14Z</cp:lastPrinted>
  <dcterms:created xsi:type="dcterms:W3CDTF">2011-09-26T14:54:30Z</dcterms:created>
  <dcterms:modified xsi:type="dcterms:W3CDTF">2015-01-08T21:36:05Z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-720360248</vt:i4>
  </property>
  <property fmtid="{D5CDD505-2E9C-101B-9397-08002B2CF9AE}" pid="3" name="_NewReviewCycle">
    <vt:lpwstr/>
  </property>
  <property fmtid="{D5CDD505-2E9C-101B-9397-08002B2CF9AE}" pid="4" name="_EmailSubject">
    <vt:lpwstr>Excel Graphs</vt:lpwstr>
  </property>
  <property fmtid="{D5CDD505-2E9C-101B-9397-08002B2CF9AE}" pid="5" name="_AuthorEmail">
    <vt:lpwstr>Austin.Gutowski1@cms.hhs.gov</vt:lpwstr>
  </property>
  <property fmtid="{D5CDD505-2E9C-101B-9397-08002B2CF9AE}" pid="6" name="_AuthorEmailDisplayName">
    <vt:lpwstr>Gutowski, Austin (CMS/FCHCO)</vt:lpwstr>
  </property>
  <property fmtid="{D5CDD505-2E9C-101B-9397-08002B2CF9AE}" pid="7" name="_PreviousAdHocReviewCycleID">
    <vt:i4>-820930639</vt:i4>
  </property>
  <property fmtid="{D5CDD505-2E9C-101B-9397-08002B2CF9AE}" pid="8" name="_ReviewingToolsShownOnce">
    <vt:lpwstr/>
  </property>
</Properties>
</file>