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fsv03\Research\CMS Master\2820_ESRD ETC\Technical\Tasks\TaskD_PPA\RATES_BENCHMARKS_MPS_PPA_by_Year\MY2\MY2\To CMS\PUF\"/>
    </mc:Choice>
  </mc:AlternateContent>
  <xr:revisionPtr revIDLastSave="0" documentId="13_ncr:1_{1FBAA2B5-166C-4E89-A6C9-417C7671F4F6}" xr6:coauthVersionLast="47" xr6:coauthVersionMax="47" xr10:uidLastSave="{00000000-0000-0000-0000-000000000000}"/>
  <bookViews>
    <workbookView xWindow="-120" yWindow="-120" windowWidth="25440" windowHeight="15390" xr2:uid="{F37CD78E-FE45-47B2-958A-60A9E492B6D7}"/>
  </bookViews>
  <sheets>
    <sheet name="Cover" sheetId="10" r:id="rId1"/>
    <sheet name="0.Data Dictionary" sheetId="7" r:id="rId2"/>
    <sheet name="1.Fac Performance Rates" sheetId="5" r:id="rId3"/>
    <sheet name="2.MC Performance Rates" sheetId="11" r:id="rId4"/>
    <sheet name="3.MPS" sheetId="4" r:id="rId5"/>
    <sheet name="4.PPA" sheetId="3" r:id="rId6"/>
  </sheets>
  <definedNames>
    <definedName name="_xlnm.Print_Titles" localSheetId="1">'0.Data Dictionary'!$2:$2</definedName>
    <definedName name="_xlnm.Print_Titles" localSheetId="4">'3.MPS'!$2:$2</definedName>
    <definedName name="_xlnm.Print_Titles" localSheetId="5">'4.PPA'!$2:$2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E7" i="3"/>
  <c r="E6" i="3"/>
  <c r="E5" i="3"/>
  <c r="E4" i="3"/>
  <c r="E3" i="3"/>
  <c r="D8" i="3"/>
  <c r="D7" i="3"/>
  <c r="D6" i="3"/>
  <c r="D5" i="3"/>
  <c r="D4" i="3"/>
  <c r="D3" i="3"/>
  <c r="C8" i="3"/>
  <c r="C7" i="3"/>
  <c r="C6" i="3"/>
  <c r="C5" i="3"/>
  <c r="C4" i="3"/>
  <c r="C3" i="3"/>
  <c r="B8" i="3"/>
  <c r="B7" i="3"/>
  <c r="B6" i="3"/>
  <c r="B5" i="3"/>
  <c r="B4" i="3"/>
  <c r="B3" i="3"/>
  <c r="G3" i="4"/>
  <c r="G4" i="4"/>
  <c r="G5" i="4"/>
  <c r="G6" i="4"/>
  <c r="G7" i="4"/>
  <c r="G8" i="4"/>
  <c r="G9" i="4"/>
  <c r="G10" i="4"/>
  <c r="G11" i="4"/>
  <c r="G12" i="4"/>
  <c r="G13" i="4"/>
  <c r="G14" i="4"/>
  <c r="G15" i="4"/>
  <c r="G16" i="4"/>
  <c r="D6" i="4"/>
  <c r="D3" i="4"/>
  <c r="D4" i="4"/>
  <c r="D5" i="4"/>
  <c r="D7" i="4"/>
  <c r="D8" i="4"/>
  <c r="D9" i="4"/>
  <c r="D10" i="4"/>
  <c r="D11" i="4"/>
  <c r="D12" i="4"/>
  <c r="D13" i="4"/>
  <c r="D14" i="4"/>
  <c r="D15" i="4"/>
  <c r="D16" i="4"/>
  <c r="A5" i="4"/>
  <c r="A6" i="4"/>
  <c r="A7" i="4"/>
  <c r="A8" i="4"/>
  <c r="A9" i="4"/>
  <c r="A10" i="4"/>
  <c r="A11" i="4"/>
  <c r="A12" i="4"/>
  <c r="A13" i="4"/>
  <c r="A14" i="4"/>
  <c r="A15" i="4"/>
</calcChain>
</file>

<file path=xl/sharedStrings.xml><?xml version="1.0" encoding="utf-8"?>
<sst xmlns="http://schemas.openxmlformats.org/spreadsheetml/2006/main" count="276" uniqueCount="117">
  <si>
    <t>End-Stage Renal Disease (ESRD) Treatment Choices (ETC) Model</t>
  </si>
  <si>
    <t>Modality Performance Scores (MPS) and Performance Payment Adjustment (PPA) with
Performance Rate Information for Aggregation Groups,
ESRD Facilities and Managing Clinicians</t>
  </si>
  <si>
    <t>Measurement Year (MY): 07/01/2021 – 06/30/2022</t>
  </si>
  <si>
    <t>Benchmark Year (BY): 01/01/2020 – 12/31/2020</t>
  </si>
  <si>
    <t>PPA Period: 01/01/2023 – 06/30/2023</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</si>
  <si>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</si>
  <si>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</si>
  <si>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</si>
  <si>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</si>
  <si>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</si>
  <si>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</si>
  <si>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</si>
  <si>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</si>
  <si>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</si>
  <si>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</si>
  <si>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</si>
  <si>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4.PPA</t>
  </si>
  <si>
    <t xml:space="preserve">Table 4 provides the distribution of Performance Payment Adjustment (PPA) values for participating ESRD Facilities and Managing Clinicians based on their performance in the MY of the ETC Model. The corresponding figure shows the distribution graphically.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</si>
  <si>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</si>
  <si>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</si>
  <si>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</si>
  <si>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</si>
  <si>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</si>
  <si>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</si>
  <si>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</si>
  <si>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</si>
  <si>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</si>
  <si>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</si>
  <si>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</si>
  <si>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</si>
  <si>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</si>
  <si>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</si>
  <si>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</si>
  <si>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</si>
  <si>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</si>
  <si>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</si>
  <si>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</si>
  <si>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</si>
  <si>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</si>
  <si>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</si>
  <si>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</si>
  <si>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</si>
  <si>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</si>
  <si>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</si>
  <si>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</si>
  <si>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</si>
  <si>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</si>
  <si>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</si>
  <si>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</si>
  <si>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</si>
  <si>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</si>
  <si>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</si>
  <si>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</si>
  <si>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</si>
  <si>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rate achievement or improvement score)+(The higher of the transplant rate achievement or improvement score)</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</si>
  <si>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</si>
  <si>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</si>
  <si>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</si>
  <si>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</si>
  <si>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</si>
  <si>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</si>
  <si>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</si>
  <si>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</si>
  <si>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</si>
  <si>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</si>
  <si>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</si>
  <si>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</si>
  <si>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</si>
  <si>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</si>
  <si>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t># of aggregation groups</t>
  </si>
  <si>
    <t>N/A</t>
  </si>
  <si>
    <t># of attributed ESRD beneficiary-months</t>
  </si>
  <si>
    <t># of home dialysis beneficiary-months</t>
  </si>
  <si>
    <t># of in-center self dialysis beneficiary-months</t>
  </si>
  <si>
    <t># of nocturnal in center dialysis beneficiary-months</t>
  </si>
  <si>
    <t>Home dialysis rate</t>
  </si>
  <si>
    <t># of ESRD facilities</t>
  </si>
  <si>
    <t>Table 1C. Summary Statistics of Transplant Rate for ETC Participant ESRD Facility Aggregation Groups in MY</t>
  </si>
  <si>
    <t>Table 1D. Summary Statistics of Transplant Rate for ETC Non-Participant ESRD Facility Aggregation Groups in MY</t>
  </si>
  <si>
    <t># of attributed ESRD beneficiary-months on the transplant waitlist</t>
  </si>
  <si>
    <t># of attributed LDT beneficiaries</t>
  </si>
  <si>
    <t># of attributed pre-emptive LDT beneficiaries</t>
  </si>
  <si>
    <t>Transplant rate</t>
  </si>
  <si>
    <t xml:space="preserve">Notes: </t>
  </si>
  <si>
    <t>1 Reported here are the observed # of ESRD beneficiary-months on the transplant waitlist, which cannot be used to calculate the risk-adjusted transplant waitlist rate. For more information, please see 42 CFR §512.365(d) (Risk adjustment).</t>
  </si>
  <si>
    <t>2 The total number of facilities include facilities with non-zero BY Rates for Home dialysis and Transplant.</t>
  </si>
  <si>
    <t>Table 2A. Summary Statistics of Home Dialysis Rate for ETC Participant Managing Clinician Aggregation Groups in MY</t>
  </si>
  <si>
    <t>Table 2B. Summary Statistics of Home Dialysis Rate for ETC Non-Participant Managing Clinician Aggregation Groups in MY</t>
  </si>
  <si>
    <t># of Managing Clinicians</t>
  </si>
  <si>
    <t>Table 2C. Summary Statistics of Transplant Rate for ETC Participant Managing Clinician Aggregation Groups in MY</t>
  </si>
  <si>
    <t>Table 2D. Summary Statistics of Transplant Rate for ETC Non-Participant Managing Clinician Aggregation Groups in MY</t>
  </si>
  <si>
    <t xml:space="preserve">1 Reported here are the observed # of ESRD beneficiary-months on the transplant waitlist, which cannot be used to calculate the risk-adjusted transplant waitlist rate. For more information, please see 42 CFR §512.365(d) (Risk adjustment). </t>
  </si>
  <si>
    <t>2 The total number of Managing Clinicians include Managing Clinicians with non-zero BY Rates for Home dialysis and Transplant.</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</si>
  <si>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</si>
  <si>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</si>
  <si>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</si>
  <si>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</si>
  <si>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</si>
  <si>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</si>
  <si>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</si>
  <si>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</si>
  <si>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</si>
  <si>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</si>
  <si>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</si>
  <si>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</si>
  <si>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</si>
  <si>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 Distribution of PPA for ETC Participants</t>
  </si>
  <si>
    <t>Performance Payment Adjustment
(PPA)</t>
  </si>
  <si>
    <t>CCN
Count</t>
  </si>
  <si>
    <t>CCN
Percentage</t>
  </si>
  <si>
    <t>NPI-TIN
Count</t>
  </si>
  <si>
    <t>NPI-TIN
Percentage</t>
  </si>
  <si>
    <t>-5.0%</t>
  </si>
  <si>
    <t>-2.5%</t>
  </si>
  <si>
    <t>0.0%</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</si>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</sst>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_)"/>
    <numFmt numFmtId="167" formatCode="#,##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b/>
      <sz val="16"/>
      <color theme="1"/>
      <name val="Arial Narrow"/>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b/>
      <sz val="12"/>
      <color theme="1"/>
      <name val="Arial"/>
      <family val="2"/>
    </font>
    <font>
      <b/>
      <sz val="14"/>
      <color theme="1"/>
      <name val="Arial"/>
      <family val="2"/>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9" fillId="0" borderId="0" applyNumberFormat="0" applyFill="0" applyAlignment="0" applyProtection="0"/>
    <xf numFmtId="0" fontId="28" fillId="0" borderId="0" applyNumberFormat="0" applyFill="0" applyAlignment="0" applyProtection="0"/>
  </cellStyleXfs>
  <cellXfs count="118">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5"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6" fillId="0" borderId="2" xfId="0" applyFont="1" applyBorder="1" applyAlignment="1">
      <alignment horizontal="left"/>
    </xf>
    <xf numFmtId="0" fontId="8" fillId="0" borderId="2" xfId="0" applyFont="1" applyBorder="1"/>
    <xf numFmtId="0" fontId="10" fillId="0" borderId="0" xfId="0" applyFont="1" applyAlignment="1">
      <alignment vertical="center"/>
    </xf>
    <xf numFmtId="0" fontId="9" fillId="0" borderId="0" xfId="0" applyFont="1"/>
    <xf numFmtId="0" fontId="11" fillId="0" borderId="0" xfId="0" applyFont="1"/>
    <xf numFmtId="0" fontId="3" fillId="0" borderId="0" xfId="0" applyFont="1" applyAlignment="1">
      <alignment horizontal="center" vertical="center"/>
    </xf>
    <xf numFmtId="0" fontId="9" fillId="0" borderId="0" xfId="0" applyFont="1" applyAlignment="1">
      <alignment vertical="center"/>
    </xf>
    <xf numFmtId="0" fontId="18" fillId="0" borderId="0" xfId="0" applyFont="1" applyAlignment="1">
      <alignment horizontal="left" vertical="center" wrapText="1"/>
    </xf>
    <xf numFmtId="0" fontId="9" fillId="0" borderId="0" xfId="0" applyFont="1" applyAlignment="1">
      <alignment horizontal="left" vertical="center" wrapText="1"/>
    </xf>
    <xf numFmtId="0" fontId="18" fillId="0" borderId="0" xfId="0" applyFont="1" applyAlignment="1">
      <alignment vertical="center"/>
    </xf>
    <xf numFmtId="0" fontId="0" fillId="5" borderId="0" xfId="0" applyFill="1"/>
    <xf numFmtId="0" fontId="18" fillId="0" borderId="0" xfId="0" applyFont="1"/>
    <xf numFmtId="0" fontId="6" fillId="0" borderId="8" xfId="0" applyFont="1" applyBorder="1" applyAlignment="1">
      <alignment horizontal="left"/>
    </xf>
    <xf numFmtId="0" fontId="8" fillId="0" borderId="8" xfId="0" applyFont="1" applyBorder="1"/>
    <xf numFmtId="0" fontId="12" fillId="2" borderId="7" xfId="0" applyFont="1" applyFill="1" applyBorder="1"/>
    <xf numFmtId="0" fontId="12" fillId="2" borderId="3" xfId="0" applyFont="1" applyFill="1" applyBorder="1" applyAlignment="1">
      <alignment horizontal="center"/>
    </xf>
    <xf numFmtId="0" fontId="12" fillId="2" borderId="10" xfId="0" applyFont="1" applyFill="1" applyBorder="1" applyAlignment="1">
      <alignment horizontal="center"/>
    </xf>
    <xf numFmtId="0" fontId="8" fillId="0" borderId="6" xfId="0" applyFont="1" applyBorder="1"/>
    <xf numFmtId="0" fontId="5" fillId="0" borderId="5" xfId="0" applyFont="1" applyBorder="1" applyAlignment="1">
      <alignment horizontal="left" vertical="center" wrapText="1"/>
    </xf>
    <xf numFmtId="0" fontId="22" fillId="0" borderId="0" xfId="0" applyFont="1" applyAlignment="1">
      <alignment horizontal="center" wrapText="1"/>
    </xf>
    <xf numFmtId="0" fontId="24" fillId="0" borderId="0" xfId="0" applyFont="1" applyAlignment="1">
      <alignment horizontal="left"/>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2" fillId="2" borderId="7" xfId="0" applyFont="1" applyFill="1" applyBorder="1" applyAlignment="1">
      <alignment wrapText="1"/>
    </xf>
    <xf numFmtId="164" fontId="0" fillId="0" borderId="8" xfId="0" quotePrefix="1" applyNumberFormat="1" applyBorder="1" applyAlignment="1">
      <alignment horizontal="left" vertical="center"/>
    </xf>
    <xf numFmtId="164" fontId="0" fillId="0" borderId="8" xfId="0" applyNumberFormat="1" applyBorder="1" applyAlignment="1">
      <alignment horizontal="left" vertical="center"/>
    </xf>
    <xf numFmtId="166" fontId="0" fillId="0" borderId="9" xfId="2" applyNumberFormat="1" applyFont="1" applyFill="1" applyBorder="1" applyAlignment="1">
      <alignment horizontal="right" vertical="center"/>
    </xf>
    <xf numFmtId="0" fontId="3" fillId="3" borderId="6"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1" xfId="2" applyNumberFormat="1" applyFont="1" applyFill="1" applyBorder="1" applyAlignment="1">
      <alignment horizontal="right"/>
    </xf>
    <xf numFmtId="0" fontId="5" fillId="0" borderId="5" xfId="0" applyFont="1" applyBorder="1"/>
    <xf numFmtId="0" fontId="5" fillId="0" borderId="0" xfId="0" applyFont="1" applyAlignment="1">
      <alignment vertical="center"/>
    </xf>
    <xf numFmtId="0" fontId="5" fillId="0" borderId="0" xfId="0" quotePrefix="1" applyFont="1" applyAlignment="1">
      <alignment vertical="center"/>
    </xf>
    <xf numFmtId="0" fontId="0" fillId="4" borderId="8" xfId="0" applyFill="1" applyBorder="1" applyAlignment="1">
      <alignment horizontal="left" indent="2"/>
    </xf>
    <xf numFmtId="0" fontId="0" fillId="0" borderId="8" xfId="0" applyBorder="1" applyAlignment="1">
      <alignment horizontal="left" indent="2"/>
    </xf>
    <xf numFmtId="166" fontId="0" fillId="4" borderId="9" xfId="2" applyNumberFormat="1" applyFont="1" applyFill="1" applyBorder="1"/>
    <xf numFmtId="166" fontId="0" fillId="0" borderId="9" xfId="2" applyNumberFormat="1" applyFont="1" applyFill="1" applyBorder="1"/>
    <xf numFmtId="166" fontId="3" fillId="3" borderId="1" xfId="2" applyNumberFormat="1" applyFont="1" applyFill="1" applyBorder="1"/>
    <xf numFmtId="166" fontId="3" fillId="3" borderId="11" xfId="2" applyNumberFormat="1" applyFont="1" applyFill="1" applyBorder="1"/>
    <xf numFmtId="3" fontId="7" fillId="0" borderId="2" xfId="1" applyNumberFormat="1" applyFont="1" applyFill="1" applyBorder="1" applyAlignment="1">
      <alignment horizontal="center"/>
    </xf>
    <xf numFmtId="2" fontId="6" fillId="0" borderId="2" xfId="0" applyNumberFormat="1" applyFont="1" applyBorder="1" applyAlignment="1">
      <alignment horizontal="center"/>
    </xf>
    <xf numFmtId="2" fontId="6" fillId="0" borderId="9" xfId="0" applyNumberFormat="1" applyFont="1" applyBorder="1" applyAlignment="1">
      <alignment horizontal="center"/>
    </xf>
    <xf numFmtId="2" fontId="7" fillId="0" borderId="2" xfId="1" applyNumberFormat="1" applyFont="1" applyBorder="1" applyAlignment="1">
      <alignment horizontal="center"/>
    </xf>
    <xf numFmtId="2" fontId="7" fillId="0" borderId="9" xfId="1" applyNumberFormat="1" applyFont="1" applyBorder="1" applyAlignment="1">
      <alignment horizontal="center"/>
    </xf>
    <xf numFmtId="167" fontId="7" fillId="0" borderId="2" xfId="1" applyNumberFormat="1" applyFont="1" applyFill="1" applyBorder="1" applyAlignment="1">
      <alignment horizontal="center"/>
    </xf>
    <xf numFmtId="3" fontId="7" fillId="0" borderId="9" xfId="1" applyNumberFormat="1" applyFont="1" applyFill="1" applyBorder="1" applyAlignment="1">
      <alignment horizontal="center"/>
    </xf>
    <xf numFmtId="2" fontId="7" fillId="0" borderId="2" xfId="1" applyNumberFormat="1" applyFont="1" applyFill="1" applyBorder="1" applyAlignment="1">
      <alignment horizontal="center"/>
    </xf>
    <xf numFmtId="2" fontId="7" fillId="0" borderId="9" xfId="1" applyNumberFormat="1" applyFont="1" applyFill="1" applyBorder="1" applyAlignment="1">
      <alignment horizontal="center"/>
    </xf>
    <xf numFmtId="3" fontId="7" fillId="0" borderId="1" xfId="1" applyNumberFormat="1" applyFont="1" applyFill="1" applyBorder="1" applyAlignment="1">
      <alignment horizontal="center"/>
    </xf>
    <xf numFmtId="2" fontId="7" fillId="0" borderId="1" xfId="1" applyNumberFormat="1" applyFont="1" applyBorder="1" applyAlignment="1">
      <alignment horizontal="center"/>
    </xf>
    <xf numFmtId="2" fontId="7" fillId="0" borderId="11" xfId="1" applyNumberFormat="1" applyFont="1" applyBorder="1" applyAlignment="1">
      <alignment horizontal="center"/>
    </xf>
    <xf numFmtId="2" fontId="7" fillId="0" borderId="2" xfId="0" applyNumberFormat="1" applyFont="1" applyBorder="1" applyAlignment="1">
      <alignment horizontal="center"/>
    </xf>
    <xf numFmtId="2" fontId="7" fillId="0" borderId="9" xfId="0" applyNumberFormat="1" applyFont="1" applyBorder="1" applyAlignment="1">
      <alignment horizontal="center"/>
    </xf>
    <xf numFmtId="2" fontId="7" fillId="0" borderId="1" xfId="0" applyNumberFormat="1" applyFont="1" applyBorder="1" applyAlignment="1">
      <alignment horizontal="center"/>
    </xf>
    <xf numFmtId="2" fontId="7" fillId="0" borderId="11" xfId="0" applyNumberFormat="1" applyFont="1" applyBorder="1" applyAlignment="1">
      <alignment horizontal="center"/>
    </xf>
    <xf numFmtId="0" fontId="2" fillId="2" borderId="3" xfId="0" applyFont="1" applyFill="1" applyBorder="1" applyAlignment="1">
      <alignment horizontal="center" wrapText="1"/>
    </xf>
    <xf numFmtId="0" fontId="2" fillId="2" borderId="10"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0" borderId="0" xfId="3" applyFont="1" applyFill="1" applyAlignment="1">
      <alignment horizontal="left" wrapText="1"/>
    </xf>
    <xf numFmtId="0" fontId="14" fillId="0" borderId="0" xfId="0" applyFont="1" applyAlignment="1">
      <alignment horizontal="left" wrapText="1"/>
    </xf>
    <xf numFmtId="0" fontId="14" fillId="0" borderId="12" xfId="0" applyFont="1" applyBorder="1" applyAlignment="1">
      <alignment horizontal="left" vertical="center" wrapText="1"/>
    </xf>
    <xf numFmtId="0" fontId="2" fillId="2" borderId="7" xfId="0" applyFont="1" applyFill="1" applyBorder="1" applyAlignment="1">
      <alignment horizont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1" fillId="0" borderId="0" xfId="0" applyFont="1" applyAlignment="1">
      <alignment vertical="center"/>
    </xf>
    <xf numFmtId="0" fontId="25" fillId="0" borderId="0" xfId="0" applyFont="1"/>
    <xf numFmtId="0" fontId="25" fillId="0" borderId="0" xfId="0" applyFont="1" applyAlignment="1">
      <alignment horizontal="center"/>
    </xf>
    <xf numFmtId="0" fontId="11" fillId="0" borderId="0" xfId="0" applyFont="1" applyAlignment="1">
      <alignment horizontal="center" wrapText="1"/>
    </xf>
    <xf numFmtId="165" fontId="11" fillId="0" borderId="0" xfId="0" applyNumberFormat="1" applyFont="1"/>
    <xf numFmtId="0" fontId="21" fillId="3" borderId="0" xfId="0" applyFont="1" applyFill="1" applyAlignment="1">
      <alignment horizontal="center"/>
    </xf>
    <xf numFmtId="0" fontId="13" fillId="3" borderId="4" xfId="0" applyFont="1" applyFill="1" applyBorder="1" applyAlignment="1">
      <alignment vertical="center"/>
    </xf>
    <xf numFmtId="0" fontId="14" fillId="3" borderId="16" xfId="0" applyFont="1" applyFill="1" applyBorder="1" applyAlignment="1">
      <alignment vertical="center"/>
    </xf>
    <xf numFmtId="0" fontId="3" fillId="3" borderId="9" xfId="0" applyFont="1" applyFill="1" applyBorder="1"/>
    <xf numFmtId="0" fontId="0" fillId="3" borderId="15" xfId="0" applyFill="1" applyBorder="1"/>
    <xf numFmtId="0" fontId="0" fillId="3" borderId="8" xfId="0" applyFill="1" applyBorder="1"/>
    <xf numFmtId="0" fontId="4" fillId="3" borderId="9" xfId="0" applyFont="1" applyFill="1" applyBorder="1" applyAlignment="1">
      <alignment vertical="center"/>
    </xf>
    <xf numFmtId="0" fontId="0" fillId="3" borderId="15" xfId="0" applyFill="1" applyBorder="1" applyAlignment="1">
      <alignment vertical="center"/>
    </xf>
    <xf numFmtId="0" fontId="0" fillId="3" borderId="8" xfId="0" applyFill="1" applyBorder="1" applyAlignment="1">
      <alignment vertical="center"/>
    </xf>
    <xf numFmtId="0" fontId="4" fillId="3" borderId="15" xfId="0" applyFont="1" applyFill="1" applyBorder="1" applyAlignment="1">
      <alignment vertical="center"/>
    </xf>
    <xf numFmtId="0" fontId="23" fillId="0" borderId="0" xfId="3" applyFont="1" applyFill="1"/>
    <xf numFmtId="0" fontId="5" fillId="0" borderId="0" xfId="0" applyFont="1" applyAlignment="1">
      <alignment horizontal="left" vertical="center" wrapText="1"/>
    </xf>
    <xf numFmtId="0" fontId="27"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7" fillId="0" borderId="0" xfId="0" applyNumberFormat="1" applyFont="1" applyAlignment="1">
      <alignment horizontal="left" vertical="center"/>
    </xf>
    <xf numFmtId="0" fontId="29" fillId="0" borderId="0" xfId="4" applyAlignment="1">
      <alignment horizontal="center"/>
    </xf>
    <xf numFmtId="0" fontId="28" fillId="0" borderId="0" xfId="5" applyAlignment="1">
      <alignment horizontal="center"/>
    </xf>
    <xf numFmtId="165" fontId="0" fillId="4" borderId="2" xfId="1" applyNumberFormat="1" applyFont="1" applyFill="1" applyBorder="1" applyAlignment="1">
      <alignment horizontal="right"/>
    </xf>
    <xf numFmtId="165" fontId="3" fillId="3" borderId="2" xfId="1" applyNumberFormat="1" applyFont="1" applyFill="1" applyBorder="1"/>
    <xf numFmtId="165" fontId="3" fillId="3" borderId="2" xfId="0" applyNumberFormat="1" applyFont="1" applyFill="1" applyBorder="1"/>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8" fillId="0" borderId="0" xfId="0" applyFont="1"/>
    <xf numFmtId="3" fontId="7" fillId="0" borderId="0" xfId="1" applyNumberFormat="1" applyFont="1" applyFill="1" applyBorder="1" applyAlignment="1">
      <alignment horizontal="center"/>
    </xf>
    <xf numFmtId="2" fontId="7" fillId="0" borderId="0" xfId="0" applyNumberFormat="1" applyFont="1" applyAlignment="1">
      <alignment horizontal="center"/>
    </xf>
    <xf numFmtId="0" fontId="14" fillId="5" borderId="0" xfId="0" applyFont="1" applyFill="1"/>
  </cellXfs>
  <cellStyles count="6">
    <cellStyle name="Comma" xfId="1" builtinId="3"/>
    <cellStyle name="Heading 1" xfId="4" builtinId="16" customBuiltin="1"/>
    <cellStyle name="Heading 2" xfId="5" builtinId="17" customBuiltin="1"/>
    <cellStyle name="Hyperlink" xfId="3" builtinId="8"/>
    <cellStyle name="Normal" xfId="0" builtinId="0"/>
    <cellStyle name="Percent" xfId="2" builtinId="5"/>
  </cellStyles>
  <dxfs count="109">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6" formatCode="0.0%_)"/>
    </dxf>
    <dxf>
      <numFmt numFmtId="166" formatCode="0.0%_)"/>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8ECDB"/>
      <color rgb="FFFAECE7"/>
      <color rgb="FFD1EEFC"/>
      <color rgb="FFF9A872"/>
      <color rgb="FF549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15</c:v>
                </c:pt>
                <c:pt idx="1">
                  <c:v>5</c:v>
                </c:pt>
                <c:pt idx="2">
                  <c:v>30</c:v>
                </c:pt>
                <c:pt idx="3">
                  <c:v>56</c:v>
                </c:pt>
                <c:pt idx="4">
                  <c:v>189</c:v>
                </c:pt>
                <c:pt idx="5">
                  <c:v>94</c:v>
                </c:pt>
                <c:pt idx="6">
                  <c:v>354</c:v>
                </c:pt>
                <c:pt idx="7">
                  <c:v>506</c:v>
                </c:pt>
                <c:pt idx="8">
                  <c:v>236</c:v>
                </c:pt>
                <c:pt idx="9">
                  <c:v>692</c:v>
                </c:pt>
                <c:pt idx="10">
                  <c:v>89</c:v>
                </c:pt>
                <c:pt idx="11">
                  <c:v>43</c:v>
                </c:pt>
                <c:pt idx="12">
                  <c:v>3</c:v>
                </c:pt>
              </c:numCache>
            </c:numRef>
          </c:val>
          <c:extLst>
            <c:ext xmlns:c15="http://schemas.microsoft.com/office/drawing/2012/chart" uri="{02D57815-91ED-43cb-92C2-25804820EDAC}">
              <c15:datalabelsRange>
                <c15:f>'3.MPS'!$D$3:$D$15</c15:f>
                <c15:dlblRangeCache>
                  <c:ptCount val="13"/>
                  <c:pt idx="0">
                    <c:v>0.6% </c:v>
                  </c:pt>
                  <c:pt idx="1">
                    <c:v>0.2% </c:v>
                  </c:pt>
                  <c:pt idx="2">
                    <c:v>1.3% </c:v>
                  </c:pt>
                  <c:pt idx="3">
                    <c:v>2.4% </c:v>
                  </c:pt>
                  <c:pt idx="4">
                    <c:v>8.2% </c:v>
                  </c:pt>
                  <c:pt idx="5">
                    <c:v>4.1% </c:v>
                  </c:pt>
                  <c:pt idx="6">
                    <c:v>15.3% </c:v>
                  </c:pt>
                  <c:pt idx="7">
                    <c:v>21.9% </c:v>
                  </c:pt>
                  <c:pt idx="8">
                    <c:v>10.2% </c:v>
                  </c:pt>
                  <c:pt idx="9">
                    <c:v>29.9% </c:v>
                  </c:pt>
                  <c:pt idx="10">
                    <c:v>3.8% </c:v>
                  </c:pt>
                  <c:pt idx="11">
                    <c:v>1.9% </c:v>
                  </c:pt>
                  <c:pt idx="12">
                    <c:v>0.1% </c:v>
                  </c:pt>
                </c15:dlblRangeCache>
              </c15:datalabelsRange>
            </c:ext>
            <c:ext xmlns:c16="http://schemas.microsoft.com/office/drawing/2014/chart" uri="{C3380CC4-5D6E-409C-BE32-E72D297353CC}">
              <c16:uniqueId val="{00000001-106B-4C6F-8BBF-BB4FB184FF61}"/>
            </c:ext>
          </c:extLst>
        </c:ser>
        <c:ser>
          <c:idx val="2"/>
          <c:order val="1"/>
          <c:tx>
            <c:v>NPI-TIN</c:v>
          </c:tx>
          <c:spPr>
            <a:solidFill>
              <a:srgbClr val="F9A872"/>
            </a:solid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15</c:v>
                </c:pt>
                <c:pt idx="1">
                  <c:v>24</c:v>
                </c:pt>
                <c:pt idx="2">
                  <c:v>75</c:v>
                </c:pt>
                <c:pt idx="3">
                  <c:v>140</c:v>
                </c:pt>
                <c:pt idx="4">
                  <c:v>71</c:v>
                </c:pt>
                <c:pt idx="5">
                  <c:v>117</c:v>
                </c:pt>
                <c:pt idx="6">
                  <c:v>370</c:v>
                </c:pt>
                <c:pt idx="7">
                  <c:v>461</c:v>
                </c:pt>
                <c:pt idx="8">
                  <c:v>333</c:v>
                </c:pt>
                <c:pt idx="9">
                  <c:v>920</c:v>
                </c:pt>
                <c:pt idx="10">
                  <c:v>143</c:v>
                </c:pt>
                <c:pt idx="11">
                  <c:v>101</c:v>
                </c:pt>
                <c:pt idx="12">
                  <c:v>13</c:v>
                </c:pt>
              </c:numCache>
            </c:numRef>
          </c:val>
          <c:extLst>
            <c:ext xmlns:c15="http://schemas.microsoft.com/office/drawing/2012/chart" uri="{02D57815-91ED-43cb-92C2-25804820EDAC}">
              <c15:datalabelsRange>
                <c15:f>'3.MPS'!$G$3:$G$15</c15:f>
                <c15:dlblRangeCache>
                  <c:ptCount val="13"/>
                  <c:pt idx="0">
                    <c:v>0.5% </c:v>
                  </c:pt>
                  <c:pt idx="1">
                    <c:v>0.9% </c:v>
                  </c:pt>
                  <c:pt idx="2">
                    <c:v>2.7% </c:v>
                  </c:pt>
                  <c:pt idx="3">
                    <c:v>5.0% </c:v>
                  </c:pt>
                  <c:pt idx="4">
                    <c:v>2.6% </c:v>
                  </c:pt>
                  <c:pt idx="5">
                    <c:v>4.2% </c:v>
                  </c:pt>
                  <c:pt idx="6">
                    <c:v>13.3% </c:v>
                  </c:pt>
                  <c:pt idx="7">
                    <c:v>16.6% </c:v>
                  </c:pt>
                  <c:pt idx="8">
                    <c:v>12.0% </c:v>
                  </c:pt>
                  <c:pt idx="9">
                    <c:v>33.1% </c:v>
                  </c:pt>
                  <c:pt idx="10">
                    <c:v>5.1% </c:v>
                  </c:pt>
                  <c:pt idx="11">
                    <c:v>3.6% </c:v>
                  </c:pt>
                  <c:pt idx="12">
                    <c:v>0.5%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'4.PPA'!$A$3:$A$7</c:f>
              <c:strCache>
                <c:ptCount val="5"/>
                <c:pt idx="0">
                  <c:v>-5.0%</c:v>
                </c:pt>
                <c:pt idx="1">
                  <c:v>-2.5%</c:v>
                </c:pt>
                <c:pt idx="2">
                  <c:v>0.0%</c:v>
                </c:pt>
                <c:pt idx="3">
                  <c:v>2.0%</c:v>
                </c:pt>
                <c:pt idx="4">
                  <c:v>4.0%</c:v>
                </c:pt>
              </c:strCache>
            </c:strRef>
          </c:cat>
          <c:val>
            <c:numRef>
              <c:f>'4.PPA'!$B$3:$B$7</c:f>
              <c:numCache>
                <c:formatCode>_(* #,##0_);_(* \(#,##0\);_(* "-"??_);_(@_)</c:formatCode>
                <c:ptCount val="5"/>
                <c:pt idx="0">
                  <c:v>20</c:v>
                </c:pt>
                <c:pt idx="1">
                  <c:v>275</c:v>
                </c:pt>
                <c:pt idx="2">
                  <c:v>954</c:v>
                </c:pt>
                <c:pt idx="3">
                  <c:v>1017</c:v>
                </c:pt>
                <c:pt idx="4">
                  <c:v>46</c:v>
                </c:pt>
              </c:numCache>
            </c:numRef>
          </c:val>
          <c:extLst>
            <c:ext xmlns:c15="http://schemas.microsoft.com/office/drawing/2012/chart" uri="{02D57815-91ED-43cb-92C2-25804820EDAC}">
              <c15:datalabelsRange>
                <c15:f>'4.PPA'!$C$3:$C$7</c15:f>
                <c15:dlblRangeCache>
                  <c:ptCount val="5"/>
                  <c:pt idx="0">
                    <c:v>0.9% </c:v>
                  </c:pt>
                  <c:pt idx="1">
                    <c:v>11.9% </c:v>
                  </c:pt>
                  <c:pt idx="2">
                    <c:v>41.3% </c:v>
                  </c:pt>
                  <c:pt idx="3">
                    <c:v>44.0% </c:v>
                  </c:pt>
                  <c:pt idx="4">
                    <c:v>2.0% </c:v>
                  </c:pt>
                </c15:dlblRangeCache>
              </c15:datalabelsRange>
            </c:ext>
            <c:ext xmlns:c16="http://schemas.microsoft.com/office/drawing/2014/chart" uri="{C3380CC4-5D6E-409C-BE32-E72D297353CC}">
              <c16:uniqueId val="{00000001-EC64-4A5E-9CB4-5035527254AC}"/>
            </c:ext>
          </c:extLst>
        </c:ser>
        <c:ser>
          <c:idx val="2"/>
          <c:order val="1"/>
          <c:tx>
            <c:v>NPI-TIN</c:v>
          </c:tx>
          <c:spPr>
            <a:solidFill>
              <a:srgbClr val="F9A872"/>
            </a:solid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'4.PPA'!$A$3:$A$7</c:f>
              <c:strCache>
                <c:ptCount val="5"/>
                <c:pt idx="0">
                  <c:v>-5.0%</c:v>
                </c:pt>
                <c:pt idx="1">
                  <c:v>-2.5%</c:v>
                </c:pt>
                <c:pt idx="2">
                  <c:v>0.0%</c:v>
                </c:pt>
                <c:pt idx="3">
                  <c:v>2.0%</c:v>
                </c:pt>
                <c:pt idx="4">
                  <c:v>4.0%</c:v>
                </c:pt>
              </c:strCache>
            </c:strRef>
          </c:cat>
          <c:val>
            <c:numRef>
              <c:f>'4.PPA'!$D$3:$D$7</c:f>
              <c:numCache>
                <c:formatCode>_(* #,##0_);_(* \(#,##0\);_(* "-"??_);_(@_)</c:formatCode>
                <c:ptCount val="5"/>
                <c:pt idx="0">
                  <c:v>39</c:v>
                </c:pt>
                <c:pt idx="1">
                  <c:v>286</c:v>
                </c:pt>
                <c:pt idx="2">
                  <c:v>948</c:v>
                </c:pt>
                <c:pt idx="3">
                  <c:v>1396</c:v>
                </c:pt>
                <c:pt idx="4">
                  <c:v>114</c:v>
                </c:pt>
              </c:numCache>
            </c:numRef>
          </c:val>
          <c:extLst>
            <c:ext xmlns:c15="http://schemas.microsoft.com/office/drawing/2012/chart" uri="{02D57815-91ED-43cb-92C2-25804820EDAC}">
              <c15:datalabelsRange>
                <c15:f>'4.PPA'!$E$3:$E$7</c15:f>
                <c15:dlblRangeCache>
                  <c:ptCount val="5"/>
                  <c:pt idx="0">
                    <c:v>1.4% </c:v>
                  </c:pt>
                  <c:pt idx="1">
                    <c:v>10.3% </c:v>
                  </c:pt>
                  <c:pt idx="2">
                    <c:v>34.1% </c:v>
                  </c:pt>
                  <c:pt idx="3">
                    <c:v>50.2% </c:v>
                  </c:pt>
                  <c:pt idx="4">
                    <c:v>4.1%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4276725</xdr:colOff>
      <xdr:row>0</xdr:row>
      <xdr:rowOff>114300</xdr:rowOff>
    </xdr:from>
    <xdr:to>
      <xdr:col>1</xdr:col>
      <xdr:colOff>7216549</xdr:colOff>
      <xdr:row>6</xdr:row>
      <xdr:rowOff>129693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450080" y="114300"/>
          <a:ext cx="2937919" cy="1101243"/>
        </a:xfrm>
        <a:prstGeom prst="rect">
          <a:avLst/>
        </a:prstGeom>
      </xdr:spPr>
    </xdr:pic>
    <xdr:clientData/>
  </xdr:twoCellAnchor>
  <xdr:twoCellAnchor editAs="oneCell">
    <xdr:from>
      <xdr:col>1</xdr:col>
      <xdr:colOff>4333875</xdr:colOff>
      <xdr:row>9</xdr:row>
      <xdr:rowOff>24765</xdr:rowOff>
    </xdr:from>
    <xdr:to>
      <xdr:col>1</xdr:col>
      <xdr:colOff>7107555</xdr:colOff>
      <xdr:row>13</xdr:row>
      <xdr:rowOff>55721</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503420" y="1649730"/>
          <a:ext cx="2775585" cy="758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4">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2" totalsRowShown="0" headerRowDxfId="108" dataDxfId="106" headerRowBorderDxfId="107" tableBorderDxfId="105">
  <autoFilter ref="A2:B22" xr:uid="{A1C7DD7C-0ADB-401B-A0C2-63FD984C0582}">
    <filterColumn colId="0" hiddenButton="1"/>
    <filterColumn colId="1" hiddenButton="1"/>
  </autoFilter>
  <tableColumns count="2">
    <tableColumn id="1" xr3:uid="{7D10A662-DDA6-446E-B859-531934EE1F58}" name="Term" dataDxfId="104"/>
    <tableColumn id="2" xr3:uid="{4F4A04D5-CD10-4B1D-8A41-6F5ECD2011C8}" name="Definition" dataDxfId="103"/>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14" headerRowBorderDxfId="13" tableBorderDxfId="12" totalsRowBorderDxfId="11">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dataDxfId="10">
      <calculatedColumnFormula>IF(C3&lt;&gt;"NA",C3/C$16,"NA")</calculatedColumnFormula>
    </tableColumn>
    <tableColumn id="7" xr3:uid="{674C96FA-BE03-4BE4-B983-113D502C2077}" name="NPI-TIN PPA Rate"/>
    <tableColumn id="4" xr3:uid="{1F72945C-DC28-4061-9D29-F03A7A2A6546}" name="NPI-TIN _x000a_Count"/>
    <tableColumn id="5" xr3:uid="{833E07C6-1C17-4EE9-B5DE-7E7BCC41654D}" name="NPI-TIN _x000a_Percent" dataDxfId="9">
      <calculatedColumnFormula>IF(F3&lt;&gt;"NA",F3/F$16,"NA")</calculatedColumnFormula>
    </tableColumn>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4" displayName="Table4"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BA9C56-FB58-4D97-93CB-71A45D56BBB1}" name="Table1A" displayName="Table1A" ref="A2:F9" totalsRowShown="0" headerRowDxfId="102" dataDxfId="100" headerRowBorderDxfId="101" tableBorderDxfId="99" totalsRowBorderDxfId="98" dataCellStyle="Comma">
  <autoFilter ref="A2:F9"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39D90C91-1F49-4D8F-84D4-8218D7216A5D}" name="Aggregation Group-Level Statistic" dataDxfId="97"/>
    <tableColumn id="2" xr3:uid="{53AF5DAE-14D3-4881-BB6F-9D2D6FC74E45}" name="Total" dataDxfId="96"/>
    <tableColumn id="3" xr3:uid="{97DA3390-4CC6-4CC6-9D0D-6E4FD00B7F93}" name="Mean" dataDxfId="95" dataCellStyle="Comma"/>
    <tableColumn id="4" xr3:uid="{E1466348-91B1-433A-90B1-FC94934CF227}" name="Std Dev" dataDxfId="94" dataCellStyle="Comma"/>
    <tableColumn id="5" xr3:uid="{1BC53879-89CE-4CE9-8A27-AD43F4D77366}" name="Minimum" dataDxfId="93" dataCellStyle="Comma"/>
    <tableColumn id="6" xr3:uid="{5CF66ED9-09D1-4316-813F-CFC0B9B41F2D}" name="Maximum" dataDxfId="92"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6E6ED9-DB35-4193-AF9E-9A0B50ADB0F6}" name="Table1B" displayName="Table1B" ref="G2:L9" totalsRowShown="0" headerRowDxfId="91" dataDxfId="89" headerRowBorderDxfId="90" tableBorderDxfId="88" totalsRowBorderDxfId="87" dataCellStyle="Comma">
  <autoFilter ref="G2:L9" xr:uid="{D26E6ED9-DB35-4193-AF9E-9A0B50ADB0F6}">
    <filterColumn colId="0" hiddenButton="1"/>
    <filterColumn colId="1" hiddenButton="1"/>
    <filterColumn colId="2" hiddenButton="1"/>
    <filterColumn colId="3" hiddenButton="1"/>
    <filterColumn colId="4" hiddenButton="1"/>
    <filterColumn colId="5" hiddenButton="1"/>
  </autoFilter>
  <tableColumns count="6">
    <tableColumn id="1" xr3:uid="{BCABF8D3-0642-4503-AD22-3209522F2936}" name="Aggregation Group-Level Statistic" dataDxfId="86"/>
    <tableColumn id="2" xr3:uid="{75D6F0B5-AAF0-4D4D-AA7E-3F9DF849B833}" name="Total" dataDxfId="85" dataCellStyle="Comma"/>
    <tableColumn id="3" xr3:uid="{036C24A2-3899-4311-BE1D-A35B4A5244B1}" name="Mean" dataDxfId="84" dataCellStyle="Comma"/>
    <tableColumn id="4" xr3:uid="{8D26BA2E-DCBA-4A33-B9B5-91F2F6EEC863}" name="Std Dev" dataDxfId="83" dataCellStyle="Comma"/>
    <tableColumn id="5" xr3:uid="{0EE1888E-B24E-4B9B-A18E-167A93A0C0DF}" name="Minimum" dataDxfId="82" dataCellStyle="Comma"/>
    <tableColumn id="6" xr3:uid="{52DA8191-7876-464B-B8D2-0E7F87DC2974}" name="Maximum" dataDxfId="81"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9EE30C-8CFD-4C86-BA1B-E0716618DA33}" name="Table1C" displayName="Table1C" ref="A11:F18" totalsRowShown="0" headerRowDxfId="80" dataDxfId="78" headerRowBorderDxfId="79" tableBorderDxfId="77" totalsRowBorderDxfId="76">
  <autoFilter ref="A11:F18" xr:uid="{3A9EE30C-8CFD-4C86-BA1B-E0716618DA33}">
    <filterColumn colId="0" hiddenButton="1"/>
    <filterColumn colId="1" hiddenButton="1"/>
    <filterColumn colId="2" hiddenButton="1"/>
    <filterColumn colId="3" hiddenButton="1"/>
    <filterColumn colId="4" hiddenButton="1"/>
    <filterColumn colId="5" hiddenButton="1"/>
  </autoFilter>
  <tableColumns count="6">
    <tableColumn id="1" xr3:uid="{3F91E72F-E1DF-4BEC-986F-144AABE33657}" name="Aggregation Group-Level Statistic" dataDxfId="75"/>
    <tableColumn id="2" xr3:uid="{40F0E9FE-2F12-438E-BDBF-723B74A3DD86}" name="Total" dataDxfId="74" dataCellStyle="Comma"/>
    <tableColumn id="3" xr3:uid="{4E3CB531-2BE8-4F97-8249-42265FF827DB}" name="Mean" dataDxfId="73"/>
    <tableColumn id="4" xr3:uid="{13BC63FC-30B3-4114-892E-00547FDDEF54}" name="Std Dev" dataDxfId="72"/>
    <tableColumn id="5" xr3:uid="{04EC787E-59D9-434F-9EE4-086BE0DD2356}" name="Minimum" dataDxfId="71"/>
    <tableColumn id="6" xr3:uid="{0AB7B62F-8B5F-459A-9AC6-DF77B4C2FA08}" name="Maximum" dataDxfId="70"/>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955041-A1D3-49CC-A7FD-0D8E5488A5BA}" name="Table1D" displayName="Table1D" ref="G11:L18" totalsRowShown="0" headerRowDxfId="69" dataDxfId="67" headerRowBorderDxfId="68" tableBorderDxfId="66" totalsRowBorderDxfId="65">
  <autoFilter ref="G11:L18" xr:uid="{8C955041-A1D3-49CC-A7FD-0D8E5488A5BA}">
    <filterColumn colId="0" hiddenButton="1"/>
    <filterColumn colId="1" hiddenButton="1"/>
    <filterColumn colId="2" hiddenButton="1"/>
    <filterColumn colId="3" hiddenButton="1"/>
    <filterColumn colId="4" hiddenButton="1"/>
    <filterColumn colId="5" hiddenButton="1"/>
  </autoFilter>
  <tableColumns count="6">
    <tableColumn id="1" xr3:uid="{A8385E23-AA57-4DC9-92CB-683B6579821F}" name="Aggregation Group-Level Statistic" dataDxfId="64"/>
    <tableColumn id="2" xr3:uid="{21DD4313-CB54-4E32-80E7-C1A802BFC4E3}" name="Total" dataDxfId="63" dataCellStyle="Comma"/>
    <tableColumn id="3" xr3:uid="{4C409518-C902-44E3-94D8-8AAAA0A17A24}" name="Mean" dataDxfId="62"/>
    <tableColumn id="4" xr3:uid="{E2143CA3-FB4B-464B-AD7C-16A7A6254526}" name="Std Dev" dataDxfId="61"/>
    <tableColumn id="5" xr3:uid="{E84F11DE-59CF-442C-BCE1-1CC56CA2BDF6}" name="Minimum" dataDxfId="60"/>
    <tableColumn id="6" xr3:uid="{85D39337-C018-46BA-A968-56B501DE4530}" name="Maximum" dataDxfId="59"/>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98746D-14B7-4B6E-805B-2B049FF8EEAD}" name="Table2A" displayName="Table2A" ref="A2:F9" totalsRowShown="0" headerRowDxfId="58" dataDxfId="56" headerRowBorderDxfId="57" tableBorderDxfId="55" totalsRowBorderDxfId="54" dataCellStyle="Comma">
  <autoFilter ref="A2:F9"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9CA569E8-4718-40BB-B762-974866864448}" name="Aggregation Group-Level Statistic" dataDxfId="53"/>
    <tableColumn id="2" xr3:uid="{EE3AABAA-6354-4376-BF95-8CD58DD014BB}" name="Total" dataDxfId="52"/>
    <tableColumn id="3" xr3:uid="{3D6D2568-F937-401F-8BE7-1E23ED144840}" name="Mean" dataDxfId="51" dataCellStyle="Comma"/>
    <tableColumn id="4" xr3:uid="{CC89819F-4397-4B43-9482-FA0DB5789EDD}" name="Std Dev" dataDxfId="50" dataCellStyle="Comma"/>
    <tableColumn id="5" xr3:uid="{D9127E8A-3C16-4D8F-BFC5-815EA59B7304}" name="Minimum" dataDxfId="49" dataCellStyle="Comma"/>
    <tableColumn id="6" xr3:uid="{D82104EA-43DA-4FC2-85ED-844A575FC1D8}" name="Maximum" dataDxfId="48"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267DD61-676F-4CEA-A2EA-8284DAFE2C91}" name="Table2B" displayName="Table2B" ref="G2:L9" totalsRowShown="0" headerRowDxfId="47" dataDxfId="45" headerRowBorderDxfId="46" tableBorderDxfId="44" totalsRowBorderDxfId="43" dataCellStyle="Comma">
  <autoFilter ref="G2:L9" xr:uid="{1267DD61-676F-4CEA-A2EA-8284DAFE2C91}">
    <filterColumn colId="0" hiddenButton="1"/>
    <filterColumn colId="1" hiddenButton="1"/>
    <filterColumn colId="2" hiddenButton="1"/>
    <filterColumn colId="3" hiddenButton="1"/>
    <filterColumn colId="4" hiddenButton="1"/>
    <filterColumn colId="5" hiddenButton="1"/>
  </autoFilter>
  <tableColumns count="6">
    <tableColumn id="1" xr3:uid="{285BB409-E47F-43E0-B914-0383C0356246}" name="Aggregation Group-Level Statistic" dataDxfId="42"/>
    <tableColumn id="2" xr3:uid="{9C3C7B77-FF33-41B3-B00B-AA95F5DBD885}" name="Total" dataDxfId="41" dataCellStyle="Comma"/>
    <tableColumn id="3" xr3:uid="{C199055E-41E3-4EB1-A264-A6AC8443CEEF}" name="Mean" dataDxfId="40" dataCellStyle="Comma"/>
    <tableColumn id="4" xr3:uid="{A3F85B1C-A836-403F-948A-DDE88F0E78C2}" name="Std Dev" dataDxfId="39" dataCellStyle="Comma"/>
    <tableColumn id="5" xr3:uid="{8408F7A7-A265-49A8-9303-3CBEFA6A6ABA}" name="Minimum" dataDxfId="38" dataCellStyle="Comma"/>
    <tableColumn id="6" xr3:uid="{C4451917-E880-4CE0-8B0B-7F2DE11A40D9}" name="Maximum" dataDxfId="37"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34579A-4B44-4DD8-9441-3CDB2D50F1E5}" name="Table2C" displayName="Table2C" ref="A11:F18" totalsRowShown="0" headerRowDxfId="36" dataDxfId="34" headerRowBorderDxfId="35" tableBorderDxfId="33" totalsRowBorderDxfId="32">
  <autoFilter ref="A11:F18" xr:uid="{5134579A-4B44-4DD8-9441-3CDB2D50F1E5}">
    <filterColumn colId="0" hiddenButton="1"/>
    <filterColumn colId="1" hiddenButton="1"/>
    <filterColumn colId="2" hiddenButton="1"/>
    <filterColumn colId="3" hiddenButton="1"/>
    <filterColumn colId="4" hiddenButton="1"/>
    <filterColumn colId="5" hiddenButton="1"/>
  </autoFilter>
  <tableColumns count="6">
    <tableColumn id="1" xr3:uid="{6C9DCACA-3D96-4443-ABB7-0C001A41E0E5}" name="Aggregation Group-Level Statistic" dataDxfId="31"/>
    <tableColumn id="2" xr3:uid="{B7910AF2-E3A1-4511-BEF8-C713E0BDE872}" name="Total" dataDxfId="30" dataCellStyle="Comma"/>
    <tableColumn id="3" xr3:uid="{E4E95A79-0BB6-465B-B4E0-6E94FDEA387E}" name="Mean" dataDxfId="29"/>
    <tableColumn id="4" xr3:uid="{3A8AE7D3-5A22-4290-AD89-9FFA29D1F394}" name="Std Dev" dataDxfId="28"/>
    <tableColumn id="5" xr3:uid="{81E84F71-8B4F-464D-BD7E-F2A48D639E2B}" name="Minimum" dataDxfId="27"/>
    <tableColumn id="6" xr3:uid="{FD3BA867-81AD-46AE-9CF7-5913B4039DF1}" name="Maximum" dataDxfId="26"/>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031B4E-DCA8-470E-8514-F5A3168131C6}" name="Table2D" displayName="Table2D" ref="G11:L18" totalsRowShown="0" headerRowDxfId="25" dataDxfId="23" headerRowBorderDxfId="24" tableBorderDxfId="22" totalsRowBorderDxfId="21">
  <autoFilter ref="G11:L18" xr:uid="{26031B4E-DCA8-470E-8514-F5A3168131C6}">
    <filterColumn colId="0" hiddenButton="1"/>
    <filterColumn colId="1" hiddenButton="1"/>
    <filterColumn colId="2" hiddenButton="1"/>
    <filterColumn colId="3" hiddenButton="1"/>
    <filterColumn colId="4" hiddenButton="1"/>
    <filterColumn colId="5" hiddenButton="1"/>
  </autoFilter>
  <tableColumns count="6">
    <tableColumn id="1" xr3:uid="{2AE0C54A-7120-4A47-A81C-7B938CF37E7C}" name="Aggregation Group-Level Statistic" dataDxfId="20"/>
    <tableColumn id="2" xr3:uid="{7B26C853-155E-4FA5-BE55-645E15CB948B}" name="Total" dataDxfId="19" dataCellStyle="Comma"/>
    <tableColumn id="3" xr3:uid="{7FF12F53-FC7B-4D91-AB86-C3A6EA2D1857}" name="Mean" dataDxfId="18"/>
    <tableColumn id="4" xr3:uid="{A91F9247-B0B1-4C31-8B3F-8BDC9BE4AF30}" name="Std Dev" dataDxfId="17"/>
    <tableColumn id="5" xr3:uid="{E07309F6-64FD-4D52-84ED-30BE2396FD23}" name="Minimum" dataDxfId="16"/>
    <tableColumn id="6" xr3:uid="{A97708E1-7A81-4DED-A8F7-84C0D2A7F057}" name="Maximum" dataDxfId="15"/>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B1:B40"/>
  <sheetViews>
    <sheetView showGridLines="0" tabSelected="1" zoomScale="70" zoomScaleNormal="70" workbookViewId="0">
      <selection activeCell="B27" sqref="B27"/>
    </sheetView>
  </sheetViews>
  <sheetFormatPr defaultColWidth="8.85546875" defaultRowHeight="15" x14ac:dyDescent="0.25"/>
  <cols>
    <col min="1" max="1" width="2.5703125" style="20" customWidth="1"/>
    <col min="2" max="2" width="170.5703125" style="20" customWidth="1"/>
    <col min="3" max="3" width="2.5703125" style="20" customWidth="1"/>
    <col min="4" max="16384" width="8.85546875" style="20"/>
  </cols>
  <sheetData>
    <row r="1" spans="2:2" x14ac:dyDescent="0.25">
      <c r="B1"/>
    </row>
    <row r="2" spans="2:2" x14ac:dyDescent="0.25">
      <c r="B2"/>
    </row>
    <row r="3" spans="2:2" x14ac:dyDescent="0.25">
      <c r="B3"/>
    </row>
    <row r="4" spans="2:2" x14ac:dyDescent="0.25">
      <c r="B4"/>
    </row>
    <row r="5" spans="2:2" x14ac:dyDescent="0.25">
      <c r="B5"/>
    </row>
    <row r="6" spans="2:2" x14ac:dyDescent="0.25">
      <c r="B6"/>
    </row>
    <row r="7" spans="2:2" x14ac:dyDescent="0.25">
      <c r="B7"/>
    </row>
    <row r="8" spans="2:2" x14ac:dyDescent="0.25">
      <c r="B8"/>
    </row>
    <row r="9" spans="2:2" x14ac:dyDescent="0.25">
      <c r="B9"/>
    </row>
    <row r="10" spans="2:2" x14ac:dyDescent="0.25">
      <c r="B10"/>
    </row>
    <row r="11" spans="2:2" x14ac:dyDescent="0.25">
      <c r="B11"/>
    </row>
    <row r="12" spans="2:2" x14ac:dyDescent="0.25">
      <c r="B12"/>
    </row>
    <row r="13" spans="2:2" x14ac:dyDescent="0.25">
      <c r="B13"/>
    </row>
    <row r="14" spans="2:2" x14ac:dyDescent="0.25">
      <c r="B14"/>
    </row>
    <row r="15" spans="2:2" ht="20.25" x14ac:dyDescent="0.3">
      <c r="B15" s="107" t="s">
        <v>0</v>
      </c>
    </row>
    <row r="16" spans="2:2" x14ac:dyDescent="0.25">
      <c r="B16"/>
    </row>
    <row r="17" spans="2:2" ht="54" x14ac:dyDescent="0.25">
      <c r="B17" s="29" t="s">
        <v>1</v>
      </c>
    </row>
    <row r="18" spans="2:2" x14ac:dyDescent="0.25">
      <c r="B18"/>
    </row>
    <row r="19" spans="2:2" ht="15.75" x14ac:dyDescent="0.25">
      <c r="B19" s="91"/>
    </row>
    <row r="20" spans="2:2" x14ac:dyDescent="0.25">
      <c r="B20" s="30" t="s">
        <v>2</v>
      </c>
    </row>
    <row r="21" spans="2:2" x14ac:dyDescent="0.25">
      <c r="B21" s="30" t="s">
        <v>3</v>
      </c>
    </row>
    <row r="22" spans="2:2" x14ac:dyDescent="0.25">
      <c r="B22" s="30" t="s">
        <v>4</v>
      </c>
    </row>
    <row r="23" spans="2:2" ht="18.75" thickBot="1" x14ac:dyDescent="0.3">
      <c r="B23" s="108" t="s">
        <v>5</v>
      </c>
    </row>
    <row r="24" spans="2:2" ht="29.25" thickBot="1" x14ac:dyDescent="0.3">
      <c r="B24" s="73" t="s">
        <v>6</v>
      </c>
    </row>
    <row r="25" spans="2:2" ht="45" customHeight="1" x14ac:dyDescent="0.25">
      <c r="B25"/>
    </row>
    <row r="26" spans="2:2" ht="18" x14ac:dyDescent="0.25">
      <c r="B26" s="108" t="s">
        <v>7</v>
      </c>
    </row>
    <row r="27" spans="2:2" x14ac:dyDescent="0.25">
      <c r="B27" s="71" t="s">
        <v>8</v>
      </c>
    </row>
    <row r="28" spans="2:2" ht="29.25" x14ac:dyDescent="0.25">
      <c r="B28" s="72" t="s">
        <v>9</v>
      </c>
    </row>
    <row r="29" spans="2:2" x14ac:dyDescent="0.25">
      <c r="B29" s="72"/>
    </row>
    <row r="30" spans="2:2" s="117" customFormat="1" ht="14.25" x14ac:dyDescent="0.2">
      <c r="B30" s="101" t="s">
        <v>10</v>
      </c>
    </row>
    <row r="31" spans="2:2" ht="43.5" x14ac:dyDescent="0.25">
      <c r="B31" s="72" t="s">
        <v>11</v>
      </c>
    </row>
    <row r="32" spans="2:2" x14ac:dyDescent="0.25">
      <c r="B32" s="72"/>
    </row>
    <row r="33" spans="2:2" x14ac:dyDescent="0.25">
      <c r="B33" s="71" t="s">
        <v>12</v>
      </c>
    </row>
    <row r="34" spans="2:2" ht="43.5" x14ac:dyDescent="0.25">
      <c r="B34" s="72" t="s">
        <v>13</v>
      </c>
    </row>
    <row r="35" spans="2:2" x14ac:dyDescent="0.25">
      <c r="B35" s="101" t="s">
        <v>14</v>
      </c>
    </row>
    <row r="36" spans="2:2" ht="43.5" x14ac:dyDescent="0.25">
      <c r="B36" s="72" t="s">
        <v>15</v>
      </c>
    </row>
    <row r="37" spans="2:2" x14ac:dyDescent="0.25">
      <c r="B37" s="72"/>
    </row>
    <row r="38" spans="2:2" x14ac:dyDescent="0.25">
      <c r="B38" s="101" t="s">
        <v>16</v>
      </c>
    </row>
    <row r="39" spans="2:2" ht="43.5" x14ac:dyDescent="0.25">
      <c r="B39" s="72" t="s">
        <v>17</v>
      </c>
    </row>
    <row r="40" spans="2:2" x14ac:dyDescent="0.25">
      <c r="B40" s="72"/>
    </row>
  </sheetData>
  <hyperlinks>
    <hyperlink ref="B27" location="'0.Data Dictionary'!A1" tooltip="Table 0: Data Dictionary" display="0.Data Dictionary" xr:uid="{FF83FB82-5521-4FD4-B915-D6835B9A7FAB}"/>
    <hyperlink ref="B33" location="'2.MC Performance Rates'!A1" tooltip="Tables 2A, 2B, 2C, and 2D: Managing Clinician Aggregation Group Performance Rates" display="2.MC Performance Rates" xr:uid="{E817C0CE-7F11-45DC-82C8-B04FCE509EA8}"/>
    <hyperlink ref="B35" location="'3.MPS'!A1" tooltip="Table 3: Modality Performance Score (MPS)" display="3.MPS" xr:uid="{8A2FCF0F-37F7-4614-A658-A74BE305A6A0}"/>
    <hyperlink ref="B38" location="'4.PPA'!A1" tooltip="Table 4: Performance Payment Adjustment (PPA)" display="4.PPA" xr:uid="{D0C97C8A-0C38-45B3-A857-F2560FC85A32}"/>
    <hyperlink ref="B30" location="'1.Fac Performance Rates'!A1" tooltip="Table 1: FAC Performance Rates" display="1.Fac Performance Rates" xr:uid="{726F0AB7-C8F0-45D8-A783-FCED1B808D9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90" zoomScaleNormal="90" workbookViewId="0">
      <pane ySplit="2" topLeftCell="A16" activePane="bottomLeft" state="frozen"/>
      <selection pane="bottomLeft" activeCell="B22" sqref="B22"/>
    </sheetView>
  </sheetViews>
  <sheetFormatPr defaultColWidth="9.140625" defaultRowHeight="15" x14ac:dyDescent="0.25"/>
  <cols>
    <col min="1" max="1" width="49.42578125" style="1" customWidth="1"/>
    <col min="2" max="2" width="120.5703125" style="1" customWidth="1"/>
    <col min="3" max="3" width="4.5703125" style="1" customWidth="1"/>
    <col min="4" max="5" width="9.140625" style="1"/>
    <col min="6" max="6" width="14.140625" style="1" customWidth="1"/>
    <col min="7" max="10" width="9.140625" style="1" hidden="1" customWidth="1"/>
    <col min="11" max="16384" width="9.140625" style="1"/>
  </cols>
  <sheetData>
    <row r="1" spans="1:13" ht="21" thickBot="1" x14ac:dyDescent="0.3">
      <c r="A1" s="92" t="s">
        <v>18</v>
      </c>
      <c r="B1" s="93"/>
    </row>
    <row r="2" spans="1:13" s="15" customFormat="1" ht="16.5" thickBot="1" x14ac:dyDescent="0.3">
      <c r="A2" s="31" t="s">
        <v>19</v>
      </c>
      <c r="B2" s="32" t="s">
        <v>20</v>
      </c>
    </row>
    <row r="3" spans="1:13" ht="53.25" customHeight="1" x14ac:dyDescent="0.25">
      <c r="A3" s="75" t="s">
        <v>21</v>
      </c>
      <c r="B3" s="76" t="s">
        <v>22</v>
      </c>
      <c r="D3" s="16"/>
    </row>
    <row r="4" spans="1:13" ht="142.5" customHeight="1" x14ac:dyDescent="0.25">
      <c r="A4" s="77" t="s">
        <v>23</v>
      </c>
      <c r="B4" s="78" t="s">
        <v>24</v>
      </c>
    </row>
    <row r="5" spans="1:13" ht="66" customHeight="1" x14ac:dyDescent="0.25">
      <c r="A5" s="77" t="s">
        <v>25</v>
      </c>
      <c r="B5" s="78" t="s">
        <v>26</v>
      </c>
      <c r="C5" s="16"/>
    </row>
    <row r="6" spans="1:13" ht="53.25" customHeight="1" x14ac:dyDescent="0.25">
      <c r="A6" s="79" t="s">
        <v>27</v>
      </c>
      <c r="B6" s="76" t="s">
        <v>28</v>
      </c>
      <c r="D6" s="17"/>
      <c r="E6" s="17"/>
      <c r="F6" s="17"/>
      <c r="G6" s="17"/>
      <c r="H6" s="17"/>
      <c r="I6" s="17"/>
      <c r="J6" s="17"/>
    </row>
    <row r="7" spans="1:13" ht="129.75" customHeight="1" x14ac:dyDescent="0.25">
      <c r="A7" s="80" t="s">
        <v>29</v>
      </c>
      <c r="B7" s="81" t="s">
        <v>30</v>
      </c>
    </row>
    <row r="8" spans="1:13" ht="104.25" customHeight="1" x14ac:dyDescent="0.25">
      <c r="A8" s="80" t="s">
        <v>31</v>
      </c>
      <c r="B8" s="81" t="s">
        <v>32</v>
      </c>
      <c r="C8" s="18"/>
      <c r="D8" s="18"/>
      <c r="E8" s="18"/>
      <c r="F8" s="18"/>
      <c r="G8" s="18"/>
      <c r="H8" s="18"/>
      <c r="I8" s="18"/>
      <c r="J8" s="18"/>
      <c r="K8" s="18"/>
      <c r="L8" s="18"/>
      <c r="M8" s="18"/>
    </row>
    <row r="9" spans="1:13" ht="40.5" customHeight="1" x14ac:dyDescent="0.25">
      <c r="A9" s="80" t="s">
        <v>33</v>
      </c>
      <c r="B9" s="81" t="s">
        <v>34</v>
      </c>
      <c r="C9" s="18"/>
      <c r="D9" s="18"/>
      <c r="E9" s="18"/>
      <c r="F9" s="18"/>
      <c r="G9" s="18"/>
      <c r="H9" s="18"/>
      <c r="I9" s="18"/>
      <c r="J9" s="18"/>
      <c r="K9" s="18"/>
      <c r="L9" s="18"/>
      <c r="M9" s="18"/>
    </row>
    <row r="10" spans="1:13" ht="129.75" customHeight="1" x14ac:dyDescent="0.25">
      <c r="A10" s="82" t="s">
        <v>35</v>
      </c>
      <c r="B10" s="81" t="s">
        <v>36</v>
      </c>
      <c r="C10" s="18"/>
      <c r="D10" s="18"/>
      <c r="E10" s="18"/>
      <c r="F10" s="18"/>
      <c r="G10" s="18"/>
      <c r="H10" s="18"/>
      <c r="I10" s="18"/>
      <c r="J10" s="18"/>
      <c r="K10" s="18"/>
      <c r="L10" s="18"/>
      <c r="M10" s="18"/>
    </row>
    <row r="11" spans="1:13" ht="40.5" customHeight="1" x14ac:dyDescent="0.25">
      <c r="A11" s="83" t="s">
        <v>37</v>
      </c>
      <c r="B11" s="78" t="s">
        <v>38</v>
      </c>
    </row>
    <row r="12" spans="1:13" ht="40.5" customHeight="1" x14ac:dyDescent="0.25">
      <c r="A12" s="84" t="s">
        <v>39</v>
      </c>
      <c r="B12" s="76" t="s">
        <v>40</v>
      </c>
    </row>
    <row r="13" spans="1:13" ht="40.5" customHeight="1" x14ac:dyDescent="0.25">
      <c r="A13" s="83" t="s">
        <v>41</v>
      </c>
      <c r="B13" s="78" t="s">
        <v>42</v>
      </c>
    </row>
    <row r="14" spans="1:13" ht="84.75" customHeight="1" x14ac:dyDescent="0.25">
      <c r="A14" s="83" t="s">
        <v>43</v>
      </c>
      <c r="B14" s="78" t="s">
        <v>44</v>
      </c>
    </row>
    <row r="15" spans="1:13" ht="182.25" customHeight="1" x14ac:dyDescent="0.25">
      <c r="A15" s="77" t="s">
        <v>45</v>
      </c>
      <c r="B15" s="78" t="s">
        <v>46</v>
      </c>
    </row>
    <row r="16" spans="1:13" ht="53.25" customHeight="1" x14ac:dyDescent="0.25">
      <c r="A16" s="83" t="s">
        <v>47</v>
      </c>
      <c r="B16" s="78" t="s">
        <v>48</v>
      </c>
    </row>
    <row r="17" spans="1:4" ht="53.25" customHeight="1" x14ac:dyDescent="0.25">
      <c r="A17" s="83" t="s">
        <v>49</v>
      </c>
      <c r="B17" s="78" t="s">
        <v>50</v>
      </c>
    </row>
    <row r="18" spans="1:4" ht="40.5" customHeight="1" x14ac:dyDescent="0.25">
      <c r="A18" s="83" t="s">
        <v>51</v>
      </c>
      <c r="B18" s="78" t="s">
        <v>52</v>
      </c>
      <c r="D18" s="19"/>
    </row>
    <row r="19" spans="1:4" ht="40.5" customHeight="1" x14ac:dyDescent="0.25">
      <c r="A19" s="83" t="s">
        <v>53</v>
      </c>
      <c r="B19" s="78" t="s">
        <v>54</v>
      </c>
    </row>
    <row r="20" spans="1:4" ht="66" customHeight="1" x14ac:dyDescent="0.25">
      <c r="A20" s="85" t="s">
        <v>55</v>
      </c>
      <c r="B20" s="81" t="s">
        <v>56</v>
      </c>
    </row>
    <row r="21" spans="1:4" ht="73.5" customHeight="1" x14ac:dyDescent="0.25">
      <c r="A21" s="80" t="s">
        <v>57</v>
      </c>
      <c r="B21" s="112" t="s">
        <v>58</v>
      </c>
    </row>
    <row r="22" spans="1:4" ht="115.5" customHeight="1" x14ac:dyDescent="0.25">
      <c r="A22" s="85" t="s">
        <v>59</v>
      </c>
      <c r="B22" s="113" t="s">
        <v>60</v>
      </c>
    </row>
    <row r="25" spans="1:4" ht="15" customHeight="1" x14ac:dyDescent="0.25"/>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21"/>
  <sheetViews>
    <sheetView showGridLines="0" zoomScale="85" zoomScaleNormal="85" workbookViewId="0">
      <selection activeCell="G14" sqref="G14"/>
    </sheetView>
  </sheetViews>
  <sheetFormatPr defaultRowHeight="15" x14ac:dyDescent="0.25"/>
  <cols>
    <col min="1" max="1" width="61.85546875" customWidth="1"/>
    <col min="2" max="4" width="10.5703125" customWidth="1"/>
    <col min="5" max="5" width="11.85546875" customWidth="1"/>
    <col min="6" max="6" width="12.140625" customWidth="1"/>
    <col min="7" max="7" width="61.85546875" customWidth="1"/>
    <col min="8" max="10" width="10.5703125" customWidth="1"/>
    <col min="11" max="11" width="11.42578125" customWidth="1"/>
    <col min="12" max="12" width="11.5703125" customWidth="1"/>
  </cols>
  <sheetData>
    <row r="1" spans="1:12" ht="25.5" customHeight="1" x14ac:dyDescent="0.25">
      <c r="A1" s="94" t="s">
        <v>61</v>
      </c>
      <c r="B1" s="95"/>
      <c r="C1" s="95"/>
      <c r="D1" s="95"/>
      <c r="E1" s="95"/>
      <c r="F1" s="96"/>
      <c r="G1" s="94" t="s">
        <v>62</v>
      </c>
      <c r="H1" s="95"/>
      <c r="I1" s="95"/>
      <c r="J1" s="95"/>
      <c r="K1" s="95"/>
      <c r="L1" s="96"/>
    </row>
    <row r="2" spans="1:12" x14ac:dyDescent="0.25">
      <c r="A2" s="24" t="s">
        <v>63</v>
      </c>
      <c r="B2" s="25" t="s">
        <v>64</v>
      </c>
      <c r="C2" s="25" t="s">
        <v>65</v>
      </c>
      <c r="D2" s="25" t="s">
        <v>66</v>
      </c>
      <c r="E2" s="25" t="s">
        <v>67</v>
      </c>
      <c r="F2" s="26" t="s">
        <v>68</v>
      </c>
      <c r="G2" s="24" t="s">
        <v>63</v>
      </c>
      <c r="H2" s="25" t="s">
        <v>64</v>
      </c>
      <c r="I2" s="25" t="s">
        <v>65</v>
      </c>
      <c r="J2" s="25" t="s">
        <v>66</v>
      </c>
      <c r="K2" s="25" t="s">
        <v>67</v>
      </c>
      <c r="L2" s="26" t="s">
        <v>68</v>
      </c>
    </row>
    <row r="3" spans="1:12" x14ac:dyDescent="0.25">
      <c r="A3" s="22" t="s">
        <v>69</v>
      </c>
      <c r="B3" s="51">
        <v>319</v>
      </c>
      <c r="C3" s="52" t="s">
        <v>70</v>
      </c>
      <c r="D3" s="52" t="s">
        <v>70</v>
      </c>
      <c r="E3" s="52" t="s">
        <v>70</v>
      </c>
      <c r="F3" s="53" t="s">
        <v>70</v>
      </c>
      <c r="G3" s="22" t="s">
        <v>69</v>
      </c>
      <c r="H3" s="51">
        <v>707</v>
      </c>
      <c r="I3" s="52" t="s">
        <v>70</v>
      </c>
      <c r="J3" s="52" t="s">
        <v>70</v>
      </c>
      <c r="K3" s="52" t="s">
        <v>70</v>
      </c>
      <c r="L3" s="53" t="s">
        <v>70</v>
      </c>
    </row>
    <row r="4" spans="1:12" x14ac:dyDescent="0.25">
      <c r="A4" s="23" t="s">
        <v>71</v>
      </c>
      <c r="B4" s="51">
        <v>724651</v>
      </c>
      <c r="C4" s="54">
        <v>2271.63322884013</v>
      </c>
      <c r="D4" s="54">
        <v>3028.6651199961102</v>
      </c>
      <c r="E4" s="54">
        <v>1</v>
      </c>
      <c r="F4" s="55">
        <v>19561</v>
      </c>
      <c r="G4" s="23" t="s">
        <v>71</v>
      </c>
      <c r="H4" s="51">
        <v>1409110</v>
      </c>
      <c r="I4" s="54">
        <v>1993.08345120226</v>
      </c>
      <c r="J4" s="54">
        <v>3124.4863736714101</v>
      </c>
      <c r="K4" s="54">
        <v>10</v>
      </c>
      <c r="L4" s="55">
        <v>38866</v>
      </c>
    </row>
    <row r="5" spans="1:12" x14ac:dyDescent="0.25">
      <c r="A5" s="23" t="s">
        <v>72</v>
      </c>
      <c r="B5" s="56">
        <v>115738</v>
      </c>
      <c r="C5" s="54">
        <v>362.815047021944</v>
      </c>
      <c r="D5" s="54">
        <v>450.60568284043597</v>
      </c>
      <c r="E5" s="54">
        <v>0</v>
      </c>
      <c r="F5" s="55">
        <v>2330</v>
      </c>
      <c r="G5" s="23" t="s">
        <v>72</v>
      </c>
      <c r="H5" s="56">
        <v>230437</v>
      </c>
      <c r="I5" s="54">
        <v>325.93635077793499</v>
      </c>
      <c r="J5" s="54">
        <v>475.20603275151598</v>
      </c>
      <c r="K5" s="54">
        <v>0</v>
      </c>
      <c r="L5" s="55">
        <v>4584</v>
      </c>
    </row>
    <row r="6" spans="1:12" x14ac:dyDescent="0.25">
      <c r="A6" s="23" t="s">
        <v>73</v>
      </c>
      <c r="B6" s="51">
        <v>214</v>
      </c>
      <c r="C6" s="54">
        <v>0.67084639498432996</v>
      </c>
      <c r="D6" s="54">
        <v>8.8272090205615701</v>
      </c>
      <c r="E6" s="54">
        <v>0</v>
      </c>
      <c r="F6" s="55">
        <v>153</v>
      </c>
      <c r="G6" s="23" t="s">
        <v>73</v>
      </c>
      <c r="H6" s="51">
        <v>547</v>
      </c>
      <c r="I6" s="54">
        <v>0.77369165487976999</v>
      </c>
      <c r="J6" s="54">
        <v>14.247597613942199</v>
      </c>
      <c r="K6" s="54">
        <v>0</v>
      </c>
      <c r="L6" s="55">
        <v>343</v>
      </c>
    </row>
    <row r="7" spans="1:12" x14ac:dyDescent="0.25">
      <c r="A7" s="23" t="s">
        <v>74</v>
      </c>
      <c r="B7" s="51" t="s">
        <v>70</v>
      </c>
      <c r="C7" s="51" t="s">
        <v>70</v>
      </c>
      <c r="D7" s="51" t="s">
        <v>70</v>
      </c>
      <c r="E7" s="51" t="s">
        <v>70</v>
      </c>
      <c r="F7" s="57" t="s">
        <v>70</v>
      </c>
      <c r="G7" s="23" t="s">
        <v>74</v>
      </c>
      <c r="H7" s="51" t="s">
        <v>70</v>
      </c>
      <c r="I7" s="51" t="s">
        <v>70</v>
      </c>
      <c r="J7" s="51" t="s">
        <v>70</v>
      </c>
      <c r="K7" s="51" t="s">
        <v>70</v>
      </c>
      <c r="L7" s="57" t="s">
        <v>70</v>
      </c>
    </row>
    <row r="8" spans="1:12" x14ac:dyDescent="0.25">
      <c r="A8" s="23" t="s">
        <v>75</v>
      </c>
      <c r="B8" s="51" t="s">
        <v>70</v>
      </c>
      <c r="C8" s="58">
        <v>19.8734454545455</v>
      </c>
      <c r="D8" s="58">
        <v>19.221848908791898</v>
      </c>
      <c r="E8" s="58">
        <v>0</v>
      </c>
      <c r="F8" s="59">
        <v>100</v>
      </c>
      <c r="G8" s="23" t="s">
        <v>75</v>
      </c>
      <c r="H8" s="51" t="s">
        <v>70</v>
      </c>
      <c r="I8" s="58">
        <v>20.075600141442699</v>
      </c>
      <c r="J8" s="58">
        <v>19.649963730663401</v>
      </c>
      <c r="K8" s="58">
        <v>0</v>
      </c>
      <c r="L8" s="59">
        <v>100</v>
      </c>
    </row>
    <row r="9" spans="1:12" x14ac:dyDescent="0.25">
      <c r="A9" s="27" t="s">
        <v>76</v>
      </c>
      <c r="B9" s="60">
        <v>2295</v>
      </c>
      <c r="C9" s="61">
        <v>7.1943573667711602</v>
      </c>
      <c r="D9" s="61">
        <v>8.7975035487061604</v>
      </c>
      <c r="E9" s="61">
        <v>1</v>
      </c>
      <c r="F9" s="62">
        <v>51</v>
      </c>
      <c r="G9" s="27" t="s">
        <v>76</v>
      </c>
      <c r="H9" s="60">
        <v>4794</v>
      </c>
      <c r="I9" s="61">
        <v>6.7807637906647802</v>
      </c>
      <c r="J9" s="61">
        <v>10.481672821557501</v>
      </c>
      <c r="K9" s="61">
        <v>1</v>
      </c>
      <c r="L9" s="62">
        <v>112</v>
      </c>
    </row>
    <row r="10" spans="1:12" ht="29.1" customHeight="1" x14ac:dyDescent="0.25">
      <c r="A10" s="94" t="s">
        <v>77</v>
      </c>
      <c r="B10" s="95"/>
      <c r="C10" s="95"/>
      <c r="D10" s="95"/>
      <c r="E10" s="95"/>
      <c r="F10" s="96"/>
      <c r="G10" s="94" t="s">
        <v>78</v>
      </c>
      <c r="H10" s="95"/>
      <c r="I10" s="95"/>
      <c r="J10" s="95"/>
      <c r="K10" s="95"/>
      <c r="L10" s="96"/>
    </row>
    <row r="11" spans="1:12" x14ac:dyDescent="0.25">
      <c r="A11" s="24" t="s">
        <v>63</v>
      </c>
      <c r="B11" s="25" t="s">
        <v>64</v>
      </c>
      <c r="C11" s="25" t="s">
        <v>65</v>
      </c>
      <c r="D11" s="25" t="s">
        <v>66</v>
      </c>
      <c r="E11" s="25" t="s">
        <v>67</v>
      </c>
      <c r="F11" s="26" t="s">
        <v>68</v>
      </c>
      <c r="G11" s="24" t="s">
        <v>63</v>
      </c>
      <c r="H11" s="25" t="s">
        <v>64</v>
      </c>
      <c r="I11" s="25" t="s">
        <v>65</v>
      </c>
      <c r="J11" s="25" t="s">
        <v>66</v>
      </c>
      <c r="K11" s="25" t="s">
        <v>67</v>
      </c>
      <c r="L11" s="26" t="s">
        <v>68</v>
      </c>
    </row>
    <row r="12" spans="1:12" x14ac:dyDescent="0.25">
      <c r="A12" s="22" t="s">
        <v>69</v>
      </c>
      <c r="B12" s="51">
        <v>372</v>
      </c>
      <c r="C12" s="52" t="s">
        <v>70</v>
      </c>
      <c r="D12" s="52" t="s">
        <v>70</v>
      </c>
      <c r="E12" s="52" t="s">
        <v>70</v>
      </c>
      <c r="F12" s="53" t="s">
        <v>70</v>
      </c>
      <c r="G12" s="22" t="s">
        <v>69</v>
      </c>
      <c r="H12" s="51">
        <v>834</v>
      </c>
      <c r="I12" s="52" t="s">
        <v>70</v>
      </c>
      <c r="J12" s="52" t="s">
        <v>70</v>
      </c>
      <c r="K12" s="52" t="s">
        <v>70</v>
      </c>
      <c r="L12" s="53" t="s">
        <v>70</v>
      </c>
    </row>
    <row r="13" spans="1:12" x14ac:dyDescent="0.25">
      <c r="A13" s="23" t="s">
        <v>71</v>
      </c>
      <c r="B13" s="51">
        <v>579760</v>
      </c>
      <c r="C13" s="63">
        <v>1558.4946236559099</v>
      </c>
      <c r="D13" s="63">
        <v>2312.1181809005402</v>
      </c>
      <c r="E13" s="63">
        <v>1</v>
      </c>
      <c r="F13" s="64">
        <v>14886</v>
      </c>
      <c r="G13" s="23" t="s">
        <v>71</v>
      </c>
      <c r="H13" s="51">
        <v>1121524</v>
      </c>
      <c r="I13" s="63">
        <v>1344.75299760192</v>
      </c>
      <c r="J13" s="63">
        <v>2349.24660476183</v>
      </c>
      <c r="K13" s="63">
        <v>1</v>
      </c>
      <c r="L13" s="64">
        <v>31078</v>
      </c>
    </row>
    <row r="14" spans="1:12" x14ac:dyDescent="0.25">
      <c r="A14" s="23" t="s">
        <v>79</v>
      </c>
      <c r="B14" s="51">
        <v>110090</v>
      </c>
      <c r="C14" s="63">
        <v>295.94086021999999</v>
      </c>
      <c r="D14" s="63">
        <v>506.24253665999998</v>
      </c>
      <c r="E14" s="63">
        <v>0</v>
      </c>
      <c r="F14" s="64">
        <v>4429</v>
      </c>
      <c r="G14" s="23" t="s">
        <v>79</v>
      </c>
      <c r="H14" s="51">
        <v>230104</v>
      </c>
      <c r="I14" s="63">
        <v>275.90407673999999</v>
      </c>
      <c r="J14" s="63">
        <v>540.39053319000004</v>
      </c>
      <c r="K14" s="63">
        <v>0</v>
      </c>
      <c r="L14" s="64">
        <v>8372</v>
      </c>
    </row>
    <row r="15" spans="1:12" x14ac:dyDescent="0.25">
      <c r="A15" s="23" t="s">
        <v>80</v>
      </c>
      <c r="B15" s="51">
        <v>338</v>
      </c>
      <c r="C15" s="63">
        <v>0.90860215053763005</v>
      </c>
      <c r="D15" s="63">
        <v>1.7147626595991301</v>
      </c>
      <c r="E15" s="63">
        <v>0</v>
      </c>
      <c r="F15" s="64">
        <v>11</v>
      </c>
      <c r="G15" s="23" t="s">
        <v>80</v>
      </c>
      <c r="H15" s="51">
        <v>779</v>
      </c>
      <c r="I15" s="63">
        <v>0.93405275779376995</v>
      </c>
      <c r="J15" s="63">
        <v>1.8462423801833101</v>
      </c>
      <c r="K15" s="63">
        <v>0</v>
      </c>
      <c r="L15" s="64">
        <v>22</v>
      </c>
    </row>
    <row r="16" spans="1:12" x14ac:dyDescent="0.25">
      <c r="A16" s="23" t="s">
        <v>81</v>
      </c>
      <c r="B16" s="51" t="s">
        <v>70</v>
      </c>
      <c r="C16" s="63" t="s">
        <v>70</v>
      </c>
      <c r="D16" s="63" t="s">
        <v>70</v>
      </c>
      <c r="E16" s="63" t="s">
        <v>70</v>
      </c>
      <c r="F16" s="64" t="s">
        <v>70</v>
      </c>
      <c r="G16" s="23" t="s">
        <v>81</v>
      </c>
      <c r="H16" s="51" t="s">
        <v>70</v>
      </c>
      <c r="I16" s="63" t="s">
        <v>70</v>
      </c>
      <c r="J16" s="63" t="s">
        <v>70</v>
      </c>
      <c r="K16" s="63" t="s">
        <v>70</v>
      </c>
      <c r="L16" s="64" t="s">
        <v>70</v>
      </c>
    </row>
    <row r="17" spans="1:12" x14ac:dyDescent="0.25">
      <c r="A17" s="23" t="s">
        <v>82</v>
      </c>
      <c r="B17" s="51" t="s">
        <v>70</v>
      </c>
      <c r="C17" s="63">
        <v>17.043399999999998</v>
      </c>
      <c r="D17" s="63">
        <v>11.1137428840744</v>
      </c>
      <c r="E17" s="63">
        <v>0</v>
      </c>
      <c r="F17" s="64">
        <v>81.887699999999995</v>
      </c>
      <c r="G17" s="23" t="s">
        <v>82</v>
      </c>
      <c r="H17" s="51" t="s">
        <v>70</v>
      </c>
      <c r="I17" s="63">
        <v>17.592595323741001</v>
      </c>
      <c r="J17" s="63">
        <v>10.5557919099213</v>
      </c>
      <c r="K17" s="63">
        <v>0</v>
      </c>
      <c r="L17" s="64">
        <v>66.509200000000007</v>
      </c>
    </row>
    <row r="18" spans="1:12" x14ac:dyDescent="0.25">
      <c r="A18" s="27" t="s">
        <v>76</v>
      </c>
      <c r="B18" s="60">
        <v>2355</v>
      </c>
      <c r="C18" s="65">
        <v>6.3306451612903301</v>
      </c>
      <c r="D18" s="65">
        <v>8.4055447373725407</v>
      </c>
      <c r="E18" s="65">
        <v>1</v>
      </c>
      <c r="F18" s="66">
        <v>51</v>
      </c>
      <c r="G18" s="27" t="s">
        <v>76</v>
      </c>
      <c r="H18" s="60">
        <v>4942</v>
      </c>
      <c r="I18" s="65">
        <v>5.9256594724220601</v>
      </c>
      <c r="J18" s="65">
        <v>9.8608196094491198</v>
      </c>
      <c r="K18" s="65">
        <v>1</v>
      </c>
      <c r="L18" s="66">
        <v>112</v>
      </c>
    </row>
    <row r="19" spans="1:12" x14ac:dyDescent="0.25">
      <c r="A19" s="114" t="s">
        <v>83</v>
      </c>
      <c r="B19" s="115"/>
      <c r="C19" s="116"/>
      <c r="D19" s="116"/>
      <c r="E19" s="116"/>
      <c r="F19" s="116"/>
    </row>
    <row r="20" spans="1:12" x14ac:dyDescent="0.25">
      <c r="A20" t="s">
        <v>84</v>
      </c>
    </row>
    <row r="21" spans="1:12" x14ac:dyDescent="0.25">
      <c r="A21" t="s">
        <v>85</v>
      </c>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21"/>
  <sheetViews>
    <sheetView showGridLines="0" zoomScale="90" zoomScaleNormal="90" workbookViewId="0">
      <selection activeCell="G17" sqref="G17"/>
    </sheetView>
  </sheetViews>
  <sheetFormatPr defaultRowHeight="15" x14ac:dyDescent="0.25"/>
  <cols>
    <col min="1" max="1" width="61.85546875" customWidth="1"/>
    <col min="2" max="4" width="10.5703125" customWidth="1"/>
    <col min="5" max="5" width="11.85546875" customWidth="1"/>
    <col min="6" max="6" width="12.140625" customWidth="1"/>
    <col min="7" max="7" width="61.85546875" customWidth="1"/>
    <col min="8" max="10" width="10.5703125" customWidth="1"/>
    <col min="11" max="11" width="11.42578125" customWidth="1"/>
    <col min="12" max="12" width="11.5703125" customWidth="1"/>
  </cols>
  <sheetData>
    <row r="1" spans="1:12" ht="24.6" customHeight="1" x14ac:dyDescent="0.25">
      <c r="A1" s="94" t="s">
        <v>86</v>
      </c>
      <c r="B1" s="95"/>
      <c r="C1" s="95"/>
      <c r="D1" s="95"/>
      <c r="E1" s="95"/>
      <c r="F1" s="96"/>
      <c r="G1" s="94" t="s">
        <v>87</v>
      </c>
      <c r="H1" s="95"/>
      <c r="I1" s="95"/>
      <c r="J1" s="95"/>
      <c r="K1" s="95"/>
      <c r="L1" s="96"/>
    </row>
    <row r="2" spans="1:12" x14ac:dyDescent="0.25">
      <c r="A2" s="24" t="s">
        <v>63</v>
      </c>
      <c r="B2" s="25" t="s">
        <v>64</v>
      </c>
      <c r="C2" s="25" t="s">
        <v>65</v>
      </c>
      <c r="D2" s="25" t="s">
        <v>66</v>
      </c>
      <c r="E2" s="25" t="s">
        <v>67</v>
      </c>
      <c r="F2" s="26" t="s">
        <v>68</v>
      </c>
      <c r="G2" s="24" t="s">
        <v>63</v>
      </c>
      <c r="H2" s="25" t="s">
        <v>64</v>
      </c>
      <c r="I2" s="25" t="s">
        <v>65</v>
      </c>
      <c r="J2" s="25" t="s">
        <v>66</v>
      </c>
      <c r="K2" s="25" t="s">
        <v>67</v>
      </c>
      <c r="L2" s="26" t="s">
        <v>68</v>
      </c>
    </row>
    <row r="3" spans="1:12" x14ac:dyDescent="0.25">
      <c r="A3" s="10" t="s">
        <v>69</v>
      </c>
      <c r="B3" s="51">
        <v>653</v>
      </c>
      <c r="C3" s="52" t="s">
        <v>70</v>
      </c>
      <c r="D3" s="52" t="s">
        <v>70</v>
      </c>
      <c r="E3" s="52" t="s">
        <v>70</v>
      </c>
      <c r="F3" s="53" t="s">
        <v>70</v>
      </c>
      <c r="G3" s="22" t="s">
        <v>69</v>
      </c>
      <c r="H3" s="51">
        <v>1583</v>
      </c>
      <c r="I3" s="52" t="s">
        <v>70</v>
      </c>
      <c r="J3" s="52" t="s">
        <v>70</v>
      </c>
      <c r="K3" s="52" t="s">
        <v>70</v>
      </c>
      <c r="L3" s="53" t="s">
        <v>70</v>
      </c>
    </row>
    <row r="4" spans="1:12" x14ac:dyDescent="0.25">
      <c r="A4" s="11" t="s">
        <v>71</v>
      </c>
      <c r="B4" s="51">
        <v>638706</v>
      </c>
      <c r="C4" s="54">
        <v>978.110260336907</v>
      </c>
      <c r="D4" s="54">
        <v>1534.29291385078</v>
      </c>
      <c r="E4" s="54">
        <v>1</v>
      </c>
      <c r="F4" s="55">
        <v>17573</v>
      </c>
      <c r="G4" s="23" t="s">
        <v>71</v>
      </c>
      <c r="H4" s="51">
        <v>1243487</v>
      </c>
      <c r="I4" s="54">
        <v>785.52558433354397</v>
      </c>
      <c r="J4" s="54">
        <v>997.64864983468101</v>
      </c>
      <c r="K4" s="54">
        <v>1</v>
      </c>
      <c r="L4" s="55">
        <v>10420</v>
      </c>
    </row>
    <row r="5" spans="1:12" x14ac:dyDescent="0.25">
      <c r="A5" s="11" t="s">
        <v>72</v>
      </c>
      <c r="B5" s="56">
        <v>97693</v>
      </c>
      <c r="C5" s="54">
        <v>149.60643185298599</v>
      </c>
      <c r="D5" s="54">
        <v>242.87810903442599</v>
      </c>
      <c r="E5" s="54">
        <v>0</v>
      </c>
      <c r="F5" s="55">
        <v>2532</v>
      </c>
      <c r="G5" s="23" t="s">
        <v>72</v>
      </c>
      <c r="H5" s="56">
        <v>191838.5</v>
      </c>
      <c r="I5" s="54">
        <v>121.18667087807999</v>
      </c>
      <c r="J5" s="54">
        <v>169.10648764854199</v>
      </c>
      <c r="K5" s="54">
        <v>0</v>
      </c>
      <c r="L5" s="55">
        <v>1719</v>
      </c>
    </row>
    <row r="6" spans="1:12" x14ac:dyDescent="0.25">
      <c r="A6" s="11" t="s">
        <v>73</v>
      </c>
      <c r="B6" s="51">
        <v>177</v>
      </c>
      <c r="C6" s="54">
        <v>0.27105666156202002</v>
      </c>
      <c r="D6" s="54">
        <v>4.9359428849980098</v>
      </c>
      <c r="E6" s="54">
        <v>0</v>
      </c>
      <c r="F6" s="55">
        <v>123</v>
      </c>
      <c r="G6" s="23" t="s">
        <v>73</v>
      </c>
      <c r="H6" s="51">
        <v>528</v>
      </c>
      <c r="I6" s="54">
        <v>0.33354390397979</v>
      </c>
      <c r="J6" s="54">
        <v>10.069477004394701</v>
      </c>
      <c r="K6" s="54">
        <v>0</v>
      </c>
      <c r="L6" s="55">
        <v>386</v>
      </c>
    </row>
    <row r="7" spans="1:12" x14ac:dyDescent="0.25">
      <c r="A7" s="11" t="s">
        <v>74</v>
      </c>
      <c r="B7" s="51" t="s">
        <v>70</v>
      </c>
      <c r="C7" s="51" t="s">
        <v>70</v>
      </c>
      <c r="D7" s="51" t="s">
        <v>70</v>
      </c>
      <c r="E7" s="51" t="s">
        <v>70</v>
      </c>
      <c r="F7" s="57" t="s">
        <v>70</v>
      </c>
      <c r="G7" s="23" t="s">
        <v>74</v>
      </c>
      <c r="H7" s="51" t="s">
        <v>70</v>
      </c>
      <c r="I7" s="51" t="s">
        <v>70</v>
      </c>
      <c r="J7" s="51" t="s">
        <v>70</v>
      </c>
      <c r="K7" s="51" t="s">
        <v>70</v>
      </c>
      <c r="L7" s="57" t="s">
        <v>70</v>
      </c>
    </row>
    <row r="8" spans="1:12" x14ac:dyDescent="0.25">
      <c r="A8" s="11" t="s">
        <v>75</v>
      </c>
      <c r="B8" s="51" t="s">
        <v>70</v>
      </c>
      <c r="C8" s="58">
        <v>16.803031393568201</v>
      </c>
      <c r="D8" s="58">
        <v>14.453510995772501</v>
      </c>
      <c r="E8" s="58">
        <v>0</v>
      </c>
      <c r="F8" s="59">
        <v>100</v>
      </c>
      <c r="G8" s="23" t="s">
        <v>75</v>
      </c>
      <c r="H8" s="51" t="s">
        <v>70</v>
      </c>
      <c r="I8" s="58">
        <v>16.848680606443398</v>
      </c>
      <c r="J8" s="58">
        <v>14.576486943284999</v>
      </c>
      <c r="K8" s="58">
        <v>0</v>
      </c>
      <c r="L8" s="59">
        <v>100</v>
      </c>
    </row>
    <row r="9" spans="1:12" x14ac:dyDescent="0.25">
      <c r="A9" s="11" t="s">
        <v>88</v>
      </c>
      <c r="B9" s="60">
        <v>2789</v>
      </c>
      <c r="C9" s="61">
        <v>4.27105666156202</v>
      </c>
      <c r="D9" s="61">
        <v>6.6027767642347497</v>
      </c>
      <c r="E9" s="61">
        <v>1</v>
      </c>
      <c r="F9" s="62">
        <v>69</v>
      </c>
      <c r="G9" s="27" t="s">
        <v>88</v>
      </c>
      <c r="H9" s="60">
        <v>5359</v>
      </c>
      <c r="I9" s="61">
        <v>3.3853442830069498</v>
      </c>
      <c r="J9" s="61">
        <v>4.5093623626212</v>
      </c>
      <c r="K9" s="61">
        <v>1</v>
      </c>
      <c r="L9" s="62">
        <v>48</v>
      </c>
    </row>
    <row r="10" spans="1:12" ht="27.95" customHeight="1" x14ac:dyDescent="0.25">
      <c r="A10" s="94" t="s">
        <v>89</v>
      </c>
      <c r="B10" s="95"/>
      <c r="C10" s="95"/>
      <c r="D10" s="95"/>
      <c r="E10" s="95"/>
      <c r="F10" s="96"/>
      <c r="G10" s="94" t="s">
        <v>90</v>
      </c>
      <c r="H10" s="95"/>
      <c r="I10" s="95"/>
      <c r="J10" s="95"/>
      <c r="K10" s="95"/>
      <c r="L10" s="96"/>
    </row>
    <row r="11" spans="1:12" x14ac:dyDescent="0.25">
      <c r="A11" s="24" t="s">
        <v>63</v>
      </c>
      <c r="B11" s="25" t="s">
        <v>64</v>
      </c>
      <c r="C11" s="25" t="s">
        <v>65</v>
      </c>
      <c r="D11" s="25" t="s">
        <v>66</v>
      </c>
      <c r="E11" s="25" t="s">
        <v>67</v>
      </c>
      <c r="F11" s="26" t="s">
        <v>68</v>
      </c>
      <c r="G11" s="24" t="s">
        <v>63</v>
      </c>
      <c r="H11" s="25" t="s">
        <v>64</v>
      </c>
      <c r="I11" s="25" t="s">
        <v>65</v>
      </c>
      <c r="J11" s="25" t="s">
        <v>66</v>
      </c>
      <c r="K11" s="25" t="s">
        <v>67</v>
      </c>
      <c r="L11" s="26" t="s">
        <v>68</v>
      </c>
    </row>
    <row r="12" spans="1:12" x14ac:dyDescent="0.25">
      <c r="A12" s="22" t="s">
        <v>69</v>
      </c>
      <c r="B12" s="51">
        <v>773</v>
      </c>
      <c r="C12" s="52" t="s">
        <v>70</v>
      </c>
      <c r="D12" s="52" t="s">
        <v>70</v>
      </c>
      <c r="E12" s="52" t="s">
        <v>70</v>
      </c>
      <c r="F12" s="53" t="s">
        <v>70</v>
      </c>
      <c r="G12" s="22" t="s">
        <v>69</v>
      </c>
      <c r="H12" s="51">
        <v>1953</v>
      </c>
      <c r="I12" s="52" t="s">
        <v>70</v>
      </c>
      <c r="J12" s="52" t="s">
        <v>70</v>
      </c>
      <c r="K12" s="52" t="s">
        <v>70</v>
      </c>
      <c r="L12" s="53" t="s">
        <v>70</v>
      </c>
    </row>
    <row r="13" spans="1:12" x14ac:dyDescent="0.25">
      <c r="A13" s="23" t="s">
        <v>71</v>
      </c>
      <c r="B13" s="51">
        <v>517524</v>
      </c>
      <c r="C13" s="63">
        <v>669.50064683052994</v>
      </c>
      <c r="D13" s="63">
        <v>1165.86504012008</v>
      </c>
      <c r="E13" s="63">
        <v>1</v>
      </c>
      <c r="F13" s="64">
        <v>15037</v>
      </c>
      <c r="G13" s="23" t="s">
        <v>71</v>
      </c>
      <c r="H13" s="51">
        <v>1016065</v>
      </c>
      <c r="I13" s="63">
        <v>520.25857654889899</v>
      </c>
      <c r="J13" s="63">
        <v>741.75873414593798</v>
      </c>
      <c r="K13" s="63">
        <v>1</v>
      </c>
      <c r="L13" s="64">
        <v>8508</v>
      </c>
    </row>
    <row r="14" spans="1:12" x14ac:dyDescent="0.25">
      <c r="A14" s="23" t="s">
        <v>79</v>
      </c>
      <c r="B14" s="51">
        <v>99766</v>
      </c>
      <c r="C14" s="63">
        <v>129.06338939</v>
      </c>
      <c r="D14" s="63">
        <v>251.68073856000001</v>
      </c>
      <c r="E14" s="63">
        <v>0</v>
      </c>
      <c r="F14" s="64">
        <v>3293</v>
      </c>
      <c r="G14" s="23" t="s">
        <v>79</v>
      </c>
      <c r="H14" s="51">
        <v>210631</v>
      </c>
      <c r="I14" s="63">
        <v>107.84997439999999</v>
      </c>
      <c r="J14" s="63">
        <v>174.38562683000001</v>
      </c>
      <c r="K14" s="63">
        <v>0</v>
      </c>
      <c r="L14" s="64">
        <v>2467</v>
      </c>
    </row>
    <row r="15" spans="1:12" x14ac:dyDescent="0.25">
      <c r="A15" s="23" t="s">
        <v>80</v>
      </c>
      <c r="B15" s="51">
        <v>353</v>
      </c>
      <c r="C15" s="63">
        <v>0.45666235446313003</v>
      </c>
      <c r="D15" s="63">
        <v>1.1300179906372601</v>
      </c>
      <c r="E15" s="63">
        <v>0</v>
      </c>
      <c r="F15" s="64">
        <v>17</v>
      </c>
      <c r="G15" s="23" t="s">
        <v>80</v>
      </c>
      <c r="H15" s="51">
        <v>795</v>
      </c>
      <c r="I15" s="63">
        <v>0.40706605222733999</v>
      </c>
      <c r="J15" s="63">
        <v>0.97125238371315004</v>
      </c>
      <c r="K15" s="63">
        <v>0</v>
      </c>
      <c r="L15" s="64">
        <v>12</v>
      </c>
    </row>
    <row r="16" spans="1:12" x14ac:dyDescent="0.25">
      <c r="A16" s="23" t="s">
        <v>81</v>
      </c>
      <c r="B16" s="51">
        <v>113</v>
      </c>
      <c r="C16" s="63">
        <v>0.14618369987063001</v>
      </c>
      <c r="D16" s="63">
        <v>0.55346440917281003</v>
      </c>
      <c r="E16" s="63">
        <v>0</v>
      </c>
      <c r="F16" s="64">
        <v>7</v>
      </c>
      <c r="G16" s="23" t="s">
        <v>81</v>
      </c>
      <c r="H16" s="51">
        <v>163</v>
      </c>
      <c r="I16" s="63">
        <v>8.3461341525860003E-2</v>
      </c>
      <c r="J16" s="63">
        <v>0.40196482171344999</v>
      </c>
      <c r="K16" s="63">
        <v>0</v>
      </c>
      <c r="L16" s="64">
        <v>9</v>
      </c>
    </row>
    <row r="17" spans="1:12" x14ac:dyDescent="0.25">
      <c r="A17" s="23" t="s">
        <v>82</v>
      </c>
      <c r="B17" s="51" t="s">
        <v>70</v>
      </c>
      <c r="C17" s="63">
        <v>17.152803622251</v>
      </c>
      <c r="D17" s="63">
        <v>12.753986858791899</v>
      </c>
      <c r="E17" s="63">
        <v>0</v>
      </c>
      <c r="F17" s="64">
        <v>126.42829999999999</v>
      </c>
      <c r="G17" s="23" t="s">
        <v>82</v>
      </c>
      <c r="H17" s="51" t="s">
        <v>70</v>
      </c>
      <c r="I17" s="63">
        <v>19.2107819252432</v>
      </c>
      <c r="J17" s="63">
        <v>13.322018412971399</v>
      </c>
      <c r="K17" s="63">
        <v>0</v>
      </c>
      <c r="L17" s="64">
        <v>100</v>
      </c>
    </row>
    <row r="18" spans="1:12" x14ac:dyDescent="0.25">
      <c r="A18" s="27" t="s">
        <v>88</v>
      </c>
      <c r="B18" s="60">
        <v>2938</v>
      </c>
      <c r="C18" s="65">
        <v>3.8007761966364799</v>
      </c>
      <c r="D18" s="65">
        <v>6.1844824545741304</v>
      </c>
      <c r="E18" s="65">
        <v>1</v>
      </c>
      <c r="F18" s="66">
        <v>69</v>
      </c>
      <c r="G18" s="27" t="s">
        <v>88</v>
      </c>
      <c r="H18" s="60">
        <v>5808</v>
      </c>
      <c r="I18" s="65">
        <v>2.9738863287250399</v>
      </c>
      <c r="J18" s="65">
        <v>4.1377205876246101</v>
      </c>
      <c r="K18" s="65">
        <v>1</v>
      </c>
      <c r="L18" s="66">
        <v>48</v>
      </c>
    </row>
    <row r="19" spans="1:12" x14ac:dyDescent="0.25">
      <c r="A19" s="114" t="s">
        <v>83</v>
      </c>
      <c r="B19" s="115"/>
      <c r="C19" s="116"/>
      <c r="D19" s="116"/>
      <c r="E19" s="116"/>
      <c r="F19" s="116"/>
    </row>
    <row r="20" spans="1:12" x14ac:dyDescent="0.25">
      <c r="A20" t="s">
        <v>91</v>
      </c>
    </row>
    <row r="21" spans="1:12" x14ac:dyDescent="0.25">
      <c r="A21" t="s">
        <v>92</v>
      </c>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6"/>
  <sheetViews>
    <sheetView showGridLines="0" zoomScale="90" zoomScaleNormal="90" workbookViewId="0">
      <selection activeCell="G31" sqref="G31"/>
    </sheetView>
  </sheetViews>
  <sheetFormatPr defaultRowHeight="15" x14ac:dyDescent="0.25"/>
  <cols>
    <col min="1" max="1" width="30.5703125" customWidth="1"/>
    <col min="2" max="7" width="10.5703125" customWidth="1"/>
    <col min="8" max="9" width="12.5703125" bestFit="1" customWidth="1"/>
  </cols>
  <sheetData>
    <row r="1" spans="1:10" s="1" customFormat="1" ht="15.75" x14ac:dyDescent="0.25">
      <c r="A1" s="97" t="s">
        <v>93</v>
      </c>
      <c r="B1" s="100"/>
      <c r="C1" s="98"/>
      <c r="D1" s="98"/>
      <c r="E1" s="98"/>
      <c r="F1" s="98"/>
      <c r="G1" s="99"/>
      <c r="H1" s="86"/>
      <c r="I1" s="86"/>
      <c r="J1" s="86"/>
    </row>
    <row r="2" spans="1:10" ht="30" x14ac:dyDescent="0.25">
      <c r="A2" s="33" t="s">
        <v>94</v>
      </c>
      <c r="B2" s="74" t="s">
        <v>95</v>
      </c>
      <c r="C2" s="67" t="s">
        <v>96</v>
      </c>
      <c r="D2" s="67" t="s">
        <v>97</v>
      </c>
      <c r="E2" s="67" t="s">
        <v>98</v>
      </c>
      <c r="F2" s="67" t="s">
        <v>99</v>
      </c>
      <c r="G2" s="68" t="s">
        <v>100</v>
      </c>
      <c r="H2" s="88"/>
      <c r="I2" s="88"/>
      <c r="J2" s="14"/>
    </row>
    <row r="3" spans="1:10" x14ac:dyDescent="0.25">
      <c r="A3" s="45">
        <v>0</v>
      </c>
      <c r="B3" s="47">
        <v>-0.05</v>
      </c>
      <c r="C3" s="6">
        <v>15</v>
      </c>
      <c r="D3" s="7">
        <f t="shared" ref="D3:D16" si="0">IF(C3&lt;&gt;"NA",C3/C$16,"NA")</f>
        <v>6.487889273356401E-3</v>
      </c>
      <c r="E3" s="47">
        <v>-0.05</v>
      </c>
      <c r="F3" s="6">
        <v>15</v>
      </c>
      <c r="G3" s="47">
        <f t="shared" ref="G3:G16" si="1">IF(F3&lt;&gt;"NA",F3/F$16,"NA")</f>
        <v>5.3898670499461015E-3</v>
      </c>
      <c r="H3" s="14"/>
      <c r="I3" s="14"/>
      <c r="J3" s="14"/>
    </row>
    <row r="4" spans="1:10" x14ac:dyDescent="0.25">
      <c r="A4" s="45">
        <v>0.5</v>
      </c>
      <c r="B4" s="47">
        <v>-0.05</v>
      </c>
      <c r="C4" s="6">
        <v>5</v>
      </c>
      <c r="D4" s="7">
        <f t="shared" si="0"/>
        <v>2.1626297577854673E-3</v>
      </c>
      <c r="E4" s="47">
        <v>-0.05</v>
      </c>
      <c r="F4" s="6">
        <v>24</v>
      </c>
      <c r="G4" s="47">
        <f t="shared" si="1"/>
        <v>8.6237872799137614E-3</v>
      </c>
      <c r="H4" s="14"/>
      <c r="I4" s="14"/>
      <c r="J4" s="14"/>
    </row>
    <row r="5" spans="1:10" x14ac:dyDescent="0.25">
      <c r="A5" s="46">
        <f>A4+0.5</f>
        <v>1</v>
      </c>
      <c r="B5" s="9">
        <v>-2.5000000000000001E-2</v>
      </c>
      <c r="C5" s="8">
        <v>30</v>
      </c>
      <c r="D5" s="9">
        <f t="shared" si="0"/>
        <v>1.2975778546712802E-2</v>
      </c>
      <c r="E5" s="9">
        <v>-2.5000000000000001E-2</v>
      </c>
      <c r="F5" s="8">
        <v>75</v>
      </c>
      <c r="G5" s="48">
        <f t="shared" si="1"/>
        <v>2.6949335249730505E-2</v>
      </c>
      <c r="H5" s="14"/>
      <c r="I5" s="14"/>
      <c r="J5" s="14"/>
    </row>
    <row r="6" spans="1:10" x14ac:dyDescent="0.25">
      <c r="A6" s="46">
        <f t="shared" ref="A6:A15" si="2">A5+0.5</f>
        <v>1.5</v>
      </c>
      <c r="B6" s="9">
        <v>-2.5000000000000001E-2</v>
      </c>
      <c r="C6" s="8">
        <v>56</v>
      </c>
      <c r="D6" s="9">
        <f>IF(C6&lt;&gt;"NA",C6/C$16,"NA")</f>
        <v>2.4221453287197232E-2</v>
      </c>
      <c r="E6" s="9">
        <v>-2.5000000000000001E-2</v>
      </c>
      <c r="F6" s="8">
        <v>140</v>
      </c>
      <c r="G6" s="48">
        <f t="shared" si="1"/>
        <v>5.0305425799496949E-2</v>
      </c>
      <c r="H6" s="14"/>
      <c r="I6" s="14"/>
      <c r="J6" s="14"/>
    </row>
    <row r="7" spans="1:10" x14ac:dyDescent="0.25">
      <c r="A7" s="46">
        <f t="shared" si="2"/>
        <v>2</v>
      </c>
      <c r="B7" s="9">
        <v>-2.5000000000000001E-2</v>
      </c>
      <c r="C7" s="8">
        <v>189</v>
      </c>
      <c r="D7" s="9">
        <f t="shared" si="0"/>
        <v>8.1747404844290661E-2</v>
      </c>
      <c r="E7" s="9">
        <v>-2.5000000000000001E-2</v>
      </c>
      <c r="F7" s="8">
        <v>71</v>
      </c>
      <c r="G7" s="48">
        <f t="shared" si="1"/>
        <v>2.5512037369744878E-2</v>
      </c>
      <c r="H7" s="14"/>
      <c r="I7" s="14"/>
      <c r="J7" s="14"/>
    </row>
    <row r="8" spans="1:10" ht="16.5" customHeight="1" x14ac:dyDescent="0.25">
      <c r="A8" s="45">
        <f t="shared" si="2"/>
        <v>2.5</v>
      </c>
      <c r="B8" s="47">
        <v>0</v>
      </c>
      <c r="C8" s="6">
        <v>94</v>
      </c>
      <c r="D8" s="7">
        <f t="shared" si="0"/>
        <v>4.065743944636678E-2</v>
      </c>
      <c r="E8" s="47">
        <v>0</v>
      </c>
      <c r="F8" s="6">
        <v>117</v>
      </c>
      <c r="G8" s="47">
        <f t="shared" si="1"/>
        <v>4.2040962989579593E-2</v>
      </c>
      <c r="H8" s="14"/>
      <c r="I8" s="14"/>
      <c r="J8" s="14"/>
    </row>
    <row r="9" spans="1:10" x14ac:dyDescent="0.25">
      <c r="A9" s="45">
        <f t="shared" si="2"/>
        <v>3</v>
      </c>
      <c r="B9" s="47">
        <v>0</v>
      </c>
      <c r="C9" s="6">
        <v>354</v>
      </c>
      <c r="D9" s="7">
        <f t="shared" si="0"/>
        <v>0.15311418685121106</v>
      </c>
      <c r="E9" s="47">
        <v>0</v>
      </c>
      <c r="F9" s="6">
        <v>370</v>
      </c>
      <c r="G9" s="47">
        <f t="shared" si="1"/>
        <v>0.13295005389867051</v>
      </c>
      <c r="H9" s="14"/>
      <c r="I9" s="14"/>
      <c r="J9" s="14"/>
    </row>
    <row r="10" spans="1:10" x14ac:dyDescent="0.25">
      <c r="A10" s="45">
        <f t="shared" si="2"/>
        <v>3.5</v>
      </c>
      <c r="B10" s="47">
        <v>0</v>
      </c>
      <c r="C10" s="6">
        <v>506</v>
      </c>
      <c r="D10" s="7">
        <f t="shared" si="0"/>
        <v>0.21885813148788927</v>
      </c>
      <c r="E10" s="47">
        <v>0</v>
      </c>
      <c r="F10" s="6">
        <v>461</v>
      </c>
      <c r="G10" s="47">
        <f t="shared" si="1"/>
        <v>0.16564858066834351</v>
      </c>
      <c r="H10" s="14"/>
      <c r="I10" s="14"/>
      <c r="J10" s="14"/>
    </row>
    <row r="11" spans="1:10" x14ac:dyDescent="0.25">
      <c r="A11" s="46">
        <f t="shared" si="2"/>
        <v>4</v>
      </c>
      <c r="B11" s="9">
        <v>0.02</v>
      </c>
      <c r="C11" s="8">
        <v>236</v>
      </c>
      <c r="D11" s="9">
        <f t="shared" si="0"/>
        <v>0.10207612456747404</v>
      </c>
      <c r="E11" s="48">
        <v>0.02</v>
      </c>
      <c r="F11" s="8">
        <v>333</v>
      </c>
      <c r="G11" s="48">
        <f t="shared" si="1"/>
        <v>0.11965504850880344</v>
      </c>
      <c r="H11" s="14"/>
      <c r="I11" s="14"/>
      <c r="J11" s="14"/>
    </row>
    <row r="12" spans="1:10" x14ac:dyDescent="0.25">
      <c r="A12" s="46">
        <f t="shared" si="2"/>
        <v>4.5</v>
      </c>
      <c r="B12" s="9">
        <v>0.02</v>
      </c>
      <c r="C12" s="8">
        <v>692</v>
      </c>
      <c r="D12" s="9">
        <f t="shared" si="0"/>
        <v>0.29930795847750863</v>
      </c>
      <c r="E12" s="48">
        <v>0.02</v>
      </c>
      <c r="F12" s="8">
        <v>920</v>
      </c>
      <c r="G12" s="48">
        <f t="shared" si="1"/>
        <v>0.33057851239669422</v>
      </c>
      <c r="H12" s="14"/>
      <c r="I12" s="14"/>
      <c r="J12" s="14"/>
    </row>
    <row r="13" spans="1:10" x14ac:dyDescent="0.25">
      <c r="A13" s="46">
        <f t="shared" si="2"/>
        <v>5</v>
      </c>
      <c r="B13" s="9">
        <v>0.02</v>
      </c>
      <c r="C13" s="8">
        <v>89</v>
      </c>
      <c r="D13" s="9">
        <f t="shared" si="0"/>
        <v>3.8494809688581315E-2</v>
      </c>
      <c r="E13" s="48">
        <v>0.02</v>
      </c>
      <c r="F13" s="8">
        <v>143</v>
      </c>
      <c r="G13" s="48">
        <f t="shared" si="1"/>
        <v>5.1383399209486168E-2</v>
      </c>
      <c r="H13" s="14"/>
      <c r="I13" s="14"/>
      <c r="J13" s="14"/>
    </row>
    <row r="14" spans="1:10" x14ac:dyDescent="0.25">
      <c r="A14" s="45">
        <f t="shared" si="2"/>
        <v>5.5</v>
      </c>
      <c r="B14" s="47">
        <v>0.04</v>
      </c>
      <c r="C14" s="6">
        <v>43</v>
      </c>
      <c r="D14" s="7">
        <f t="shared" si="0"/>
        <v>1.8598615916955018E-2</v>
      </c>
      <c r="E14" s="47">
        <v>0.04</v>
      </c>
      <c r="F14" s="6">
        <v>101</v>
      </c>
      <c r="G14" s="47">
        <f t="shared" si="1"/>
        <v>3.629177146963708E-2</v>
      </c>
      <c r="H14" s="14"/>
      <c r="I14" s="14"/>
      <c r="J14" s="14"/>
    </row>
    <row r="15" spans="1:10" x14ac:dyDescent="0.25">
      <c r="A15" s="45">
        <f t="shared" si="2"/>
        <v>6</v>
      </c>
      <c r="B15" s="47">
        <v>0.04</v>
      </c>
      <c r="C15" s="109">
        <v>3</v>
      </c>
      <c r="D15" s="7">
        <f t="shared" si="0"/>
        <v>1.2975778546712802E-3</v>
      </c>
      <c r="E15" s="47">
        <v>0.04</v>
      </c>
      <c r="F15" s="6">
        <v>13</v>
      </c>
      <c r="G15" s="47">
        <f t="shared" si="1"/>
        <v>4.6712181099532882E-3</v>
      </c>
      <c r="H15" s="14"/>
      <c r="I15" s="14"/>
      <c r="J15" s="14"/>
    </row>
    <row r="16" spans="1:10" x14ac:dyDescent="0.25">
      <c r="A16" s="37" t="s">
        <v>64</v>
      </c>
      <c r="B16" s="37"/>
      <c r="C16" s="110">
        <v>2312</v>
      </c>
      <c r="D16" s="49">
        <f t="shared" si="0"/>
        <v>1</v>
      </c>
      <c r="E16" s="49"/>
      <c r="F16" s="111">
        <v>2783</v>
      </c>
      <c r="G16" s="50">
        <f t="shared" si="1"/>
        <v>1</v>
      </c>
      <c r="H16" s="14"/>
      <c r="I16" s="14"/>
      <c r="J16" s="14"/>
    </row>
    <row r="17" spans="1:11" x14ac:dyDescent="0.25">
      <c r="A17" s="103" t="s">
        <v>101</v>
      </c>
      <c r="B17" s="42"/>
      <c r="C17" s="28"/>
      <c r="D17" s="28"/>
      <c r="E17" s="28"/>
      <c r="F17" s="28"/>
      <c r="G17" s="28"/>
      <c r="H17" s="14"/>
      <c r="I17" s="14"/>
      <c r="J17" s="14"/>
    </row>
    <row r="18" spans="1:11" ht="17.25" x14ac:dyDescent="0.25">
      <c r="A18" s="5" t="s">
        <v>102</v>
      </c>
      <c r="B18" s="5"/>
      <c r="C18" s="102"/>
      <c r="D18" s="102"/>
      <c r="E18" s="102"/>
      <c r="F18" s="102"/>
      <c r="G18" s="102"/>
      <c r="H18" s="14"/>
      <c r="I18" s="14"/>
      <c r="J18" s="14"/>
    </row>
    <row r="19" spans="1:11" ht="17.25" x14ac:dyDescent="0.25">
      <c r="A19" s="44" t="s">
        <v>103</v>
      </c>
      <c r="B19" s="43"/>
      <c r="C19" s="43"/>
      <c r="D19" s="43"/>
      <c r="E19" s="43"/>
      <c r="F19" s="43"/>
      <c r="G19" s="43"/>
      <c r="H19" s="14"/>
      <c r="I19" s="14"/>
      <c r="J19" s="14"/>
    </row>
    <row r="20" spans="1:11" x14ac:dyDescent="0.25">
      <c r="A20" s="5" t="s">
        <v>104</v>
      </c>
      <c r="B20" s="44"/>
      <c r="C20" s="44"/>
      <c r="D20" s="44"/>
      <c r="E20" s="44"/>
      <c r="F20" s="44"/>
      <c r="G20" s="44"/>
      <c r="H20" s="14"/>
      <c r="I20" s="14"/>
      <c r="J20" s="14"/>
    </row>
    <row r="21" spans="1:11" ht="17.25" x14ac:dyDescent="0.25">
      <c r="A21" s="43" t="s">
        <v>105</v>
      </c>
      <c r="B21" s="5"/>
      <c r="H21" s="14"/>
      <c r="I21" s="14"/>
      <c r="J21" s="14"/>
    </row>
    <row r="22" spans="1:11" x14ac:dyDescent="0.25">
      <c r="C22" s="4"/>
      <c r="F22" s="4"/>
      <c r="H22" s="14"/>
      <c r="I22" s="14"/>
      <c r="J22" s="14"/>
    </row>
    <row r="23" spans="1:11" x14ac:dyDescent="0.25">
      <c r="A23" s="21"/>
      <c r="C23" s="4"/>
      <c r="F23" s="4"/>
      <c r="H23" s="14"/>
      <c r="I23" s="14"/>
      <c r="J23" s="14"/>
    </row>
    <row r="24" spans="1:11" x14ac:dyDescent="0.25">
      <c r="B24" s="21"/>
      <c r="C24" s="4"/>
      <c r="F24" s="4"/>
    </row>
    <row r="25" spans="1:11" x14ac:dyDescent="0.25">
      <c r="C25" s="4"/>
      <c r="F25" s="4"/>
    </row>
    <row r="26" spans="1:11" x14ac:dyDescent="0.25">
      <c r="C26" s="4"/>
      <c r="F26" s="4"/>
      <c r="K26" s="16"/>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election activeCell="B7" sqref="B7"/>
    </sheetView>
  </sheetViews>
  <sheetFormatPr defaultRowHeight="15" x14ac:dyDescent="0.25"/>
  <cols>
    <col min="1" max="1" width="30.5703125" customWidth="1"/>
    <col min="2" max="5" width="10.5703125" customWidth="1"/>
    <col min="6" max="6" width="11.5703125" bestFit="1" customWidth="1"/>
    <col min="7" max="7" width="13.42578125" bestFit="1" customWidth="1"/>
  </cols>
  <sheetData>
    <row r="1" spans="1:9" s="1" customFormat="1" ht="15.75" x14ac:dyDescent="0.25">
      <c r="A1" s="97" t="s">
        <v>106</v>
      </c>
      <c r="B1" s="98"/>
      <c r="C1" s="98"/>
      <c r="D1" s="98"/>
      <c r="E1" s="99"/>
      <c r="F1" s="86"/>
      <c r="G1" s="86"/>
      <c r="H1" s="86"/>
      <c r="I1" s="86"/>
    </row>
    <row r="2" spans="1:9" ht="45" x14ac:dyDescent="0.25">
      <c r="A2" s="33" t="s">
        <v>107</v>
      </c>
      <c r="B2" s="69" t="s">
        <v>108</v>
      </c>
      <c r="C2" s="69" t="s">
        <v>109</v>
      </c>
      <c r="D2" s="69" t="s">
        <v>110</v>
      </c>
      <c r="E2" s="70" t="s">
        <v>111</v>
      </c>
      <c r="F2" s="87"/>
      <c r="G2" s="88"/>
      <c r="H2" s="89"/>
      <c r="I2" s="14"/>
    </row>
    <row r="3" spans="1:9" x14ac:dyDescent="0.25">
      <c r="A3" s="34" t="s">
        <v>112</v>
      </c>
      <c r="B3" s="2">
        <f>SUM('3.MPS'!C3:C4)</f>
        <v>20</v>
      </c>
      <c r="C3" s="3">
        <f>SUM('3.MPS'!D3:D4)</f>
        <v>8.6505190311418692E-3</v>
      </c>
      <c r="D3" s="2">
        <f>SUM('3.MPS'!F3:F4)</f>
        <v>39</v>
      </c>
      <c r="E3" s="36">
        <f>SUM('3.MPS'!G3:G4)</f>
        <v>1.4013654329859862E-2</v>
      </c>
      <c r="F3" s="14"/>
      <c r="G3" s="90"/>
      <c r="H3" s="14"/>
      <c r="I3" s="14"/>
    </row>
    <row r="4" spans="1:9" x14ac:dyDescent="0.25">
      <c r="A4" s="34" t="s">
        <v>113</v>
      </c>
      <c r="B4" s="2">
        <f>SUM('3.MPS'!C5:C7)</f>
        <v>275</v>
      </c>
      <c r="C4" s="3">
        <f>SUM('3.MPS'!D5:D7)</f>
        <v>0.1189446366782007</v>
      </c>
      <c r="D4" s="2">
        <f>SUM('3.MPS'!F5:F7)</f>
        <v>286</v>
      </c>
      <c r="E4" s="36">
        <f>SUM('3.MPS'!G5:G7)</f>
        <v>0.10276679841897234</v>
      </c>
      <c r="F4" s="14"/>
      <c r="G4" s="90"/>
      <c r="H4" s="14"/>
      <c r="I4" s="14"/>
    </row>
    <row r="5" spans="1:9" x14ac:dyDescent="0.25">
      <c r="A5" s="34" t="s">
        <v>114</v>
      </c>
      <c r="B5" s="2">
        <f>SUM('3.MPS'!C8:C10)</f>
        <v>954</v>
      </c>
      <c r="C5" s="3">
        <f>SUM('3.MPS'!D8:D10)</f>
        <v>0.41262975778546707</v>
      </c>
      <c r="D5" s="2">
        <f>SUM('3.MPS'!F8:F10)</f>
        <v>948</v>
      </c>
      <c r="E5" s="36">
        <f>SUM('3.MPS'!G8:G10)</f>
        <v>0.34063959755659362</v>
      </c>
      <c r="F5" s="14"/>
      <c r="G5" s="90"/>
      <c r="H5" s="14"/>
      <c r="I5" s="14"/>
    </row>
    <row r="6" spans="1:9" x14ac:dyDescent="0.25">
      <c r="A6" s="35">
        <v>0.02</v>
      </c>
      <c r="B6" s="2">
        <f>SUM('3.MPS'!C11:C13)</f>
        <v>1017</v>
      </c>
      <c r="C6" s="3">
        <f>SUM('3.MPS'!D11:D13)</f>
        <v>0.43987889273356401</v>
      </c>
      <c r="D6" s="2">
        <f>SUM('3.MPS'!F11:F13)</f>
        <v>1396</v>
      </c>
      <c r="E6" s="36">
        <f>SUM('3.MPS'!G11:G13)</f>
        <v>0.5016169601149838</v>
      </c>
      <c r="F6" s="14"/>
      <c r="G6" s="90"/>
      <c r="H6" s="14"/>
      <c r="I6" s="14"/>
    </row>
    <row r="7" spans="1:9" x14ac:dyDescent="0.25">
      <c r="A7" s="35">
        <v>0.04</v>
      </c>
      <c r="B7" s="2">
        <f>SUM('3.MPS'!C14:C15)</f>
        <v>46</v>
      </c>
      <c r="C7" s="3">
        <f>SUM('3.MPS'!D14:D15)</f>
        <v>1.9896193771626297E-2</v>
      </c>
      <c r="D7" s="2">
        <f>SUM('3.MPS'!F14:F15)</f>
        <v>114</v>
      </c>
      <c r="E7" s="36">
        <f>SUM('3.MPS'!G14:G15)</f>
        <v>4.0962989579590367E-2</v>
      </c>
      <c r="F7" s="14"/>
      <c r="G7" s="90"/>
      <c r="H7" s="14"/>
      <c r="I7" s="14"/>
    </row>
    <row r="8" spans="1:9" x14ac:dyDescent="0.25">
      <c r="A8" s="37" t="s">
        <v>64</v>
      </c>
      <c r="B8" s="38">
        <f>SUM(B3:B7)</f>
        <v>2312</v>
      </c>
      <c r="C8" s="39">
        <f>SUM(C3:C7)</f>
        <v>0.99999999999999989</v>
      </c>
      <c r="D8" s="40">
        <f>SUM(D3:D7)</f>
        <v>2783</v>
      </c>
      <c r="E8" s="41">
        <f>SUM(E3:E7)</f>
        <v>0.99999999999999989</v>
      </c>
      <c r="F8" s="14"/>
      <c r="G8" s="14"/>
      <c r="H8" s="14"/>
      <c r="I8" s="14"/>
    </row>
    <row r="9" spans="1:9" x14ac:dyDescent="0.25">
      <c r="A9" s="106" t="s">
        <v>101</v>
      </c>
      <c r="B9" s="104"/>
      <c r="C9" s="105"/>
      <c r="D9" s="104"/>
      <c r="E9" s="105"/>
      <c r="F9" s="14"/>
      <c r="G9" s="14"/>
      <c r="H9" s="14"/>
      <c r="I9" s="14"/>
    </row>
    <row r="10" spans="1:9" ht="17.25" x14ac:dyDescent="0.25">
      <c r="A10" s="5" t="s">
        <v>115</v>
      </c>
      <c r="F10" s="14"/>
      <c r="G10" s="14"/>
      <c r="H10" s="14"/>
      <c r="I10" s="14"/>
    </row>
    <row r="11" spans="1:9" ht="17.25" x14ac:dyDescent="0.25">
      <c r="A11" s="5" t="s">
        <v>116</v>
      </c>
      <c r="F11" s="14"/>
      <c r="G11" s="14"/>
      <c r="H11" s="14"/>
      <c r="I11" s="14"/>
    </row>
    <row r="12" spans="1:9" x14ac:dyDescent="0.25">
      <c r="F12" s="14"/>
      <c r="G12" s="14"/>
      <c r="H12" s="14"/>
      <c r="I12" s="14"/>
    </row>
    <row r="13" spans="1:9" x14ac:dyDescent="0.25">
      <c r="F13" s="14"/>
      <c r="G13" s="14"/>
      <c r="H13" s="14"/>
      <c r="I13" s="14"/>
    </row>
    <row r="14" spans="1:9" x14ac:dyDescent="0.25">
      <c r="F14" s="14"/>
      <c r="G14" s="14"/>
      <c r="H14" s="14"/>
      <c r="I14" s="14"/>
    </row>
    <row r="15" spans="1:9" x14ac:dyDescent="0.25">
      <c r="F15" s="14"/>
      <c r="G15" s="14"/>
      <c r="H15" s="14"/>
      <c r="I15" s="14"/>
    </row>
    <row r="16" spans="1:9" x14ac:dyDescent="0.25">
      <c r="B16" s="4"/>
      <c r="D16" s="4"/>
      <c r="F16" s="14"/>
      <c r="G16" s="14"/>
      <c r="H16" s="14"/>
      <c r="I16" s="14"/>
    </row>
    <row r="17" spans="1:9" x14ac:dyDescent="0.25">
      <c r="F17" s="14"/>
      <c r="G17" s="14"/>
      <c r="H17" s="14"/>
      <c r="I17" s="14"/>
    </row>
    <row r="18" spans="1:9" ht="15.75" x14ac:dyDescent="0.25">
      <c r="A18" s="12"/>
      <c r="F18" s="14"/>
      <c r="G18" s="14"/>
      <c r="H18" s="14"/>
      <c r="I18" s="14"/>
    </row>
    <row r="19" spans="1:9" x14ac:dyDescent="0.25">
      <c r="F19" s="14"/>
      <c r="G19" s="14"/>
      <c r="H19" s="14"/>
      <c r="I19" s="14"/>
    </row>
    <row r="20" spans="1:9" x14ac:dyDescent="0.25">
      <c r="A20" s="13"/>
      <c r="F20" s="14"/>
      <c r="G20" s="14"/>
      <c r="H20" s="14"/>
      <c r="I20" s="14"/>
    </row>
    <row r="21" spans="1:9" x14ac:dyDescent="0.25">
      <c r="A21" s="13"/>
      <c r="F21" s="14"/>
      <c r="G21" s="14"/>
      <c r="H21" s="14"/>
      <c r="I21" s="14"/>
    </row>
    <row r="22" spans="1:9" x14ac:dyDescent="0.25">
      <c r="A22" s="13"/>
      <c r="F22" s="14"/>
      <c r="G22" s="14"/>
      <c r="H22" s="14"/>
      <c r="I22" s="14"/>
    </row>
    <row r="23" spans="1:9" x14ac:dyDescent="0.25">
      <c r="A23" s="13"/>
      <c r="F23" s="14"/>
      <c r="G23" s="14"/>
      <c r="H23" s="14"/>
      <c r="I23" s="14"/>
    </row>
    <row r="24" spans="1:9" x14ac:dyDescent="0.25">
      <c r="A24" s="14"/>
      <c r="F24" s="14"/>
      <c r="G24" s="14"/>
      <c r="H24" s="14"/>
      <c r="I24" s="14"/>
    </row>
    <row r="25" spans="1:9" x14ac:dyDescent="0.25">
      <c r="F25" s="14"/>
      <c r="G25" s="14"/>
      <c r="H25" s="14"/>
      <c r="I25" s="14"/>
    </row>
    <row r="26" spans="1:9" x14ac:dyDescent="0.25">
      <c r="F26" s="14"/>
      <c r="G26" s="14"/>
      <c r="H26" s="14"/>
      <c r="I26" s="14"/>
    </row>
    <row r="27" spans="1:9" x14ac:dyDescent="0.25">
      <c r="F27" s="14"/>
      <c r="G27" s="14"/>
      <c r="H27" s="14"/>
      <c r="I27" s="14"/>
    </row>
    <row r="28" spans="1:9" x14ac:dyDescent="0.25">
      <c r="F28" s="14"/>
      <c r="G28" s="14"/>
      <c r="H28" s="14"/>
      <c r="I28" s="14"/>
    </row>
  </sheetData>
  <pageMargins left="0.5" right="0.5" top="0.4" bottom="0.4" header="0" footer="0"/>
  <pageSetup scale="65" fitToHeight="0" orientation="landscape" r:id="rId1"/>
  <ignoredErrors>
    <ignoredError sqref="A3:A5" numberStoredAsText="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17" ma:contentTypeDescription="Create a new document." ma:contentTypeScope="" ma:versionID="c00ecca842f5f80f6b9a314e5bb1006b">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d9f9f0f4c7859b36e27b90afed7aa20b"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C4644B-BD72-4E7B-AA34-C34E42B753E7}">
  <ds:schemaRefs>
    <ds:schemaRef ds:uri="http://schemas.microsoft.com/sharepoint/v3/contenttype/forms"/>
  </ds:schemaRefs>
</ds:datastoreItem>
</file>

<file path=customXml/itemProps2.xml><?xml version="1.0" encoding="utf-8"?>
<ds:datastoreItem xmlns:ds="http://schemas.openxmlformats.org/officeDocument/2006/customXml" ds:itemID="{CAC5A586-9FBB-4F6F-9F54-7D5600DB136B}">
  <ds:schemaRefs>
    <ds:schemaRef ds:uri="9b330502-d9b1-4db2-b5b9-761f28162519"/>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ea60059a-116a-478a-b305-01ef4d823295"/>
    <ds:schemaRef ds:uri="97843595-1948-40db-aa57-1cc52c7092d2"/>
    <ds:schemaRef ds:uri="http://purl.org/dc/elements/1.1/"/>
  </ds:schemaRefs>
</ds:datastoreItem>
</file>

<file path=customXml/itemProps3.xml><?xml version="1.0" encoding="utf-8"?>
<ds:datastoreItem xmlns:ds="http://schemas.openxmlformats.org/officeDocument/2006/customXml" ds:itemID="{9F7FA642-113A-4559-81BE-B0F28C8B9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vt:lpstr>
      <vt:lpstr>0.Data Dictionary</vt:lpstr>
      <vt:lpstr>1.Fac Performance Rates</vt:lpstr>
      <vt:lpstr>2.MC Performance Rates</vt:lpstr>
      <vt:lpstr>3.MPS</vt:lpstr>
      <vt:lpstr>4.PPA</vt:lpstr>
      <vt:lpstr>'0.Data Dictionary'!Print_Titles</vt:lpstr>
      <vt:lpstr>'3.MPS'!Print_Titles</vt:lpstr>
      <vt:lpstr>'4.PPA'!Print_Titles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 (Measurement Year 2)</dc:title>
  <dc:subject/>
  <dc:creator>American Institutes for Research</dc:creator>
  <cp:keywords>ESRD; ETC; PUF; End-Stage Renal Disease; ESRD Treatment Choices; Public Use File; CMS; Centers for Medicare &amp; Medicaid Services;</cp:keywords>
  <dc:description/>
  <cp:lastModifiedBy>Caglayan, Koray</cp:lastModifiedBy>
  <cp:revision/>
  <dcterms:created xsi:type="dcterms:W3CDTF">2022-09-20T12:56:23Z</dcterms:created>
  <dcterms:modified xsi:type="dcterms:W3CDTF">2023-06-12T17:08:06Z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