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" yWindow="-12" windowWidth="10248" windowHeight="8172" tabRatio="752" activeTab="2"/>
  </bookViews>
  <sheets>
    <sheet name="Pymt Summary FEB 2015 &amp; PTD " sheetId="46" r:id="rId1"/>
    <sheet name="Public Payments by State" sheetId="3" r:id="rId2"/>
    <sheet name="Public Payments by State Graph" sheetId="4" r:id="rId3"/>
    <sheet name="Public Payments by State and PT" sheetId="5" r:id="rId4"/>
    <sheet name="Unique Providers by State" sheetId="19" r:id="rId5"/>
    <sheet name="State Graph Data" sheetId="6" r:id="rId6"/>
  </sheets>
  <definedNames>
    <definedName name="_xlnm._FilterDatabase" localSheetId="1" hidden="1">'Public Payments by State'!#REF!</definedName>
    <definedName name="_xlnm._FilterDatabase" localSheetId="3" hidden="1">'Public Payments by State and PT'!$A$1:$A$238</definedName>
    <definedName name="_xlnm._FilterDatabase" localSheetId="2" hidden="1">'Public Payments by State Graph'!#REF!</definedName>
    <definedName name="_xlnm._FilterDatabase" localSheetId="5" hidden="1">'State Graph Data'!$E$1:$E$61</definedName>
    <definedName name="_xlnm._FilterDatabase" localSheetId="4" hidden="1">'Unique Providers by State'!$A$1:$A$2</definedName>
    <definedName name="_xlnm.Print_Area" localSheetId="1">'Public Payments by State'!$A$1:$G$61</definedName>
    <definedName name="_xlnm.Print_Area" localSheetId="3">'Public Payments by State and PT'!$A$1:$O$235</definedName>
    <definedName name="_xlnm.Print_Area" localSheetId="0">'Pymt Summary FEB 2015 &amp; PTD '!$A$1:$G$20</definedName>
    <definedName name="_xlnm.Print_Area" localSheetId="5">'State Graph Data'!$A$1:$G$60</definedName>
    <definedName name="_xlnm.Print_Area" localSheetId="4">'Unique Providers by State'!$A$1:$D$234</definedName>
    <definedName name="_xlnm.Print_Titles" localSheetId="1">'Public Payments by State'!$1:$2</definedName>
    <definedName name="_xlnm.Print_Titles" localSheetId="3">'Public Payments by State and PT'!$1:$2</definedName>
    <definedName name="_xlnm.Print_Titles" localSheetId="4">'Unique Providers by State'!$1:$1</definedName>
  </definedNames>
  <calcPr calcId="145621"/>
</workbook>
</file>

<file path=xl/calcChain.xml><?xml version="1.0" encoding="utf-8"?>
<calcChain xmlns="http://schemas.openxmlformats.org/spreadsheetml/2006/main">
  <c r="G15" i="46" l="1"/>
  <c r="G16" i="46" s="1"/>
  <c r="F15" i="46"/>
  <c r="F16" i="46" s="1"/>
  <c r="E15" i="46"/>
  <c r="E16" i="46" s="1"/>
  <c r="D15" i="46"/>
  <c r="D16" i="46" s="1"/>
  <c r="G14" i="46"/>
  <c r="F14" i="46"/>
  <c r="E14" i="46"/>
  <c r="D14" i="46"/>
  <c r="G12" i="46"/>
  <c r="F12" i="46"/>
  <c r="E12" i="46"/>
  <c r="D12" i="46"/>
  <c r="E9" i="46"/>
  <c r="G8" i="46"/>
  <c r="G9" i="46" s="1"/>
  <c r="G17" i="46" s="1"/>
  <c r="F8" i="46"/>
  <c r="F9" i="46" s="1"/>
  <c r="E8" i="46"/>
  <c r="D8" i="46"/>
  <c r="D9" i="46" s="1"/>
  <c r="D17" i="46" s="1"/>
  <c r="G7" i="46"/>
  <c r="F7" i="46"/>
  <c r="E7" i="46"/>
  <c r="D7" i="46"/>
  <c r="G5" i="46"/>
  <c r="F5" i="46"/>
  <c r="E5" i="46"/>
  <c r="D5" i="46"/>
  <c r="F17" i="46" l="1"/>
  <c r="E17" i="46"/>
  <c r="K234" i="5" l="1"/>
  <c r="J234" i="5"/>
  <c r="I234" i="5"/>
  <c r="H234" i="5"/>
  <c r="K230" i="5"/>
  <c r="J230" i="5"/>
  <c r="I230" i="5"/>
  <c r="H230" i="5"/>
  <c r="K226" i="5"/>
  <c r="J226" i="5"/>
  <c r="I226" i="5"/>
  <c r="H226" i="5"/>
  <c r="K222" i="5"/>
  <c r="J222" i="5"/>
  <c r="I222" i="5"/>
  <c r="H222" i="5"/>
  <c r="K218" i="5"/>
  <c r="J218" i="5"/>
  <c r="I218" i="5"/>
  <c r="H218" i="5"/>
  <c r="K214" i="5"/>
  <c r="J214" i="5"/>
  <c r="I214" i="5"/>
  <c r="H214" i="5"/>
  <c r="K210" i="5"/>
  <c r="J210" i="5"/>
  <c r="I210" i="5"/>
  <c r="H210" i="5"/>
  <c r="K206" i="5"/>
  <c r="J206" i="5"/>
  <c r="I206" i="5"/>
  <c r="H206" i="5"/>
  <c r="K202" i="5"/>
  <c r="J202" i="5"/>
  <c r="I202" i="5"/>
  <c r="H202" i="5"/>
  <c r="K198" i="5"/>
  <c r="J198" i="5"/>
  <c r="I198" i="5"/>
  <c r="H198" i="5"/>
  <c r="K194" i="5"/>
  <c r="J194" i="5"/>
  <c r="I194" i="5"/>
  <c r="H194" i="5"/>
  <c r="K190" i="5"/>
  <c r="J190" i="5"/>
  <c r="I190" i="5"/>
  <c r="H190" i="5"/>
  <c r="K182" i="5"/>
  <c r="J182" i="5"/>
  <c r="I182" i="5"/>
  <c r="H182" i="5"/>
  <c r="K178" i="5"/>
  <c r="J178" i="5"/>
  <c r="I178" i="5"/>
  <c r="H178" i="5"/>
  <c r="K174" i="5"/>
  <c r="J174" i="5"/>
  <c r="I174" i="5"/>
  <c r="H174" i="5"/>
  <c r="K170" i="5"/>
  <c r="J170" i="5"/>
  <c r="I170" i="5"/>
  <c r="H170" i="5"/>
  <c r="K166" i="5"/>
  <c r="J166" i="5"/>
  <c r="I166" i="5"/>
  <c r="H166" i="5"/>
  <c r="K162" i="5"/>
  <c r="J162" i="5"/>
  <c r="I162" i="5"/>
  <c r="H162" i="5"/>
  <c r="K158" i="5"/>
  <c r="J158" i="5"/>
  <c r="I158" i="5"/>
  <c r="H158" i="5"/>
  <c r="K154" i="5"/>
  <c r="J154" i="5"/>
  <c r="I154" i="5"/>
  <c r="H154" i="5"/>
  <c r="K150" i="5"/>
  <c r="J150" i="5"/>
  <c r="I150" i="5"/>
  <c r="H150" i="5"/>
  <c r="K146" i="5"/>
  <c r="J146" i="5"/>
  <c r="I146" i="5"/>
  <c r="H146" i="5"/>
  <c r="K142" i="5"/>
  <c r="J142" i="5"/>
  <c r="I142" i="5"/>
  <c r="H142" i="5"/>
  <c r="K138" i="5"/>
  <c r="J138" i="5"/>
  <c r="I138" i="5"/>
  <c r="H138" i="5"/>
  <c r="K134" i="5"/>
  <c r="J134" i="5"/>
  <c r="I134" i="5"/>
  <c r="H134" i="5"/>
  <c r="K130" i="5"/>
  <c r="J130" i="5"/>
  <c r="I130" i="5"/>
  <c r="H130" i="5"/>
  <c r="K126" i="5"/>
  <c r="J126" i="5"/>
  <c r="I126" i="5"/>
  <c r="H126" i="5"/>
  <c r="K122" i="5"/>
  <c r="J122" i="5"/>
  <c r="I122" i="5"/>
  <c r="H122" i="5"/>
  <c r="K118" i="5"/>
  <c r="J118" i="5"/>
  <c r="I118" i="5"/>
  <c r="H118" i="5"/>
  <c r="K114" i="5"/>
  <c r="J114" i="5"/>
  <c r="I114" i="5"/>
  <c r="H114" i="5"/>
  <c r="K110" i="5"/>
  <c r="J110" i="5"/>
  <c r="I110" i="5"/>
  <c r="H110" i="5"/>
  <c r="K106" i="5"/>
  <c r="J106" i="5"/>
  <c r="I106" i="5"/>
  <c r="H106" i="5"/>
  <c r="K102" i="5"/>
  <c r="J102" i="5"/>
  <c r="I102" i="5"/>
  <c r="H102" i="5"/>
  <c r="K98" i="5"/>
  <c r="J98" i="5"/>
  <c r="I98" i="5"/>
  <c r="H98" i="5"/>
  <c r="K94" i="5"/>
  <c r="J94" i="5"/>
  <c r="I94" i="5"/>
  <c r="H94" i="5"/>
  <c r="K90" i="5"/>
  <c r="J90" i="5"/>
  <c r="I90" i="5"/>
  <c r="H90" i="5"/>
  <c r="K86" i="5"/>
  <c r="J86" i="5"/>
  <c r="I86" i="5"/>
  <c r="H86" i="5"/>
  <c r="K82" i="5"/>
  <c r="J82" i="5"/>
  <c r="I82" i="5"/>
  <c r="H82" i="5"/>
  <c r="K78" i="5"/>
  <c r="J78" i="5"/>
  <c r="I78" i="5"/>
  <c r="H78" i="5"/>
  <c r="K74" i="5"/>
  <c r="J74" i="5"/>
  <c r="I74" i="5"/>
  <c r="H74" i="5"/>
  <c r="K70" i="5"/>
  <c r="J70" i="5"/>
  <c r="I70" i="5"/>
  <c r="H70" i="5"/>
  <c r="K66" i="5"/>
  <c r="J66" i="5"/>
  <c r="I66" i="5"/>
  <c r="H66" i="5"/>
  <c r="K62" i="5"/>
  <c r="J62" i="5"/>
  <c r="I62" i="5"/>
  <c r="H62" i="5"/>
  <c r="K58" i="5"/>
  <c r="J58" i="5"/>
  <c r="I58" i="5"/>
  <c r="H58" i="5"/>
  <c r="K54" i="5"/>
  <c r="J54" i="5"/>
  <c r="I54" i="5"/>
  <c r="H54" i="5"/>
  <c r="K50" i="5"/>
  <c r="J50" i="5"/>
  <c r="I50" i="5"/>
  <c r="H50" i="5"/>
  <c r="K46" i="5"/>
  <c r="J46" i="5"/>
  <c r="I46" i="5"/>
  <c r="H46" i="5"/>
  <c r="K42" i="5"/>
  <c r="J42" i="5"/>
  <c r="I42" i="5"/>
  <c r="H42" i="5"/>
  <c r="K38" i="5"/>
  <c r="J38" i="5"/>
  <c r="I38" i="5"/>
  <c r="H38" i="5"/>
  <c r="K34" i="5"/>
  <c r="J34" i="5"/>
  <c r="I34" i="5"/>
  <c r="H34" i="5"/>
  <c r="K30" i="5"/>
  <c r="J30" i="5"/>
  <c r="I30" i="5"/>
  <c r="H30" i="5"/>
  <c r="K26" i="5"/>
  <c r="J26" i="5"/>
  <c r="I26" i="5"/>
  <c r="H26" i="5"/>
  <c r="K22" i="5"/>
  <c r="J22" i="5"/>
  <c r="I22" i="5"/>
  <c r="H22" i="5"/>
  <c r="K18" i="5"/>
  <c r="J18" i="5"/>
  <c r="I18" i="5"/>
  <c r="H18" i="5"/>
  <c r="K14" i="5"/>
  <c r="J14" i="5"/>
  <c r="I14" i="5"/>
  <c r="H14" i="5"/>
  <c r="K10" i="5"/>
  <c r="J10" i="5"/>
  <c r="I10" i="5"/>
  <c r="H10" i="5"/>
  <c r="K6" i="5"/>
  <c r="J6" i="5"/>
  <c r="I6" i="5"/>
  <c r="H6" i="5"/>
  <c r="H186" i="5" l="1"/>
  <c r="H235" i="5" s="1"/>
  <c r="I186" i="5"/>
  <c r="J186" i="5"/>
  <c r="K186" i="5"/>
  <c r="D233" i="19" l="1"/>
  <c r="C233" i="19"/>
  <c r="D229" i="19"/>
  <c r="C229" i="19"/>
  <c r="D225" i="19"/>
  <c r="C225" i="19"/>
  <c r="D221" i="19"/>
  <c r="C221" i="19"/>
  <c r="D217" i="19"/>
  <c r="C217" i="19"/>
  <c r="D213" i="19"/>
  <c r="C213" i="19"/>
  <c r="D209" i="19"/>
  <c r="C209" i="19"/>
  <c r="D205" i="19"/>
  <c r="C205" i="19"/>
  <c r="D201" i="19"/>
  <c r="C201" i="19"/>
  <c r="D197" i="19"/>
  <c r="C197" i="19"/>
  <c r="D193" i="19"/>
  <c r="C193" i="19"/>
  <c r="D189" i="19"/>
  <c r="C189" i="19"/>
  <c r="D185" i="19"/>
  <c r="C185" i="19"/>
  <c r="D181" i="19"/>
  <c r="C181" i="19"/>
  <c r="D177" i="19"/>
  <c r="C177" i="19"/>
  <c r="D173" i="19"/>
  <c r="C173" i="19"/>
  <c r="D169" i="19"/>
  <c r="C169" i="19"/>
  <c r="D165" i="19"/>
  <c r="C165" i="19"/>
  <c r="D161" i="19"/>
  <c r="C161" i="19"/>
  <c r="D157" i="19"/>
  <c r="C157" i="19"/>
  <c r="D153" i="19"/>
  <c r="C153" i="19"/>
  <c r="D149" i="19"/>
  <c r="C149" i="19"/>
  <c r="D145" i="19"/>
  <c r="C145" i="19"/>
  <c r="D141" i="19"/>
  <c r="C141" i="19"/>
  <c r="D137" i="19"/>
  <c r="C137" i="19"/>
  <c r="D133" i="19"/>
  <c r="C133" i="19"/>
  <c r="D129" i="19"/>
  <c r="C129" i="19"/>
  <c r="D125" i="19"/>
  <c r="C125" i="19"/>
  <c r="D121" i="19"/>
  <c r="C121" i="19"/>
  <c r="D117" i="19"/>
  <c r="C117" i="19"/>
  <c r="D113" i="19"/>
  <c r="C113" i="19"/>
  <c r="D109" i="19"/>
  <c r="C109" i="19"/>
  <c r="D105" i="19"/>
  <c r="C105" i="19"/>
  <c r="D101" i="19"/>
  <c r="C101" i="19"/>
  <c r="D97" i="19"/>
  <c r="C97" i="19"/>
  <c r="D93" i="19"/>
  <c r="C93" i="19"/>
  <c r="D89" i="19"/>
  <c r="C89" i="19"/>
  <c r="D85" i="19"/>
  <c r="C85" i="19"/>
  <c r="D81" i="19"/>
  <c r="C81" i="19"/>
  <c r="D77" i="19"/>
  <c r="C77" i="19"/>
  <c r="D73" i="19"/>
  <c r="C73" i="19"/>
  <c r="D69" i="19"/>
  <c r="C69" i="19"/>
  <c r="D65" i="19"/>
  <c r="C65" i="19"/>
  <c r="D61" i="19"/>
  <c r="C61" i="19"/>
  <c r="D57" i="19"/>
  <c r="C57" i="19"/>
  <c r="D53" i="19"/>
  <c r="C53" i="19"/>
  <c r="D49" i="19"/>
  <c r="C49" i="19"/>
  <c r="D45" i="19"/>
  <c r="C45" i="19"/>
  <c r="D41" i="19"/>
  <c r="C41" i="19"/>
  <c r="D37" i="19"/>
  <c r="C37" i="19"/>
  <c r="D33" i="19"/>
  <c r="C33" i="19"/>
  <c r="D29" i="19"/>
  <c r="C29" i="19"/>
  <c r="D25" i="19"/>
  <c r="C25" i="19"/>
  <c r="D21" i="19"/>
  <c r="C21" i="19"/>
  <c r="D17" i="19"/>
  <c r="C17" i="19"/>
  <c r="D13" i="19"/>
  <c r="C13" i="19"/>
  <c r="D9" i="19"/>
  <c r="C9" i="19"/>
  <c r="D5" i="19"/>
  <c r="C5" i="19"/>
  <c r="C234" i="19" l="1"/>
  <c r="D234" i="19"/>
  <c r="E158" i="5"/>
  <c r="D158" i="5"/>
  <c r="O157" i="5"/>
  <c r="N157" i="5"/>
  <c r="O156" i="5"/>
  <c r="N156" i="5"/>
  <c r="M158" i="5" l="1"/>
  <c r="O158" i="5" s="1"/>
  <c r="L158" i="5"/>
  <c r="N158" i="5" s="1"/>
  <c r="O155" i="5"/>
  <c r="N155" i="5"/>
  <c r="E234" i="5" l="1"/>
  <c r="D234" i="5"/>
  <c r="O233" i="5"/>
  <c r="N233" i="5"/>
  <c r="O232" i="5"/>
  <c r="N232" i="5"/>
  <c r="E230" i="5"/>
  <c r="D230" i="5"/>
  <c r="O229" i="5"/>
  <c r="N229" i="5"/>
  <c r="O228" i="5"/>
  <c r="N228" i="5"/>
  <c r="E226" i="5"/>
  <c r="D226" i="5"/>
  <c r="O225" i="5"/>
  <c r="N225" i="5"/>
  <c r="O224" i="5"/>
  <c r="N224" i="5"/>
  <c r="E222" i="5"/>
  <c r="D222" i="5"/>
  <c r="O221" i="5"/>
  <c r="N221" i="5"/>
  <c r="O220" i="5"/>
  <c r="N220" i="5"/>
  <c r="E218" i="5"/>
  <c r="D218" i="5"/>
  <c r="O217" i="5"/>
  <c r="N217" i="5"/>
  <c r="O216" i="5"/>
  <c r="N216" i="5"/>
  <c r="E214" i="5"/>
  <c r="D214" i="5"/>
  <c r="O213" i="5"/>
  <c r="N213" i="5"/>
  <c r="O212" i="5"/>
  <c r="N211" i="5"/>
  <c r="E210" i="5"/>
  <c r="D210" i="5"/>
  <c r="O209" i="5"/>
  <c r="N209" i="5"/>
  <c r="O208" i="5"/>
  <c r="N208" i="5"/>
  <c r="E206" i="5"/>
  <c r="D206" i="5"/>
  <c r="O205" i="5"/>
  <c r="N205" i="5"/>
  <c r="O204" i="5"/>
  <c r="N203" i="5"/>
  <c r="E202" i="5"/>
  <c r="D202" i="5"/>
  <c r="O201" i="5"/>
  <c r="N201" i="5"/>
  <c r="O200" i="5"/>
  <c r="N200" i="5"/>
  <c r="E198" i="5"/>
  <c r="D198" i="5"/>
  <c r="O197" i="5"/>
  <c r="N197" i="5"/>
  <c r="O196" i="5"/>
  <c r="N195" i="5"/>
  <c r="E194" i="5"/>
  <c r="D194" i="5"/>
  <c r="O193" i="5"/>
  <c r="N193" i="5"/>
  <c r="O192" i="5"/>
  <c r="N192" i="5"/>
  <c r="E190" i="5"/>
  <c r="D190" i="5"/>
  <c r="O189" i="5"/>
  <c r="N189" i="5"/>
  <c r="O188" i="5"/>
  <c r="N187" i="5"/>
  <c r="E186" i="5"/>
  <c r="D186" i="5"/>
  <c r="O185" i="5"/>
  <c r="N185" i="5"/>
  <c r="O184" i="5"/>
  <c r="N184" i="5"/>
  <c r="E182" i="5"/>
  <c r="D182" i="5"/>
  <c r="O181" i="5"/>
  <c r="N181" i="5"/>
  <c r="O180" i="5"/>
  <c r="N179" i="5"/>
  <c r="E178" i="5"/>
  <c r="D178" i="5"/>
  <c r="O177" i="5"/>
  <c r="N177" i="5"/>
  <c r="O176" i="5"/>
  <c r="N176" i="5"/>
  <c r="E174" i="5"/>
  <c r="D174" i="5"/>
  <c r="O173" i="5"/>
  <c r="N173" i="5"/>
  <c r="O172" i="5"/>
  <c r="N171" i="5"/>
  <c r="E170" i="5"/>
  <c r="D170" i="5"/>
  <c r="O169" i="5"/>
  <c r="N169" i="5"/>
  <c r="O168" i="5"/>
  <c r="N168" i="5"/>
  <c r="E166" i="5"/>
  <c r="D166" i="5"/>
  <c r="O165" i="5"/>
  <c r="N165" i="5"/>
  <c r="O164" i="5"/>
  <c r="N163" i="5"/>
  <c r="E162" i="5"/>
  <c r="D162" i="5"/>
  <c r="O161" i="5"/>
  <c r="N161" i="5"/>
  <c r="O160" i="5"/>
  <c r="N160" i="5"/>
  <c r="E154" i="5"/>
  <c r="D154" i="5"/>
  <c r="O153" i="5"/>
  <c r="N153" i="5"/>
  <c r="O152" i="5"/>
  <c r="N151" i="5"/>
  <c r="E150" i="5"/>
  <c r="D150" i="5"/>
  <c r="O149" i="5"/>
  <c r="N149" i="5"/>
  <c r="O148" i="5"/>
  <c r="N148" i="5"/>
  <c r="E146" i="5"/>
  <c r="D146" i="5"/>
  <c r="O145" i="5"/>
  <c r="N145" i="5"/>
  <c r="O144" i="5"/>
  <c r="N143" i="5"/>
  <c r="E142" i="5"/>
  <c r="D142" i="5"/>
  <c r="O141" i="5"/>
  <c r="N141" i="5"/>
  <c r="O140" i="5"/>
  <c r="N140" i="5"/>
  <c r="E138" i="5"/>
  <c r="D138" i="5"/>
  <c r="O137" i="5"/>
  <c r="N137" i="5"/>
  <c r="O136" i="5"/>
  <c r="N135" i="5"/>
  <c r="E134" i="5"/>
  <c r="D134" i="5"/>
  <c r="O133" i="5"/>
  <c r="N133" i="5"/>
  <c r="O132" i="5"/>
  <c r="N132" i="5"/>
  <c r="E130" i="5"/>
  <c r="D130" i="5"/>
  <c r="O129" i="5"/>
  <c r="N129" i="5"/>
  <c r="O128" i="5"/>
  <c r="N127" i="5"/>
  <c r="E126" i="5"/>
  <c r="D126" i="5"/>
  <c r="O125" i="5"/>
  <c r="N125" i="5"/>
  <c r="O124" i="5"/>
  <c r="N124" i="5"/>
  <c r="E122" i="5"/>
  <c r="D122" i="5"/>
  <c r="O121" i="5"/>
  <c r="N121" i="5"/>
  <c r="O120" i="5"/>
  <c r="N119" i="5"/>
  <c r="E118" i="5"/>
  <c r="D118" i="5"/>
  <c r="O117" i="5"/>
  <c r="N117" i="5"/>
  <c r="O116" i="5"/>
  <c r="N116" i="5"/>
  <c r="E114" i="5"/>
  <c r="D114" i="5"/>
  <c r="O113" i="5"/>
  <c r="N113" i="5"/>
  <c r="O112" i="5"/>
  <c r="N111" i="5"/>
  <c r="E110" i="5"/>
  <c r="D110" i="5"/>
  <c r="O109" i="5"/>
  <c r="N109" i="5"/>
  <c r="O108" i="5"/>
  <c r="N108" i="5"/>
  <c r="E106" i="5"/>
  <c r="D106" i="5"/>
  <c r="O105" i="5"/>
  <c r="N105" i="5"/>
  <c r="O104" i="5"/>
  <c r="N104" i="5"/>
  <c r="N103" i="5"/>
  <c r="E102" i="5"/>
  <c r="D102" i="5"/>
  <c r="O101" i="5"/>
  <c r="N101" i="5"/>
  <c r="O100" i="5"/>
  <c r="N100" i="5"/>
  <c r="E98" i="5"/>
  <c r="D98" i="5"/>
  <c r="O97" i="5"/>
  <c r="N97" i="5"/>
  <c r="O96" i="5"/>
  <c r="N95" i="5"/>
  <c r="E94" i="5"/>
  <c r="D94" i="5"/>
  <c r="O93" i="5"/>
  <c r="N93" i="5"/>
  <c r="O92" i="5"/>
  <c r="N92" i="5"/>
  <c r="E90" i="5"/>
  <c r="D90" i="5"/>
  <c r="O89" i="5"/>
  <c r="N89" i="5"/>
  <c r="O88" i="5"/>
  <c r="N87" i="5"/>
  <c r="E86" i="5"/>
  <c r="D86" i="5"/>
  <c r="O85" i="5"/>
  <c r="N85" i="5"/>
  <c r="O84" i="5"/>
  <c r="N84" i="5"/>
  <c r="E82" i="5"/>
  <c r="D82" i="5"/>
  <c r="O81" i="5"/>
  <c r="N81" i="5"/>
  <c r="O80" i="5"/>
  <c r="N79" i="5"/>
  <c r="E78" i="5"/>
  <c r="D78" i="5"/>
  <c r="O77" i="5"/>
  <c r="N77" i="5"/>
  <c r="O76" i="5"/>
  <c r="N76" i="5"/>
  <c r="E74" i="5"/>
  <c r="D74" i="5"/>
  <c r="O73" i="5"/>
  <c r="N73" i="5"/>
  <c r="O72" i="5"/>
  <c r="N71" i="5"/>
  <c r="E70" i="5"/>
  <c r="D70" i="5"/>
  <c r="O69" i="5"/>
  <c r="N69" i="5"/>
  <c r="O68" i="5"/>
  <c r="N68" i="5"/>
  <c r="E66" i="5"/>
  <c r="D66" i="5"/>
  <c r="O65" i="5"/>
  <c r="N65" i="5"/>
  <c r="O64" i="5"/>
  <c r="N63" i="5"/>
  <c r="E62" i="5"/>
  <c r="D62" i="5"/>
  <c r="O61" i="5"/>
  <c r="N61" i="5"/>
  <c r="O60" i="5"/>
  <c r="N60" i="5"/>
  <c r="E58" i="5"/>
  <c r="D58" i="5"/>
  <c r="O57" i="5"/>
  <c r="N57" i="5"/>
  <c r="O56" i="5"/>
  <c r="N56" i="5"/>
  <c r="E54" i="5"/>
  <c r="D54" i="5"/>
  <c r="O53" i="5"/>
  <c r="N53" i="5"/>
  <c r="O52" i="5"/>
  <c r="N51" i="5"/>
  <c r="E50" i="5"/>
  <c r="D50" i="5"/>
  <c r="O49" i="5"/>
  <c r="N49" i="5"/>
  <c r="O48" i="5"/>
  <c r="N48" i="5"/>
  <c r="E46" i="5"/>
  <c r="D46" i="5"/>
  <c r="O45" i="5"/>
  <c r="N45" i="5"/>
  <c r="O44" i="5"/>
  <c r="N43" i="5"/>
  <c r="E42" i="5"/>
  <c r="D42" i="5"/>
  <c r="O41" i="5"/>
  <c r="N41" i="5"/>
  <c r="O40" i="5"/>
  <c r="N40" i="5"/>
  <c r="E38" i="5"/>
  <c r="D38" i="5"/>
  <c r="O37" i="5"/>
  <c r="N37" i="5"/>
  <c r="O36" i="5"/>
  <c r="N36" i="5"/>
  <c r="E34" i="5"/>
  <c r="D34" i="5"/>
  <c r="O33" i="5"/>
  <c r="N33" i="5"/>
  <c r="O32" i="5"/>
  <c r="N32" i="5"/>
  <c r="E30" i="5"/>
  <c r="D30" i="5"/>
  <c r="O29" i="5"/>
  <c r="N29" i="5"/>
  <c r="O28" i="5"/>
  <c r="N28" i="5"/>
  <c r="E26" i="5"/>
  <c r="D26" i="5"/>
  <c r="O25" i="5"/>
  <c r="N25" i="5"/>
  <c r="O24" i="5"/>
  <c r="N24" i="5"/>
  <c r="N23" i="5"/>
  <c r="E22" i="5"/>
  <c r="D22" i="5"/>
  <c r="O21" i="5"/>
  <c r="N21" i="5"/>
  <c r="O20" i="5"/>
  <c r="N20" i="5"/>
  <c r="E18" i="5"/>
  <c r="D18" i="5"/>
  <c r="O17" i="5"/>
  <c r="N17" i="5"/>
  <c r="O16" i="5"/>
  <c r="N16" i="5"/>
  <c r="E14" i="5"/>
  <c r="D14" i="5"/>
  <c r="O13" i="5"/>
  <c r="N13" i="5"/>
  <c r="O12" i="5"/>
  <c r="N12" i="5"/>
  <c r="E10" i="5"/>
  <c r="D10" i="5"/>
  <c r="O9" i="5"/>
  <c r="N9" i="5"/>
  <c r="O8" i="5"/>
  <c r="N8" i="5"/>
  <c r="E6" i="5"/>
  <c r="D6" i="5"/>
  <c r="O5" i="5"/>
  <c r="N5" i="5"/>
  <c r="O4" i="5"/>
  <c r="N4" i="5"/>
  <c r="G61" i="3"/>
  <c r="F61" i="3"/>
  <c r="E61" i="3"/>
  <c r="D61" i="3"/>
  <c r="C61" i="3"/>
  <c r="B61" i="3"/>
  <c r="L70" i="5" l="1"/>
  <c r="N70" i="5" s="1"/>
  <c r="L78" i="5"/>
  <c r="N78" i="5" s="1"/>
  <c r="L94" i="5"/>
  <c r="N94" i="5" s="1"/>
  <c r="L118" i="5"/>
  <c r="N118" i="5" s="1"/>
  <c r="L134" i="5"/>
  <c r="N134" i="5" s="1"/>
  <c r="L150" i="5"/>
  <c r="N150" i="5" s="1"/>
  <c r="L186" i="5"/>
  <c r="N186" i="5" s="1"/>
  <c r="L202" i="5"/>
  <c r="N202" i="5" s="1"/>
  <c r="L6" i="5"/>
  <c r="N6" i="5" s="1"/>
  <c r="M10" i="5"/>
  <c r="O10" i="5" s="1"/>
  <c r="M54" i="5"/>
  <c r="O54" i="5" s="1"/>
  <c r="M74" i="5"/>
  <c r="O74" i="5" s="1"/>
  <c r="M78" i="5"/>
  <c r="O78" i="5" s="1"/>
  <c r="M86" i="5"/>
  <c r="O86" i="5" s="1"/>
  <c r="M94" i="5"/>
  <c r="O94" i="5" s="1"/>
  <c r="M98" i="5"/>
  <c r="O98" i="5" s="1"/>
  <c r="M102" i="5"/>
  <c r="O102" i="5" s="1"/>
  <c r="M110" i="5"/>
  <c r="O110" i="5" s="1"/>
  <c r="M114" i="5"/>
  <c r="O114" i="5" s="1"/>
  <c r="M118" i="5"/>
  <c r="O118" i="5" s="1"/>
  <c r="M126" i="5"/>
  <c r="O126" i="5" s="1"/>
  <c r="M138" i="5"/>
  <c r="O138" i="5" s="1"/>
  <c r="M166" i="5"/>
  <c r="O166" i="5" s="1"/>
  <c r="M174" i="5"/>
  <c r="O174" i="5" s="1"/>
  <c r="M190" i="5"/>
  <c r="O190" i="5" s="1"/>
  <c r="M194" i="5"/>
  <c r="O194" i="5" s="1"/>
  <c r="M198" i="5"/>
  <c r="O198" i="5" s="1"/>
  <c r="M202" i="5"/>
  <c r="O202" i="5" s="1"/>
  <c r="M214" i="5"/>
  <c r="O214" i="5" s="1"/>
  <c r="M218" i="5"/>
  <c r="O218" i="5" s="1"/>
  <c r="L218" i="5"/>
  <c r="N218" i="5" s="1"/>
  <c r="M6" i="5"/>
  <c r="O6" i="5" s="1"/>
  <c r="M234" i="5"/>
  <c r="O234" i="5" s="1"/>
  <c r="M210" i="5"/>
  <c r="O210" i="5" s="1"/>
  <c r="M186" i="5"/>
  <c r="O186" i="5" s="1"/>
  <c r="M170" i="5"/>
  <c r="O170" i="5" s="1"/>
  <c r="M154" i="5"/>
  <c r="O154" i="5" s="1"/>
  <c r="M150" i="5"/>
  <c r="O150" i="5" s="1"/>
  <c r="L142" i="5"/>
  <c r="N142" i="5" s="1"/>
  <c r="M142" i="5"/>
  <c r="O142" i="5" s="1"/>
  <c r="M122" i="5"/>
  <c r="O122" i="5" s="1"/>
  <c r="M90" i="5"/>
  <c r="O90" i="5" s="1"/>
  <c r="M70" i="5"/>
  <c r="O70" i="5" s="1"/>
  <c r="M66" i="5"/>
  <c r="O66" i="5" s="1"/>
  <c r="L62" i="5"/>
  <c r="N62" i="5" s="1"/>
  <c r="M62" i="5"/>
  <c r="O62" i="5" s="1"/>
  <c r="L22" i="5"/>
  <c r="N22" i="5" s="1"/>
  <c r="J235" i="5"/>
  <c r="D235" i="5"/>
  <c r="K235" i="5"/>
  <c r="L10" i="5"/>
  <c r="N10" i="5" s="1"/>
  <c r="M230" i="5"/>
  <c r="O230" i="5" s="1"/>
  <c r="L226" i="5"/>
  <c r="N226" i="5" s="1"/>
  <c r="M226" i="5"/>
  <c r="O226" i="5" s="1"/>
  <c r="L222" i="5"/>
  <c r="N222" i="5" s="1"/>
  <c r="M222" i="5"/>
  <c r="O222" i="5" s="1"/>
  <c r="M206" i="5"/>
  <c r="O206" i="5" s="1"/>
  <c r="L194" i="5"/>
  <c r="N194" i="5" s="1"/>
  <c r="M182" i="5"/>
  <c r="O182" i="5" s="1"/>
  <c r="L178" i="5"/>
  <c r="N178" i="5" s="1"/>
  <c r="M178" i="5"/>
  <c r="O178" i="5" s="1"/>
  <c r="L162" i="5"/>
  <c r="N162" i="5" s="1"/>
  <c r="M162" i="5"/>
  <c r="O162" i="5" s="1"/>
  <c r="M146" i="5"/>
  <c r="O146" i="5" s="1"/>
  <c r="M130" i="5"/>
  <c r="O130" i="5" s="1"/>
  <c r="L126" i="5"/>
  <c r="N126" i="5" s="1"/>
  <c r="L110" i="5"/>
  <c r="N110" i="5" s="1"/>
  <c r="M106" i="5"/>
  <c r="O106" i="5" s="1"/>
  <c r="L102" i="5"/>
  <c r="N102" i="5" s="1"/>
  <c r="L86" i="5"/>
  <c r="N86" i="5" s="1"/>
  <c r="M82" i="5"/>
  <c r="O82" i="5" s="1"/>
  <c r="L50" i="5"/>
  <c r="N50" i="5" s="1"/>
  <c r="L34" i="5"/>
  <c r="N34" i="5" s="1"/>
  <c r="L18" i="5"/>
  <c r="N18" i="5" s="1"/>
  <c r="L234" i="5"/>
  <c r="N234" i="5" s="1"/>
  <c r="L210" i="5"/>
  <c r="N210" i="5" s="1"/>
  <c r="L230" i="5"/>
  <c r="N230" i="5" s="1"/>
  <c r="M134" i="5"/>
  <c r="O134" i="5" s="1"/>
  <c r="I235" i="5"/>
  <c r="M22" i="5"/>
  <c r="O22" i="5" s="1"/>
  <c r="L170" i="5"/>
  <c r="N170" i="5" s="1"/>
  <c r="O35" i="5"/>
  <c r="M38" i="5"/>
  <c r="O38" i="5" s="1"/>
  <c r="O39" i="5"/>
  <c r="M42" i="5"/>
  <c r="O42" i="5" s="1"/>
  <c r="O55" i="5"/>
  <c r="M58" i="5"/>
  <c r="O58" i="5" s="1"/>
  <c r="N35" i="5"/>
  <c r="L38" i="5"/>
  <c r="N38" i="5" s="1"/>
  <c r="N39" i="5"/>
  <c r="L42" i="5"/>
  <c r="N42" i="5" s="1"/>
  <c r="N55" i="5"/>
  <c r="L58" i="5"/>
  <c r="N58" i="5" s="1"/>
  <c r="E235" i="5"/>
  <c r="L30" i="5"/>
  <c r="N30" i="5" s="1"/>
  <c r="M50" i="5"/>
  <c r="O50" i="5" s="1"/>
  <c r="M30" i="5"/>
  <c r="O30" i="5" s="1"/>
  <c r="M26" i="5"/>
  <c r="O26" i="5" s="1"/>
  <c r="M14" i="5"/>
  <c r="O14" i="5" s="1"/>
  <c r="L14" i="5"/>
  <c r="N14" i="5" s="1"/>
  <c r="M46" i="5"/>
  <c r="O46" i="5" s="1"/>
  <c r="M34" i="5"/>
  <c r="O34" i="5" s="1"/>
  <c r="M18" i="5"/>
  <c r="O18" i="5" s="1"/>
  <c r="L54" i="5"/>
  <c r="N54" i="5" s="1"/>
  <c r="L66" i="5"/>
  <c r="N66" i="5" s="1"/>
  <c r="L174" i="5"/>
  <c r="N174" i="5" s="1"/>
  <c r="L214" i="5"/>
  <c r="N214" i="5" s="1"/>
  <c r="L206" i="5"/>
  <c r="N206" i="5" s="1"/>
  <c r="L198" i="5"/>
  <c r="N198" i="5" s="1"/>
  <c r="L190" i="5"/>
  <c r="N190" i="5" s="1"/>
  <c r="L182" i="5"/>
  <c r="N182" i="5" s="1"/>
  <c r="L166" i="5"/>
  <c r="N166" i="5" s="1"/>
  <c r="L154" i="5"/>
  <c r="N154" i="5" s="1"/>
  <c r="L146" i="5"/>
  <c r="N146" i="5" s="1"/>
  <c r="L138" i="5"/>
  <c r="N138" i="5" s="1"/>
  <c r="L130" i="5"/>
  <c r="N130" i="5" s="1"/>
  <c r="L122" i="5"/>
  <c r="N122" i="5" s="1"/>
  <c r="L114" i="5"/>
  <c r="N114" i="5" s="1"/>
  <c r="L98" i="5"/>
  <c r="N98" i="5" s="1"/>
  <c r="L90" i="5"/>
  <c r="N90" i="5" s="1"/>
  <c r="L82" i="5"/>
  <c r="N82" i="5" s="1"/>
  <c r="L74" i="5"/>
  <c r="N74" i="5" s="1"/>
  <c r="L46" i="5"/>
  <c r="N46" i="5" s="1"/>
  <c r="N3" i="5"/>
  <c r="N15" i="5"/>
  <c r="N19" i="5"/>
  <c r="L26" i="5"/>
  <c r="N26" i="5" s="1"/>
  <c r="N27" i="5"/>
  <c r="N52" i="5"/>
  <c r="N59" i="5"/>
  <c r="N72" i="5"/>
  <c r="N80" i="5"/>
  <c r="N83" i="5"/>
  <c r="N88" i="5"/>
  <c r="N96" i="5"/>
  <c r="L106" i="5"/>
  <c r="N106" i="5" s="1"/>
  <c r="N107" i="5"/>
  <c r="N112" i="5"/>
  <c r="N115" i="5"/>
  <c r="N120" i="5"/>
  <c r="N131" i="5"/>
  <c r="N7" i="5"/>
  <c r="N11" i="5"/>
  <c r="N31" i="5"/>
  <c r="N44" i="5"/>
  <c r="N47" i="5"/>
  <c r="N64" i="5"/>
  <c r="N67" i="5"/>
  <c r="N75" i="5"/>
  <c r="N91" i="5"/>
  <c r="N99" i="5"/>
  <c r="N123" i="5"/>
  <c r="N128" i="5"/>
  <c r="N136" i="5"/>
  <c r="N139" i="5"/>
  <c r="N144" i="5"/>
  <c r="N147" i="5"/>
  <c r="N152" i="5"/>
  <c r="N159" i="5"/>
  <c r="N164" i="5"/>
  <c r="N167" i="5"/>
  <c r="N172" i="5"/>
  <c r="N175" i="5"/>
  <c r="N180" i="5"/>
  <c r="N183" i="5"/>
  <c r="N188" i="5"/>
  <c r="N191" i="5"/>
  <c r="N196" i="5"/>
  <c r="N199" i="5"/>
  <c r="N204" i="5"/>
  <c r="N207" i="5"/>
  <c r="N212" i="5"/>
  <c r="N215" i="5"/>
  <c r="O3" i="5"/>
  <c r="O7" i="5"/>
  <c r="O11" i="5"/>
  <c r="O15" i="5"/>
  <c r="O19" i="5"/>
  <c r="O23" i="5"/>
  <c r="O27" i="5"/>
  <c r="O31" i="5"/>
  <c r="O43" i="5"/>
  <c r="O47" i="5"/>
  <c r="O51" i="5"/>
  <c r="O59" i="5"/>
  <c r="O63" i="5"/>
  <c r="O67" i="5"/>
  <c r="O71" i="5"/>
  <c r="O75" i="5"/>
  <c r="O79" i="5"/>
  <c r="O83" i="5"/>
  <c r="O87" i="5"/>
  <c r="O91" i="5"/>
  <c r="O95" i="5"/>
  <c r="O99" i="5"/>
  <c r="O103" i="5"/>
  <c r="O107" i="5"/>
  <c r="O111" i="5"/>
  <c r="O115" i="5"/>
  <c r="O119" i="5"/>
  <c r="O123" i="5"/>
  <c r="O127" i="5"/>
  <c r="O131" i="5"/>
  <c r="O135" i="5"/>
  <c r="O139" i="5"/>
  <c r="O143" i="5"/>
  <c r="O147" i="5"/>
  <c r="O151" i="5"/>
  <c r="O159" i="5"/>
  <c r="O163" i="5"/>
  <c r="O167" i="5"/>
  <c r="O171" i="5"/>
  <c r="O175" i="5"/>
  <c r="O179" i="5"/>
  <c r="O183" i="5"/>
  <c r="O187" i="5"/>
  <c r="O191" i="5"/>
  <c r="O195" i="5"/>
  <c r="O199" i="5"/>
  <c r="O203" i="5"/>
  <c r="O207" i="5"/>
  <c r="O211" i="5"/>
  <c r="O215" i="5"/>
  <c r="O219" i="5"/>
  <c r="O223" i="5"/>
  <c r="O227" i="5"/>
  <c r="O231" i="5"/>
  <c r="N219" i="5"/>
  <c r="N223" i="5"/>
  <c r="N227" i="5"/>
  <c r="N231" i="5"/>
  <c r="L235" i="5" l="1"/>
  <c r="M235" i="5"/>
  <c r="O235" i="5"/>
  <c r="N235" i="5"/>
</calcChain>
</file>

<file path=xl/sharedStrings.xml><?xml version="1.0" encoding="utf-8"?>
<sst xmlns="http://schemas.openxmlformats.org/spreadsheetml/2006/main" count="1300" uniqueCount="109">
  <si>
    <t>State / Territory</t>
  </si>
  <si>
    <t>MEDICAID</t>
  </si>
  <si>
    <t>TOTAL</t>
  </si>
  <si>
    <t>EP</t>
  </si>
  <si>
    <t>Hospital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</si>
  <si>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</si>
  <si>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</si>
  <si>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</si>
  <si>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</si>
  <si>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</si>
  <si>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</si>
  <si>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</si>
  <si>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</si>
  <si>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</si>
  <si>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Federated States Of Micronesia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</si>
  <si>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</si>
  <si>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</si>
  <si>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</si>
  <si>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</si>
  <si>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</si>
  <si>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</si>
  <si>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</si>
  <si>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</si>
  <si>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</si>
  <si>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</si>
  <si>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</si>
  <si>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</si>
  <si>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Marshall Islands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</si>
  <si>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</si>
  <si>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</si>
  <si>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</si>
  <si>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</si>
  <si>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</si>
  <si>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</si>
  <si>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</si>
  <si>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</si>
  <si>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</si>
  <si>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</si>
  <si>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</si>
  <si>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</si>
  <si>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</si>
  <si>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</si>
  <si>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</si>
  <si>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Northern Mariana Islands</t>
  </si>
  <si>
    <t>Ohio</t>
  </si>
  <si>
    <t>Oklahoma</t>
  </si>
  <si>
    <t>Oregon</t>
  </si>
  <si>
    <t>Palau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</si>
  <si>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</si>
  <si>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</si>
  <si>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</si>
  <si>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</si>
  <si>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</si>
  <si>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</si>
  <si>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</si>
  <si>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</si>
  <si>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</si>
  <si>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 Islands</t>
  </si>
  <si>
    <t>Virginia</t>
  </si>
  <si>
    <t>Washington</t>
  </si>
  <si>
    <t>West Virginia</t>
  </si>
  <si>
    <t>Wisconsin</t>
  </si>
  <si>
    <t>Wyoming</t>
  </si>
  <si>
    <t>INCENTIVE PAYMENT PROGRAM</t>
  </si>
  <si>
    <t>PROGRAM</t>
  </si>
  <si>
    <t>PROVIDER TYPE</t>
  </si>
  <si>
    <t>PROGRAM TOTALS</t>
  </si>
  <si>
    <t>PAYMENT COUNT</t>
  </si>
  <si>
    <t>PAYMENT AMOUNT</t>
  </si>
  <si>
    <t>MEDICARE</t>
  </si>
  <si>
    <t>Medicare</t>
  </si>
  <si>
    <t>Total</t>
  </si>
  <si>
    <t>Medicare/Medicaid</t>
  </si>
  <si>
    <t>Total Hospitals</t>
  </si>
  <si>
    <t>Medicaid</t>
  </si>
  <si>
    <t>Grand Total</t>
  </si>
  <si>
    <t>Other Payments:</t>
  </si>
  <si>
    <t>Paid Count</t>
  </si>
  <si>
    <t>Payment Amt</t>
  </si>
  <si>
    <t>TOTALS</t>
  </si>
  <si>
    <t>Program Type</t>
  </si>
  <si>
    <t>Provider Type</t>
  </si>
  <si>
    <t>Count</t>
  </si>
  <si>
    <t>Amount</t>
  </si>
  <si>
    <t>AIU Count</t>
  </si>
  <si>
    <t>AIU Amount</t>
  </si>
  <si>
    <t>MU Count</t>
  </si>
  <si>
    <t>MU Amount</t>
  </si>
  <si>
    <t>Total Count</t>
  </si>
  <si>
    <t>Total Amount</t>
  </si>
  <si>
    <t>Medicare Count</t>
  </si>
  <si>
    <t>Medicare Payments</t>
  </si>
  <si>
    <t>Medicaid Count</t>
  </si>
  <si>
    <t>Medicaid Payments</t>
  </si>
  <si>
    <t>Total Payments</t>
  </si>
  <si>
    <t>HPSA EP Payments Program-To-Date:</t>
  </si>
  <si>
    <t>MAO EP Payments Program-To-Date:</t>
  </si>
  <si>
    <t>State/Territory</t>
  </si>
  <si>
    <t>Unique Count of 
EPs</t>
  </si>
  <si>
    <t>Unique Count of  HOSPITALS</t>
  </si>
  <si>
    <t xml:space="preserve">Medicaid                 </t>
  </si>
  <si>
    <t xml:space="preserve">Medicare                 </t>
  </si>
  <si>
    <t xml:space="preserve">Medicare/Medicaid        </t>
  </si>
  <si>
    <t>District Of Columbia</t>
  </si>
  <si>
    <t xml:space="preserve"> (includes 2011, 2012 and 2013 payments)</t>
  </si>
  <si>
    <t># 13,635</t>
  </si>
  <si>
    <t xml:space="preserve"> (includes 2011,2012 and 2013 payments)</t>
  </si>
  <si>
    <t xml:space="preserve">  FEBRUARY 2015</t>
  </si>
  <si>
    <t># 90,690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</si>
</sst>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7" formatCode="&quot;$&quot;#,##0.00_);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mmmm\ yyyy"/>
    <numFmt numFmtId="166" formatCode="&quot;$&quot;#,##0.00"/>
    <numFmt numFmtId="167" formatCode="_(&quot;$&quot;* #,##0.00_);_(&quot;$&quot;* \(#,##0.00\);_(&quot;$&quot;* &quot;-&quot;_);_(@_)"/>
  </numFmts>
  <fonts count="5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Arial"/>
      <family val="2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0"/>
      <color theme="0"/>
      <name val="Arial"/>
      <family val="2"/>
    </font>
    <font>
      <b/>
      <sz val="12"/>
      <color theme="1"/>
      <name val="Arial"/>
      <family val="2"/>
    </font>
    <font>
      <sz val="10"/>
      <color indexed="8"/>
      <name val="Arial"/>
      <family val="2"/>
    </font>
    <font>
      <b/>
      <sz val="12"/>
      <color theme="0"/>
      <name val="Arial"/>
      <family val="2"/>
    </font>
    <font>
      <b/>
      <sz val="20"/>
      <color theme="0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b/>
      <i/>
      <sz val="11"/>
      <name val="Arial"/>
      <family val="2"/>
    </font>
    <font>
      <b/>
      <sz val="11"/>
      <name val="Calibri"/>
      <family val="2"/>
      <scheme val="minor"/>
    </font>
    <font>
      <b/>
      <sz val="11"/>
      <color theme="1"/>
      <name val="Arial"/>
      <family val="2"/>
    </font>
    <font>
      <b/>
      <sz val="16"/>
      <color theme="0"/>
      <name val="Arial"/>
      <family val="2"/>
    </font>
    <font>
      <sz val="10"/>
      <color theme="1"/>
      <name val="Calibri"/>
      <family val="2"/>
      <scheme val="minor"/>
    </font>
    <font>
      <sz val="8"/>
      <color theme="1"/>
      <name val="Arial"/>
      <family val="2"/>
    </font>
    <font>
      <b/>
      <sz val="12"/>
      <color theme="0"/>
      <name val="Calibri"/>
      <family val="2"/>
      <scheme val="minor"/>
    </font>
    <font>
      <b/>
      <sz val="8"/>
      <color theme="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sz val="9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Arial"/>
      <family val="2"/>
    </font>
    <font>
      <b/>
      <sz val="10"/>
      <color theme="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8"/>
      <color indexed="8"/>
      <name val="Arial"/>
      <family val="2"/>
    </font>
    <font>
      <b/>
      <sz val="10"/>
      <color theme="1"/>
      <name val="Arial"/>
      <family val="2"/>
    </font>
    <font>
      <sz val="10"/>
      <name val="Calibri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i/>
      <sz val="9"/>
      <name val="Calibri"/>
      <family val="2"/>
      <scheme val="minor"/>
    </font>
    <font>
      <sz val="1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/>
        <bgColor indexed="64"/>
      </patternFill>
    </fill>
  </fills>
  <borders count="68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/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1"/>
      </right>
      <top style="thin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1"/>
      </right>
      <top style="thin">
        <color theme="0" tint="-0.34998626667073579"/>
      </top>
      <bottom style="thin">
        <color indexed="64"/>
      </bottom>
      <diagonal/>
    </border>
    <border>
      <left style="thin">
        <color theme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auto="1"/>
      </top>
      <bottom style="thin">
        <color theme="0" tint="-0.34998626667073579"/>
      </bottom>
      <diagonal/>
    </border>
    <border>
      <left style="thin">
        <color theme="1"/>
      </left>
      <right style="thin">
        <color theme="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1"/>
      </left>
      <right style="thin">
        <color theme="1"/>
      </right>
      <top style="thin">
        <color theme="0" tint="-0.34998626667073579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C0C0C0"/>
      </left>
      <right style="thin">
        <color auto="1"/>
      </right>
      <top/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 style="thin">
        <color auto="1"/>
      </right>
      <top style="thin">
        <color auto="1"/>
      </top>
      <bottom style="thin">
        <color rgb="FFC0C0C0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theme="3" tint="0.79998168889431442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auto="1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3" tint="0.79998168889431442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auto="1"/>
      </left>
      <right style="thin">
        <color theme="3" tint="0.79998168889431442"/>
      </right>
      <top style="thin">
        <color auto="1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indexed="64"/>
      </right>
      <top style="thin">
        <color auto="1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auto="1"/>
      </left>
      <right style="thin">
        <color theme="3" tint="0.79998168889431442"/>
      </right>
      <top style="thin">
        <color theme="3" tint="0.79998168889431442"/>
      </top>
      <bottom style="thin">
        <color indexed="64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9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5" fillId="0" borderId="0"/>
    <xf numFmtId="0" fontId="8" fillId="0" borderId="0"/>
    <xf numFmtId="0" fontId="8" fillId="0" borderId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9" fillId="0" borderId="12" applyNumberFormat="0" applyFill="0" applyAlignment="0" applyProtection="0"/>
    <xf numFmtId="0" fontId="30" fillId="0" borderId="13" applyNumberFormat="0" applyFill="0" applyAlignment="0" applyProtection="0"/>
    <xf numFmtId="0" fontId="30" fillId="0" borderId="0" applyNumberFormat="0" applyFill="0" applyBorder="0" applyAlignment="0" applyProtection="0"/>
    <xf numFmtId="0" fontId="31" fillId="12" borderId="0" applyNumberFormat="0" applyBorder="0" applyAlignment="0" applyProtection="0"/>
    <xf numFmtId="0" fontId="32" fillId="13" borderId="0" applyNumberFormat="0" applyBorder="0" applyAlignment="0" applyProtection="0"/>
    <xf numFmtId="0" fontId="33" fillId="14" borderId="0" applyNumberFormat="0" applyBorder="0" applyAlignment="0" applyProtection="0"/>
    <xf numFmtId="0" fontId="34" fillId="15" borderId="14" applyNumberFormat="0" applyAlignment="0" applyProtection="0"/>
    <xf numFmtId="0" fontId="35" fillId="16" borderId="15" applyNumberFormat="0" applyAlignment="0" applyProtection="0"/>
    <xf numFmtId="0" fontId="36" fillId="16" borderId="14" applyNumberFormat="0" applyAlignment="0" applyProtection="0"/>
    <xf numFmtId="0" fontId="37" fillId="0" borderId="16" applyNumberFormat="0" applyFill="0" applyAlignment="0" applyProtection="0"/>
    <xf numFmtId="0" fontId="2" fillId="17" borderId="17" applyNumberFormat="0" applyAlignment="0" applyProtection="0"/>
    <xf numFmtId="0" fontId="38" fillId="0" borderId="0" applyNumberFormat="0" applyFill="0" applyBorder="0" applyAlignment="0" applyProtection="0"/>
    <xf numFmtId="0" fontId="1" fillId="18" borderId="18" applyNumberFormat="0" applyFont="0" applyAlignment="0" applyProtection="0"/>
    <xf numFmtId="0" fontId="39" fillId="0" borderId="0" applyNumberFormat="0" applyFill="0" applyBorder="0" applyAlignment="0" applyProtection="0"/>
    <xf numFmtId="0" fontId="40" fillId="0" borderId="19" applyNumberFormat="0" applyFill="0" applyAlignment="0" applyProtection="0"/>
    <xf numFmtId="0" fontId="4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41" fillId="22" borderId="0" applyNumberFormat="0" applyBorder="0" applyAlignment="0" applyProtection="0"/>
    <xf numFmtId="0" fontId="4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41" fillId="26" borderId="0" applyNumberFormat="0" applyBorder="0" applyAlignment="0" applyProtection="0"/>
    <xf numFmtId="0" fontId="4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41" fillId="30" borderId="0" applyNumberFormat="0" applyBorder="0" applyAlignment="0" applyProtection="0"/>
    <xf numFmtId="0" fontId="4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41" fillId="34" borderId="0" applyNumberFormat="0" applyBorder="0" applyAlignment="0" applyProtection="0"/>
    <xf numFmtId="0" fontId="4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41" fillId="38" borderId="0" applyNumberFormat="0" applyBorder="0" applyAlignment="0" applyProtection="0"/>
    <xf numFmtId="0" fontId="4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41" fillId="42" borderId="0" applyNumberFormat="0" applyBorder="0" applyAlignment="0" applyProtection="0"/>
    <xf numFmtId="0" fontId="8" fillId="0" borderId="0"/>
    <xf numFmtId="0" fontId="8" fillId="0" borderId="0"/>
  </cellStyleXfs>
  <cellXfs count="217">
    <xf numFmtId="0" fontId="0" fillId="0" borderId="0" xfId="0"/>
    <xf numFmtId="164" fontId="11" fillId="0" borderId="2" xfId="1" applyNumberFormat="1" applyFont="1" applyBorder="1" applyAlignment="1">
      <alignment horizontal="right" wrapText="1"/>
    </xf>
    <xf numFmtId="0" fontId="14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164" fontId="15" fillId="0" borderId="0" xfId="1" applyNumberFormat="1" applyFont="1" applyFill="1" applyBorder="1" applyAlignment="1">
      <alignment horizontal="center"/>
    </xf>
    <xf numFmtId="3" fontId="15" fillId="0" borderId="0" xfId="0" applyNumberFormat="1" applyFont="1" applyFill="1" applyBorder="1" applyAlignment="1"/>
    <xf numFmtId="164" fontId="15" fillId="0" borderId="0" xfId="1" applyNumberFormat="1" applyFont="1" applyFill="1" applyBorder="1" applyAlignment="1"/>
    <xf numFmtId="0" fontId="16" fillId="0" borderId="0" xfId="0" applyFont="1"/>
    <xf numFmtId="0" fontId="0" fillId="0" borderId="0" xfId="0" applyFont="1"/>
    <xf numFmtId="164" fontId="0" fillId="0" borderId="0" xfId="1" applyNumberFormat="1" applyFont="1"/>
    <xf numFmtId="164" fontId="0" fillId="0" borderId="0" xfId="1" applyNumberFormat="1" applyFont="1" applyBorder="1" applyAlignment="1">
      <alignment horizontal="center"/>
    </xf>
    <xf numFmtId="0" fontId="6" fillId="3" borderId="9" xfId="2" applyFont="1" applyFill="1" applyBorder="1" applyAlignment="1">
      <alignment horizontal="center" vertical="center"/>
    </xf>
    <xf numFmtId="164" fontId="6" fillId="3" borderId="9" xfId="1" applyNumberFormat="1" applyFont="1" applyFill="1" applyBorder="1" applyAlignment="1">
      <alignment horizontal="center" vertical="center"/>
    </xf>
    <xf numFmtId="164" fontId="6" fillId="3" borderId="10" xfId="1" applyNumberFormat="1" applyFont="1" applyFill="1" applyBorder="1" applyAlignment="1">
      <alignment horizontal="center" vertical="center"/>
    </xf>
    <xf numFmtId="0" fontId="18" fillId="0" borderId="0" xfId="0" applyFont="1"/>
    <xf numFmtId="0" fontId="19" fillId="0" borderId="0" xfId="0" applyFont="1"/>
    <xf numFmtId="0" fontId="19" fillId="0" borderId="0" xfId="0" applyFont="1" applyBorder="1"/>
    <xf numFmtId="164" fontId="19" fillId="0" borderId="0" xfId="1" applyNumberFormat="1" applyFont="1"/>
    <xf numFmtId="0" fontId="0" fillId="0" borderId="0" xfId="0" applyBorder="1"/>
    <xf numFmtId="164" fontId="0" fillId="0" borderId="0" xfId="1" applyNumberFormat="1" applyFont="1" applyBorder="1"/>
    <xf numFmtId="0" fontId="0" fillId="0" borderId="0" xfId="0" applyBorder="1" applyAlignment="1">
      <alignment horizontal="center"/>
    </xf>
    <xf numFmtId="0" fontId="19" fillId="0" borderId="0" xfId="0" applyFont="1" applyAlignment="1">
      <alignment wrapText="1"/>
    </xf>
    <xf numFmtId="164" fontId="19" fillId="0" borderId="0" xfId="1" applyNumberFormat="1" applyFont="1" applyBorder="1" applyAlignment="1">
      <alignment horizontal="center"/>
    </xf>
    <xf numFmtId="164" fontId="25" fillId="0" borderId="0" xfId="1" applyNumberFormat="1" applyFont="1"/>
    <xf numFmtId="3" fontId="0" fillId="0" borderId="0" xfId="0" applyNumberFormat="1"/>
    <xf numFmtId="3" fontId="42" fillId="0" borderId="0" xfId="0" applyNumberFormat="1" applyFont="1"/>
    <xf numFmtId="164" fontId="42" fillId="0" borderId="0" xfId="1" applyNumberFormat="1" applyFont="1" applyBorder="1"/>
    <xf numFmtId="0" fontId="19" fillId="0" borderId="27" xfId="2" applyFont="1" applyBorder="1" applyAlignment="1"/>
    <xf numFmtId="3" fontId="19" fillId="0" borderId="27" xfId="2" applyNumberFormat="1" applyFont="1" applyBorder="1" applyAlignment="1"/>
    <xf numFmtId="0" fontId="23" fillId="7" borderId="27" xfId="2" applyFont="1" applyFill="1" applyBorder="1" applyAlignment="1"/>
    <xf numFmtId="3" fontId="23" fillId="7" borderId="27" xfId="2" applyNumberFormat="1" applyFont="1" applyFill="1" applyBorder="1" applyAlignment="1"/>
    <xf numFmtId="3" fontId="22" fillId="0" borderId="27" xfId="0" applyNumberFormat="1" applyFont="1" applyBorder="1" applyAlignment="1">
      <alignment horizontal="right"/>
    </xf>
    <xf numFmtId="0" fontId="19" fillId="7" borderId="27" xfId="2" applyFont="1" applyFill="1" applyBorder="1" applyAlignment="1"/>
    <xf numFmtId="0" fontId="6" fillId="2" borderId="29" xfId="2" applyFont="1" applyFill="1" applyBorder="1"/>
    <xf numFmtId="0" fontId="19" fillId="0" borderId="31" xfId="2" applyFont="1" applyBorder="1" applyAlignment="1"/>
    <xf numFmtId="0" fontId="21" fillId="3" borderId="26" xfId="2" applyFont="1" applyFill="1" applyBorder="1" applyAlignment="1">
      <alignment horizontal="center"/>
    </xf>
    <xf numFmtId="164" fontId="21" fillId="3" borderId="26" xfId="1" applyNumberFormat="1" applyFont="1" applyFill="1" applyBorder="1" applyAlignment="1">
      <alignment horizontal="center"/>
    </xf>
    <xf numFmtId="0" fontId="19" fillId="0" borderId="33" xfId="2" applyFont="1" applyBorder="1" applyAlignment="1"/>
    <xf numFmtId="0" fontId="19" fillId="0" borderId="34" xfId="2" applyFont="1" applyBorder="1" applyAlignment="1"/>
    <xf numFmtId="0" fontId="23" fillId="7" borderId="34" xfId="2" applyFont="1" applyFill="1" applyBorder="1" applyAlignment="1"/>
    <xf numFmtId="0" fontId="19" fillId="7" borderId="34" xfId="2" applyFont="1" applyFill="1" applyBorder="1" applyAlignment="1"/>
    <xf numFmtId="0" fontId="6" fillId="2" borderId="35" xfId="2" applyFont="1" applyFill="1" applyBorder="1"/>
    <xf numFmtId="3" fontId="24" fillId="7" borderId="34" xfId="2" applyNumberFormat="1" applyFont="1" applyFill="1" applyBorder="1" applyAlignment="1"/>
    <xf numFmtId="3" fontId="6" fillId="2" borderId="35" xfId="2" applyNumberFormat="1" applyFont="1" applyFill="1" applyBorder="1"/>
    <xf numFmtId="0" fontId="19" fillId="0" borderId="40" xfId="2" applyFont="1" applyBorder="1" applyAlignment="1">
      <alignment wrapText="1"/>
    </xf>
    <xf numFmtId="0" fontId="19" fillId="0" borderId="41" xfId="2" applyFont="1" applyBorder="1" applyAlignment="1">
      <alignment wrapText="1"/>
    </xf>
    <xf numFmtId="0" fontId="23" fillId="7" borderId="41" xfId="2" applyFont="1" applyFill="1" applyBorder="1" applyAlignment="1">
      <alignment wrapText="1"/>
    </xf>
    <xf numFmtId="0" fontId="19" fillId="0" borderId="41" xfId="2" applyFont="1" applyFill="1" applyBorder="1" applyAlignment="1">
      <alignment wrapText="1"/>
    </xf>
    <xf numFmtId="0" fontId="23" fillId="0" borderId="41" xfId="2" applyFont="1" applyFill="1" applyBorder="1" applyAlignment="1">
      <alignment wrapText="1"/>
    </xf>
    <xf numFmtId="0" fontId="19" fillId="0" borderId="41" xfId="2" applyFont="1" applyBorder="1" applyAlignment="1"/>
    <xf numFmtId="0" fontId="23" fillId="7" borderId="41" xfId="2" applyFont="1" applyFill="1" applyBorder="1" applyAlignment="1"/>
    <xf numFmtId="0" fontId="6" fillId="2" borderId="42" xfId="2" applyFont="1" applyFill="1" applyBorder="1" applyAlignment="1">
      <alignment wrapText="1"/>
    </xf>
    <xf numFmtId="3" fontId="23" fillId="7" borderId="34" xfId="2" applyNumberFormat="1" applyFont="1" applyFill="1" applyBorder="1" applyAlignment="1"/>
    <xf numFmtId="0" fontId="43" fillId="43" borderId="43" xfId="0" applyFont="1" applyFill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  <xf numFmtId="164" fontId="0" fillId="0" borderId="0" xfId="1" applyNumberFormat="1" applyFont="1" applyAlignment="1">
      <alignment wrapText="1"/>
    </xf>
    <xf numFmtId="0" fontId="0" fillId="0" borderId="0" xfId="0" applyAlignment="1">
      <alignment wrapText="1"/>
    </xf>
    <xf numFmtId="164" fontId="6" fillId="3" borderId="25" xfId="1" applyNumberFormat="1" applyFont="1" applyFill="1" applyBorder="1" applyAlignment="1">
      <alignment horizontal="center" vertical="center" wrapText="1"/>
    </xf>
    <xf numFmtId="1" fontId="6" fillId="3" borderId="25" xfId="0" applyNumberFormat="1" applyFont="1" applyFill="1" applyBorder="1" applyAlignment="1">
      <alignment horizontal="center" vertical="center" wrapText="1"/>
    </xf>
    <xf numFmtId="0" fontId="6" fillId="9" borderId="26" xfId="2" applyFont="1" applyFill="1" applyBorder="1" applyAlignment="1">
      <alignment horizontal="center"/>
    </xf>
    <xf numFmtId="164" fontId="6" fillId="9" borderId="26" xfId="1" applyNumberFormat="1" applyFont="1" applyFill="1" applyBorder="1" applyAlignment="1">
      <alignment horizontal="center"/>
    </xf>
    <xf numFmtId="0" fontId="6" fillId="10" borderId="26" xfId="2" applyFont="1" applyFill="1" applyBorder="1" applyAlignment="1">
      <alignment horizontal="center"/>
    </xf>
    <xf numFmtId="164" fontId="6" fillId="10" borderId="26" xfId="1" applyNumberFormat="1" applyFont="1" applyFill="1" applyBorder="1" applyAlignment="1">
      <alignment horizontal="center"/>
    </xf>
    <xf numFmtId="0" fontId="6" fillId="11" borderId="26" xfId="2" applyFont="1" applyFill="1" applyBorder="1" applyAlignment="1">
      <alignment horizontal="center"/>
    </xf>
    <xf numFmtId="164" fontId="6" fillId="11" borderId="26" xfId="1" applyNumberFormat="1" applyFont="1" applyFill="1" applyBorder="1" applyAlignment="1">
      <alignment horizontal="center"/>
    </xf>
    <xf numFmtId="0" fontId="23" fillId="7" borderId="26" xfId="2" applyFont="1" applyFill="1" applyBorder="1"/>
    <xf numFmtId="0" fontId="23" fillId="7" borderId="26" xfId="2" applyFont="1" applyFill="1" applyBorder="1" applyAlignment="1">
      <alignment wrapText="1"/>
    </xf>
    <xf numFmtId="0" fontId="9" fillId="3" borderId="21" xfId="0" applyFont="1" applyFill="1" applyBorder="1" applyAlignment="1">
      <alignment horizontal="left"/>
    </xf>
    <xf numFmtId="0" fontId="44" fillId="0" borderId="43" xfId="0" applyFont="1" applyFill="1" applyBorder="1" applyAlignment="1">
      <alignment horizontal="left"/>
    </xf>
    <xf numFmtId="0" fontId="45" fillId="0" borderId="43" xfId="0" applyFont="1" applyBorder="1"/>
    <xf numFmtId="0" fontId="45" fillId="7" borderId="43" xfId="0" applyFont="1" applyFill="1" applyBorder="1" applyAlignment="1">
      <alignment horizontal="left"/>
    </xf>
    <xf numFmtId="0" fontId="45" fillId="7" borderId="43" xfId="0" applyFont="1" applyFill="1" applyBorder="1"/>
    <xf numFmtId="3" fontId="45" fillId="7" borderId="43" xfId="0" applyNumberFormat="1" applyFont="1" applyFill="1" applyBorder="1" applyAlignment="1">
      <alignment horizontal="right"/>
    </xf>
    <xf numFmtId="0" fontId="44" fillId="7" borderId="43" xfId="0" applyFont="1" applyFill="1" applyBorder="1"/>
    <xf numFmtId="0" fontId="45" fillId="0" borderId="43" xfId="0" applyFont="1" applyFill="1" applyBorder="1" applyAlignment="1">
      <alignment horizontal="left"/>
    </xf>
    <xf numFmtId="0" fontId="43" fillId="43" borderId="43" xfId="0" applyFont="1" applyFill="1" applyBorder="1"/>
    <xf numFmtId="0" fontId="44" fillId="43" borderId="43" xfId="0" applyFont="1" applyFill="1" applyBorder="1"/>
    <xf numFmtId="3" fontId="43" fillId="43" borderId="43" xfId="0" applyNumberFormat="1" applyFont="1" applyFill="1" applyBorder="1" applyAlignment="1">
      <alignment horizontal="right"/>
    </xf>
    <xf numFmtId="3" fontId="19" fillId="0" borderId="0" xfId="0" applyNumberFormat="1" applyFont="1"/>
    <xf numFmtId="3" fontId="21" fillId="3" borderId="26" xfId="2" applyNumberFormat="1" applyFont="1" applyFill="1" applyBorder="1" applyAlignment="1">
      <alignment horizontal="center"/>
    </xf>
    <xf numFmtId="42" fontId="21" fillId="3" borderId="26" xfId="1" applyNumberFormat="1" applyFont="1" applyFill="1" applyBorder="1" applyAlignment="1">
      <alignment horizontal="center"/>
    </xf>
    <xf numFmtId="3" fontId="0" fillId="0" borderId="0" xfId="0" applyNumberFormat="1" applyBorder="1"/>
    <xf numFmtId="42" fontId="0" fillId="0" borderId="0" xfId="1" applyNumberFormat="1" applyFont="1"/>
    <xf numFmtId="3" fontId="6" fillId="2" borderId="27" xfId="2" applyNumberFormat="1" applyFont="1" applyFill="1" applyBorder="1"/>
    <xf numFmtId="3" fontId="21" fillId="3" borderId="21" xfId="2" applyNumberFormat="1" applyFont="1" applyFill="1" applyBorder="1" applyAlignment="1">
      <alignment horizontal="center"/>
    </xf>
    <xf numFmtId="3" fontId="9" fillId="3" borderId="5" xfId="0" applyNumberFormat="1" applyFont="1" applyFill="1" applyBorder="1"/>
    <xf numFmtId="164" fontId="9" fillId="3" borderId="47" xfId="1" applyNumberFormat="1" applyFont="1" applyFill="1" applyBorder="1"/>
    <xf numFmtId="3" fontId="9" fillId="3" borderId="20" xfId="0" applyNumberFormat="1" applyFont="1" applyFill="1" applyBorder="1"/>
    <xf numFmtId="0" fontId="7" fillId="0" borderId="49" xfId="2" applyFont="1" applyFill="1" applyBorder="1"/>
    <xf numFmtId="0" fontId="7" fillId="0" borderId="50" xfId="2" applyFont="1" applyFill="1" applyBorder="1"/>
    <xf numFmtId="44" fontId="6" fillId="2" borderId="30" xfId="1" applyFont="1" applyFill="1" applyBorder="1" applyAlignment="1"/>
    <xf numFmtId="44" fontId="24" fillId="7" borderId="28" xfId="1" applyFont="1" applyFill="1" applyBorder="1" applyAlignment="1"/>
    <xf numFmtId="42" fontId="21" fillId="3" borderId="26" xfId="1" applyNumberFormat="1" applyFont="1" applyFill="1" applyBorder="1" applyAlignment="1"/>
    <xf numFmtId="44" fontId="23" fillId="7" borderId="37" xfId="1" applyFont="1" applyFill="1" applyBorder="1" applyAlignment="1"/>
    <xf numFmtId="44" fontId="6" fillId="2" borderId="38" xfId="1" applyFont="1" applyFill="1" applyBorder="1" applyAlignment="1"/>
    <xf numFmtId="3" fontId="46" fillId="0" borderId="52" xfId="47" applyNumberFormat="1" applyFont="1" applyFill="1" applyBorder="1" applyAlignment="1">
      <alignment horizontal="right" wrapText="1"/>
    </xf>
    <xf numFmtId="0" fontId="21" fillId="3" borderId="24" xfId="2" applyFont="1" applyFill="1" applyBorder="1" applyAlignment="1">
      <alignment horizontal="center"/>
    </xf>
    <xf numFmtId="0" fontId="7" fillId="0" borderId="57" xfId="2" applyFont="1" applyFill="1" applyBorder="1"/>
    <xf numFmtId="0" fontId="7" fillId="0" borderId="49" xfId="2" applyFont="1" applyFill="1" applyBorder="1" applyAlignment="1">
      <alignment wrapText="1"/>
    </xf>
    <xf numFmtId="3" fontId="47" fillId="8" borderId="58" xfId="2" applyNumberFormat="1" applyFont="1" applyFill="1" applyBorder="1" applyAlignment="1"/>
    <xf numFmtId="3" fontId="47" fillId="8" borderId="3" xfId="2" applyNumberFormat="1" applyFont="1" applyFill="1" applyBorder="1" applyAlignment="1"/>
    <xf numFmtId="3" fontId="47" fillId="0" borderId="48" xfId="2" applyNumberFormat="1" applyFont="1" applyFill="1" applyBorder="1" applyAlignment="1"/>
    <xf numFmtId="3" fontId="12" fillId="8" borderId="58" xfId="2" applyNumberFormat="1" applyFont="1" applyFill="1" applyBorder="1" applyAlignment="1"/>
    <xf numFmtId="44" fontId="12" fillId="8" borderId="53" xfId="1" applyFont="1" applyFill="1" applyBorder="1" applyAlignment="1"/>
    <xf numFmtId="3" fontId="12" fillId="8" borderId="3" xfId="2" applyNumberFormat="1" applyFont="1" applyFill="1" applyBorder="1" applyAlignment="1"/>
    <xf numFmtId="44" fontId="12" fillId="8" borderId="1" xfId="1" applyFont="1" applyFill="1" applyBorder="1" applyAlignment="1"/>
    <xf numFmtId="44" fontId="12" fillId="8" borderId="51" xfId="1" applyFont="1" applyFill="1" applyBorder="1" applyAlignment="1"/>
    <xf numFmtId="3" fontId="12" fillId="4" borderId="56" xfId="0" applyNumberFormat="1" applyFont="1" applyFill="1" applyBorder="1" applyAlignment="1"/>
    <xf numFmtId="7" fontId="12" fillId="4" borderId="56" xfId="1" applyNumberFormat="1" applyFont="1" applyFill="1" applyBorder="1" applyAlignment="1"/>
    <xf numFmtId="164" fontId="11" fillId="5" borderId="56" xfId="1" applyNumberFormat="1" applyFont="1" applyFill="1" applyBorder="1" applyAlignment="1">
      <alignment horizontal="right" wrapText="1"/>
    </xf>
    <xf numFmtId="3" fontId="13" fillId="7" borderId="56" xfId="0" applyNumberFormat="1" applyFont="1" applyFill="1" applyBorder="1" applyAlignment="1"/>
    <xf numFmtId="7" fontId="13" fillId="7" borderId="56" xfId="1" applyNumberFormat="1" applyFont="1" applyFill="1" applyBorder="1" applyAlignment="1"/>
    <xf numFmtId="164" fontId="5" fillId="5" borderId="56" xfId="1" applyNumberFormat="1" applyFont="1" applyFill="1" applyBorder="1" applyAlignment="1">
      <alignment horizontal="right" wrapText="1"/>
    </xf>
    <xf numFmtId="3" fontId="5" fillId="0" borderId="56" xfId="5" applyNumberFormat="1" applyFont="1" applyFill="1" applyBorder="1" applyAlignment="1">
      <alignment horizontal="right" wrapText="1"/>
    </xf>
    <xf numFmtId="7" fontId="5" fillId="0" borderId="56" xfId="1" applyNumberFormat="1" applyFont="1" applyFill="1" applyBorder="1" applyAlignment="1">
      <alignment horizontal="right" wrapText="1"/>
    </xf>
    <xf numFmtId="3" fontId="5" fillId="0" borderId="56" xfId="0" applyNumberFormat="1" applyFont="1" applyBorder="1" applyAlignment="1"/>
    <xf numFmtId="7" fontId="5" fillId="0" borderId="56" xfId="1" applyNumberFormat="1" applyFont="1" applyBorder="1" applyAlignment="1"/>
    <xf numFmtId="164" fontId="5" fillId="0" borderId="56" xfId="1" applyNumberFormat="1" applyFont="1" applyBorder="1" applyAlignment="1">
      <alignment horizontal="right" wrapText="1"/>
    </xf>
    <xf numFmtId="3" fontId="12" fillId="6" borderId="56" xfId="0" applyNumberFormat="1" applyFont="1" applyFill="1" applyBorder="1" applyAlignment="1"/>
    <xf numFmtId="7" fontId="12" fillId="6" borderId="56" xfId="1" applyNumberFormat="1" applyFont="1" applyFill="1" applyBorder="1" applyAlignment="1"/>
    <xf numFmtId="3" fontId="3" fillId="3" borderId="56" xfId="0" applyNumberFormat="1" applyFont="1" applyFill="1" applyBorder="1" applyAlignment="1"/>
    <xf numFmtId="7" fontId="3" fillId="3" borderId="56" xfId="1" applyNumberFormat="1" applyFont="1" applyFill="1" applyBorder="1" applyAlignment="1"/>
    <xf numFmtId="44" fontId="21" fillId="3" borderId="54" xfId="1" applyNumberFormat="1" applyFont="1" applyFill="1" applyBorder="1" applyAlignment="1">
      <alignment horizontal="center"/>
    </xf>
    <xf numFmtId="44" fontId="23" fillId="7" borderId="28" xfId="1" applyNumberFormat="1" applyFont="1" applyFill="1" applyBorder="1" applyAlignment="1"/>
    <xf numFmtId="44" fontId="19" fillId="0" borderId="28" xfId="1" applyNumberFormat="1" applyFont="1" applyBorder="1" applyAlignment="1"/>
    <xf numFmtId="44" fontId="46" fillId="0" borderId="55" xfId="47" applyNumberFormat="1" applyFont="1" applyFill="1" applyBorder="1" applyAlignment="1">
      <alignment wrapText="1"/>
    </xf>
    <xf numFmtId="44" fontId="6" fillId="2" borderId="28" xfId="1" applyNumberFormat="1" applyFont="1" applyFill="1" applyBorder="1" applyAlignment="1"/>
    <xf numFmtId="44" fontId="19" fillId="0" borderId="0" xfId="1" applyNumberFormat="1" applyFont="1" applyBorder="1" applyAlignment="1"/>
    <xf numFmtId="44" fontId="47" fillId="8" borderId="53" xfId="1" applyNumberFormat="1" applyFont="1" applyFill="1" applyBorder="1" applyAlignment="1"/>
    <xf numFmtId="44" fontId="47" fillId="8" borderId="1" xfId="1" applyNumberFormat="1" applyFont="1" applyFill="1" applyBorder="1" applyAlignment="1"/>
    <xf numFmtId="3" fontId="47" fillId="8" borderId="61" xfId="2" applyNumberFormat="1" applyFont="1" applyFill="1" applyBorder="1" applyAlignment="1"/>
    <xf numFmtId="44" fontId="47" fillId="8" borderId="51" xfId="1" applyNumberFormat="1" applyFont="1" applyFill="1" applyBorder="1" applyAlignment="1"/>
    <xf numFmtId="3" fontId="12" fillId="8" borderId="61" xfId="2" applyNumberFormat="1" applyFont="1" applyFill="1" applyBorder="1" applyAlignment="1"/>
    <xf numFmtId="3" fontId="47" fillId="0" borderId="62" xfId="2" applyNumberFormat="1" applyFont="1" applyFill="1" applyBorder="1" applyAlignment="1"/>
    <xf numFmtId="44" fontId="47" fillId="0" borderId="63" xfId="1" applyFont="1" applyFill="1" applyBorder="1" applyAlignment="1"/>
    <xf numFmtId="44" fontId="47" fillId="0" borderId="64" xfId="1" applyFont="1" applyFill="1" applyBorder="1" applyAlignment="1"/>
    <xf numFmtId="3" fontId="47" fillId="0" borderId="65" xfId="2" applyNumberFormat="1" applyFont="1" applyFill="1" applyBorder="1" applyAlignment="1"/>
    <xf numFmtId="44" fontId="47" fillId="0" borderId="66" xfId="1" applyFont="1" applyFill="1" applyBorder="1" applyAlignment="1"/>
    <xf numFmtId="3" fontId="49" fillId="7" borderId="43" xfId="0" applyNumberFormat="1" applyFont="1" applyFill="1" applyBorder="1" applyAlignment="1">
      <alignment horizontal="right"/>
    </xf>
    <xf numFmtId="3" fontId="50" fillId="0" borderId="43" xfId="0" applyNumberFormat="1" applyFont="1" applyFill="1" applyBorder="1" applyAlignment="1">
      <alignment horizontal="right"/>
    </xf>
    <xf numFmtId="3" fontId="50" fillId="0" borderId="43" xfId="0" applyNumberFormat="1" applyFont="1" applyBorder="1"/>
    <xf numFmtId="3" fontId="48" fillId="0" borderId="43" xfId="47" applyNumberFormat="1" applyFont="1" applyFill="1" applyBorder="1" applyAlignment="1">
      <alignment horizontal="right" wrapText="1"/>
    </xf>
    <xf numFmtId="3" fontId="5" fillId="0" borderId="43" xfId="47" applyNumberFormat="1" applyFont="1" applyBorder="1"/>
    <xf numFmtId="3" fontId="5" fillId="0" borderId="59" xfId="4" applyNumberFormat="1" applyFont="1" applyFill="1" applyBorder="1" applyAlignment="1">
      <alignment horizontal="right" wrapText="1"/>
    </xf>
    <xf numFmtId="7" fontId="5" fillId="0" borderId="59" xfId="1" applyNumberFormat="1" applyFont="1" applyFill="1" applyBorder="1" applyAlignment="1">
      <alignment horizontal="right" wrapText="1"/>
    </xf>
    <xf numFmtId="3" fontId="5" fillId="0" borderId="60" xfId="4" applyNumberFormat="1" applyFont="1" applyFill="1" applyBorder="1" applyAlignment="1">
      <alignment horizontal="right" wrapText="1"/>
    </xf>
    <xf numFmtId="7" fontId="5" fillId="0" borderId="60" xfId="1" applyNumberFormat="1" applyFont="1" applyFill="1" applyBorder="1" applyAlignment="1">
      <alignment horizontal="right" wrapText="1"/>
    </xf>
    <xf numFmtId="3" fontId="5" fillId="0" borderId="43" xfId="47" applyNumberFormat="1" applyFont="1" applyFill="1" applyBorder="1"/>
    <xf numFmtId="3" fontId="46" fillId="0" borderId="52" xfId="47" applyNumberFormat="1" applyFont="1" applyFill="1" applyBorder="1" applyAlignment="1">
      <alignment horizontal="right" wrapText="1" indent="1"/>
    </xf>
    <xf numFmtId="3" fontId="24" fillId="7" borderId="27" xfId="2" applyNumberFormat="1" applyFont="1" applyFill="1" applyBorder="1" applyAlignment="1"/>
    <xf numFmtId="44" fontId="24" fillId="7" borderId="27" xfId="1" applyFont="1" applyFill="1" applyBorder="1" applyAlignment="1"/>
    <xf numFmtId="3" fontId="6" fillId="2" borderId="29" xfId="2" applyNumberFormat="1" applyFont="1" applyFill="1" applyBorder="1"/>
    <xf numFmtId="44" fontId="6" fillId="2" borderId="29" xfId="1" applyFont="1" applyFill="1" applyBorder="1" applyAlignment="1"/>
    <xf numFmtId="3" fontId="12" fillId="7" borderId="56" xfId="0" applyNumberFormat="1" applyFont="1" applyFill="1" applyBorder="1" applyAlignment="1"/>
    <xf numFmtId="7" fontId="12" fillId="7" borderId="56" xfId="1" applyNumberFormat="1" applyFont="1" applyFill="1" applyBorder="1" applyAlignment="1"/>
    <xf numFmtId="164" fontId="51" fillId="0" borderId="0" xfId="1" applyNumberFormat="1" applyFont="1"/>
    <xf numFmtId="0" fontId="52" fillId="0" borderId="0" xfId="0" applyFont="1"/>
    <xf numFmtId="3" fontId="22" fillId="0" borderId="31" xfId="2" applyNumberFormat="1" applyFont="1" applyBorder="1" applyAlignment="1"/>
    <xf numFmtId="44" fontId="22" fillId="0" borderId="31" xfId="1" applyFont="1" applyBorder="1" applyAlignment="1"/>
    <xf numFmtId="3" fontId="22" fillId="0" borderId="45" xfId="0" applyNumberFormat="1" applyFont="1" applyBorder="1" applyAlignment="1">
      <alignment horizontal="right" vertical="center"/>
    </xf>
    <xf numFmtId="44" fontId="22" fillId="0" borderId="46" xfId="1" applyFont="1" applyBorder="1" applyAlignment="1"/>
    <xf numFmtId="3" fontId="22" fillId="0" borderId="33" xfId="2" applyNumberFormat="1" applyFont="1" applyBorder="1" applyAlignment="1"/>
    <xf numFmtId="44" fontId="22" fillId="0" borderId="36" xfId="1" applyFont="1" applyBorder="1" applyAlignment="1"/>
    <xf numFmtId="44" fontId="22" fillId="0" borderId="32" xfId="1" applyFont="1" applyBorder="1" applyAlignment="1"/>
    <xf numFmtId="3" fontId="22" fillId="0" borderId="27" xfId="2" applyNumberFormat="1" applyFont="1" applyBorder="1" applyAlignment="1"/>
    <xf numFmtId="44" fontId="22" fillId="0" borderId="27" xfId="1" applyFont="1" applyBorder="1" applyAlignment="1"/>
    <xf numFmtId="44" fontId="22" fillId="0" borderId="28" xfId="1" applyFont="1" applyBorder="1" applyAlignment="1"/>
    <xf numFmtId="3" fontId="22" fillId="0" borderId="34" xfId="2" applyNumberFormat="1" applyFont="1" applyBorder="1" applyAlignment="1"/>
    <xf numFmtId="44" fontId="22" fillId="0" borderId="37" xfId="1" applyFont="1" applyBorder="1" applyAlignment="1"/>
    <xf numFmtId="44" fontId="24" fillId="7" borderId="37" xfId="1" applyFont="1" applyFill="1" applyBorder="1" applyAlignment="1"/>
    <xf numFmtId="44" fontId="22" fillId="0" borderId="45" xfId="1" applyFont="1" applyBorder="1" applyAlignment="1">
      <alignment vertical="center"/>
    </xf>
    <xf numFmtId="44" fontId="22" fillId="0" borderId="44" xfId="1" applyFont="1" applyBorder="1" applyAlignment="1"/>
    <xf numFmtId="3" fontId="22" fillId="0" borderId="45" xfId="0" applyNumberFormat="1" applyFont="1" applyFill="1" applyBorder="1" applyAlignment="1">
      <alignment horizontal="right" vertical="center"/>
    </xf>
    <xf numFmtId="44" fontId="22" fillId="0" borderId="45" xfId="1" applyFont="1" applyFill="1" applyBorder="1" applyAlignment="1">
      <alignment vertical="center"/>
    </xf>
    <xf numFmtId="44" fontId="22" fillId="0" borderId="44" xfId="1" applyFont="1" applyFill="1" applyBorder="1" applyAlignment="1"/>
    <xf numFmtId="3" fontId="22" fillId="0" borderId="27" xfId="2" applyNumberFormat="1" applyFont="1" applyFill="1" applyBorder="1" applyAlignment="1"/>
    <xf numFmtId="44" fontId="22" fillId="0" borderId="27" xfId="1" applyFont="1" applyFill="1" applyBorder="1" applyAlignment="1"/>
    <xf numFmtId="3" fontId="22" fillId="0" borderId="52" xfId="48" applyNumberFormat="1" applyFont="1" applyFill="1" applyBorder="1" applyAlignment="1">
      <alignment horizontal="right" wrapText="1"/>
    </xf>
    <xf numFmtId="166" fontId="22" fillId="0" borderId="52" xfId="48" applyNumberFormat="1" applyFont="1" applyFill="1" applyBorder="1" applyAlignment="1">
      <alignment horizontal="right" wrapText="1"/>
    </xf>
    <xf numFmtId="3" fontId="22" fillId="0" borderId="0" xfId="48" applyNumberFormat="1" applyFont="1"/>
    <xf numFmtId="166" fontId="22" fillId="0" borderId="0" xfId="48" applyNumberFormat="1" applyFont="1"/>
    <xf numFmtId="167" fontId="0" fillId="0" borderId="0" xfId="1" applyNumberFormat="1" applyFont="1"/>
    <xf numFmtId="0" fontId="5" fillId="0" borderId="2" xfId="0" applyFont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164" fontId="11" fillId="0" borderId="56" xfId="1" applyNumberFormat="1" applyFont="1" applyBorder="1" applyAlignment="1">
      <alignment horizontal="right" wrapText="1"/>
    </xf>
    <xf numFmtId="164" fontId="12" fillId="4" borderId="67" xfId="1" applyNumberFormat="1" applyFont="1" applyFill="1" applyBorder="1" applyAlignment="1">
      <alignment horizontal="right"/>
    </xf>
    <xf numFmtId="164" fontId="13" fillId="4" borderId="67" xfId="1" applyNumberFormat="1" applyFont="1" applyFill="1" applyBorder="1" applyAlignment="1">
      <alignment horizontal="right" wrapText="1"/>
    </xf>
    <xf numFmtId="164" fontId="13" fillId="6" borderId="67" xfId="1" applyNumberFormat="1" applyFont="1" applyFill="1" applyBorder="1" applyAlignment="1">
      <alignment horizontal="right" wrapText="1"/>
    </xf>
    <xf numFmtId="164" fontId="12" fillId="6" borderId="67" xfId="1" applyNumberFormat="1" applyFont="1" applyFill="1" applyBorder="1" applyAlignment="1">
      <alignment horizontal="right"/>
    </xf>
    <xf numFmtId="0" fontId="10" fillId="3" borderId="2" xfId="0" applyFont="1" applyFill="1" applyBorder="1" applyAlignment="1">
      <alignment horizontal="center" vertical="center" wrapText="1"/>
    </xf>
    <xf numFmtId="0" fontId="10" fillId="3" borderId="56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5" borderId="22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3" fillId="7" borderId="56" xfId="0" applyFont="1" applyFill="1" applyBorder="1" applyAlignment="1">
      <alignment horizontal="center" wrapText="1"/>
    </xf>
    <xf numFmtId="0" fontId="9" fillId="3" borderId="25" xfId="0" applyFont="1" applyFill="1" applyBorder="1" applyAlignment="1">
      <alignment horizontal="center" vertical="center" wrapText="1"/>
    </xf>
    <xf numFmtId="164" fontId="9" fillId="3" borderId="25" xfId="1" applyNumberFormat="1" applyFont="1" applyFill="1" applyBorder="1" applyAlignment="1">
      <alignment horizontal="center" vertical="center" wrapText="1"/>
    </xf>
    <xf numFmtId="165" fontId="9" fillId="3" borderId="25" xfId="0" applyNumberFormat="1" applyFont="1" applyFill="1" applyBorder="1" applyAlignment="1">
      <alignment horizontal="center"/>
    </xf>
    <xf numFmtId="0" fontId="9" fillId="3" borderId="25" xfId="0" applyFont="1" applyFill="1" applyBorder="1" applyAlignment="1">
      <alignment horizontal="center"/>
    </xf>
    <xf numFmtId="0" fontId="5" fillId="5" borderId="2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3" borderId="56" xfId="0" applyFont="1" applyFill="1" applyBorder="1" applyAlignment="1">
      <alignment horizontal="center"/>
    </xf>
    <xf numFmtId="0" fontId="17" fillId="3" borderId="6" xfId="2" applyFont="1" applyFill="1" applyBorder="1" applyAlignment="1">
      <alignment horizontal="center" vertical="center"/>
    </xf>
    <xf numFmtId="0" fontId="17" fillId="3" borderId="23" xfId="2" applyFont="1" applyFill="1" applyBorder="1" applyAlignment="1">
      <alignment horizontal="center" vertical="center"/>
    </xf>
    <xf numFmtId="0" fontId="4" fillId="3" borderId="7" xfId="2" applyFont="1" applyFill="1" applyBorder="1" applyAlignment="1">
      <alignment horizontal="center" vertical="center"/>
    </xf>
    <xf numFmtId="0" fontId="4" fillId="3" borderId="8" xfId="2" applyFont="1" applyFill="1" applyBorder="1" applyAlignment="1">
      <alignment horizontal="center" vertical="center"/>
    </xf>
    <xf numFmtId="0" fontId="6" fillId="3" borderId="39" xfId="2" applyFont="1" applyFill="1" applyBorder="1" applyAlignment="1">
      <alignment horizontal="center" vertical="center" wrapText="1"/>
    </xf>
    <xf numFmtId="0" fontId="20" fillId="3" borderId="26" xfId="2" applyFont="1" applyFill="1" applyBorder="1" applyAlignment="1">
      <alignment horizontal="center"/>
    </xf>
    <xf numFmtId="0" fontId="26" fillId="3" borderId="26" xfId="2" applyFont="1" applyFill="1" applyBorder="1" applyAlignment="1">
      <alignment horizontal="center" vertical="center"/>
    </xf>
    <xf numFmtId="0" fontId="2" fillId="9" borderId="26" xfId="2" applyFont="1" applyFill="1" applyBorder="1" applyAlignment="1">
      <alignment horizontal="center"/>
    </xf>
    <xf numFmtId="0" fontId="2" fillId="10" borderId="26" xfId="2" applyFont="1" applyFill="1" applyBorder="1" applyAlignment="1">
      <alignment horizontal="center"/>
    </xf>
    <xf numFmtId="0" fontId="2" fillId="11" borderId="26" xfId="2" applyFont="1" applyFill="1" applyBorder="1" applyAlignment="1">
      <alignment horizontal="center"/>
    </xf>
  </cellXfs>
  <cellStyles count="49">
    <cellStyle name="20% - Accent1" xfId="24" builtinId="30" customBuiltin="1"/>
    <cellStyle name="20% - Accent2" xfId="28" builtinId="34" customBuiltin="1"/>
    <cellStyle name="20% - Accent3" xfId="32" builtinId="38" customBuiltin="1"/>
    <cellStyle name="20% - Accent4" xfId="36" builtinId="42" customBuiltin="1"/>
    <cellStyle name="20% - Accent5" xfId="40" builtinId="46" customBuiltin="1"/>
    <cellStyle name="20% - Accent6" xfId="44" builtinId="50" customBuiltin="1"/>
    <cellStyle name="40% - Accent1" xfId="25" builtinId="31" customBuiltin="1"/>
    <cellStyle name="40% - Accent2" xfId="29" builtinId="35" customBuiltin="1"/>
    <cellStyle name="40% - Accent3" xfId="33" builtinId="39" customBuiltin="1"/>
    <cellStyle name="40% - Accent4" xfId="37" builtinId="43" customBuiltin="1"/>
    <cellStyle name="40% - Accent5" xfId="41" builtinId="47" customBuiltin="1"/>
    <cellStyle name="40% - Accent6" xfId="45" builtinId="51" customBuiltin="1"/>
    <cellStyle name="60% - Accent1" xfId="26" builtinId="32" customBuiltin="1"/>
    <cellStyle name="60% - Accent2" xfId="30" builtinId="36" customBuiltin="1"/>
    <cellStyle name="60% - Accent3" xfId="34" builtinId="40" customBuiltin="1"/>
    <cellStyle name="60% - Accent4" xfId="38" builtinId="44" customBuiltin="1"/>
    <cellStyle name="60% - Accent5" xfId="42" builtinId="48" customBuiltin="1"/>
    <cellStyle name="60% - Accent6" xfId="46" builtinId="52" customBuiltin="1"/>
    <cellStyle name="Accent1" xfId="23" builtinId="29" customBuiltin="1"/>
    <cellStyle name="Accent2" xfId="27" builtinId="33" customBuiltin="1"/>
    <cellStyle name="Accent3" xfId="31" builtinId="37" customBuiltin="1"/>
    <cellStyle name="Accent4" xfId="35" builtinId="41" customBuiltin="1"/>
    <cellStyle name="Accent5" xfId="39" builtinId="45" customBuiltin="1"/>
    <cellStyle name="Accent6" xfId="43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Currency" xfId="1" builtinId="4"/>
    <cellStyle name="Explanatory Text" xfId="21" builtinId="53" customBuiltin="1"/>
    <cellStyle name="Good" xfId="11" builtinId="26" customBuiltin="1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/>
    <cellStyle name="Normal 2" xfId="3"/>
    <cellStyle name="Normal 3" xfId="2"/>
    <cellStyle name="Normal_Medicare Payment July 2011" xfId="4"/>
    <cellStyle name="Normal_Monthly Summary Report" xfId="5"/>
    <cellStyle name="Normal_Sheet1" xfId="47"/>
    <cellStyle name="Normal_Sheet2" xfId="48"/>
    <cellStyle name="Note" xfId="20" builtinId="10" customBuiltin="1"/>
    <cellStyle name="Output" xfId="15" builtinId="21" customBuiltin="1"/>
    <cellStyle name="Title" xfId="6" builtinId="15" customBuiltin="1"/>
    <cellStyle name="Total" xfId="22" builtinId="25" customBuiltin="1"/>
    <cellStyle name="Warning Text" xfId="19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4792979242259177"/>
          <c:y val="9.6386734890960817E-3"/>
          <c:w val="0.74381463510338597"/>
          <c:h val="0.77138129073555861"/>
        </c:manualLayout>
      </c:layout>
      <c:bar3DChart>
        <c:barDir val="col"/>
        <c:grouping val="stacked"/>
        <c:varyColors val="0"/>
        <c:ser>
          <c:idx val="1"/>
          <c:order val="0"/>
          <c:tx>
            <c:strRef>
              <c:f>'State Graph Data'!$C$2</c:f>
              <c:strCache>
                <c:ptCount val="1"/>
                <c:pt idx="0">
                  <c:v>Medicare Payments</c:v>
                </c:pt>
              </c:strCache>
            </c:strRef>
          </c:tx>
          <c:invertIfNegative val="0"/>
          <c:cat>
            <c:strRef>
              <c:f>'State Graph Data'!$A$3:$A$61</c:f>
              <c:strCache>
                <c:ptCount val="58"/>
                <c:pt idx="0">
                  <c:v>Alabama</c:v>
                </c:pt>
                <c:pt idx="1">
                  <c:v>Alaska</c:v>
                </c:pt>
                <c:pt idx="2">
                  <c:v>Arizona</c:v>
                </c:pt>
                <c:pt idx="3">
                  <c:v>Arkansas</c:v>
                </c:pt>
                <c:pt idx="4">
                  <c:v>California</c:v>
                </c:pt>
                <c:pt idx="5">
                  <c:v>Colorado</c:v>
                </c:pt>
                <c:pt idx="6">
                  <c:v>Connecticut</c:v>
                </c:pt>
                <c:pt idx="7">
                  <c:v>Delaware</c:v>
                </c:pt>
                <c:pt idx="8">
                  <c:v>District of Columbia</c:v>
                </c:pt>
                <c:pt idx="9">
                  <c:v>Federated States Of Micronesia</c:v>
                </c:pt>
                <c:pt idx="10">
                  <c:v>Florida</c:v>
                </c:pt>
                <c:pt idx="11">
                  <c:v>Georgia</c:v>
                </c:pt>
                <c:pt idx="12">
                  <c:v>Guam</c:v>
                </c:pt>
                <c:pt idx="13">
                  <c:v>Hawaii</c:v>
                </c:pt>
                <c:pt idx="14">
                  <c:v>Idaho</c:v>
                </c:pt>
                <c:pt idx="15">
                  <c:v>Illinois</c:v>
                </c:pt>
                <c:pt idx="16">
                  <c:v>Indiana</c:v>
                </c:pt>
                <c:pt idx="17">
                  <c:v>Iowa</c:v>
                </c:pt>
                <c:pt idx="18">
                  <c:v>Kansas</c:v>
                </c:pt>
                <c:pt idx="19">
                  <c:v>Kentucky</c:v>
                </c:pt>
                <c:pt idx="20">
                  <c:v>Louisiana</c:v>
                </c:pt>
                <c:pt idx="21">
                  <c:v>Maine</c:v>
                </c:pt>
                <c:pt idx="22">
                  <c:v>Marshall Islands</c:v>
                </c:pt>
                <c:pt idx="23">
                  <c:v>Maryland</c:v>
                </c:pt>
                <c:pt idx="24">
                  <c:v>Massachusetts</c:v>
                </c:pt>
                <c:pt idx="25">
                  <c:v>Michigan</c:v>
                </c:pt>
                <c:pt idx="26">
                  <c:v>Minnesota</c:v>
                </c:pt>
                <c:pt idx="27">
                  <c:v>Mississippi</c:v>
                </c:pt>
                <c:pt idx="28">
                  <c:v>Missouri</c:v>
                </c:pt>
                <c:pt idx="29">
                  <c:v>Montana</c:v>
                </c:pt>
                <c:pt idx="30">
                  <c:v>Nebraska</c:v>
                </c:pt>
                <c:pt idx="31">
                  <c:v>Nevada</c:v>
                </c:pt>
                <c:pt idx="32">
                  <c:v>New Hampshire</c:v>
                </c:pt>
                <c:pt idx="33">
                  <c:v>New Jersey</c:v>
                </c:pt>
                <c:pt idx="34">
                  <c:v>New Mexico</c:v>
                </c:pt>
                <c:pt idx="35">
                  <c:v>New York</c:v>
                </c:pt>
                <c:pt idx="36">
                  <c:v>North Carolina</c:v>
                </c:pt>
                <c:pt idx="37">
                  <c:v>North Dakota</c:v>
                </c:pt>
                <c:pt idx="38">
                  <c:v>Northern Mariana Islands</c:v>
                </c:pt>
                <c:pt idx="39">
                  <c:v>Ohio</c:v>
                </c:pt>
                <c:pt idx="40">
                  <c:v>Oklahoma</c:v>
                </c:pt>
                <c:pt idx="41">
                  <c:v>Oregon</c:v>
                </c:pt>
                <c:pt idx="42">
                  <c:v>Palau</c:v>
                </c:pt>
                <c:pt idx="43">
                  <c:v>Pennsylvania</c:v>
                </c:pt>
                <c:pt idx="44">
                  <c:v>Puerto Rico</c:v>
                </c:pt>
                <c:pt idx="45">
                  <c:v>Rhode Island</c:v>
                </c:pt>
                <c:pt idx="46">
                  <c:v>South Carolina</c:v>
                </c:pt>
                <c:pt idx="47">
                  <c:v>South Dakota</c:v>
                </c:pt>
                <c:pt idx="48">
                  <c:v>Tennessee</c:v>
                </c:pt>
                <c:pt idx="49">
                  <c:v>Texas</c:v>
                </c:pt>
                <c:pt idx="50">
                  <c:v>Utah</c:v>
                </c:pt>
                <c:pt idx="51">
                  <c:v>Vermont</c:v>
                </c:pt>
                <c:pt idx="52">
                  <c:v>Virgin Islands</c:v>
                </c:pt>
                <c:pt idx="53">
                  <c:v>Virginia</c:v>
                </c:pt>
                <c:pt idx="54">
                  <c:v>Washington</c:v>
                </c:pt>
                <c:pt idx="55">
                  <c:v>West Virginia</c:v>
                </c:pt>
                <c:pt idx="56">
                  <c:v>Wisconsin</c:v>
                </c:pt>
                <c:pt idx="57">
                  <c:v>Wyoming</c:v>
                </c:pt>
              </c:strCache>
            </c:strRef>
          </c:cat>
          <c:val>
            <c:numRef>
              <c:f>'State Graph Data'!$C$3:$C$61</c:f>
              <c:numCache>
                <c:formatCode>_("$"* #,##0.00_);_("$"* \(#,##0.00\);_("$"* "-"??_);_(@_)</c:formatCode>
                <c:ptCount val="59"/>
                <c:pt idx="0">
                  <c:v>398237747.51999998</c:v>
                </c:pt>
                <c:pt idx="1">
                  <c:v>22047494.930000003</c:v>
                </c:pt>
                <c:pt idx="2">
                  <c:v>312139733.70000041</c:v>
                </c:pt>
                <c:pt idx="3">
                  <c:v>238228757.74999991</c:v>
                </c:pt>
                <c:pt idx="4">
                  <c:v>1442588432.5100007</c:v>
                </c:pt>
                <c:pt idx="5">
                  <c:v>274892136.71999979</c:v>
                </c:pt>
                <c:pt idx="6">
                  <c:v>228300944.14999968</c:v>
                </c:pt>
                <c:pt idx="7">
                  <c:v>45368133.079999998</c:v>
                </c:pt>
                <c:pt idx="8">
                  <c:v>37895755.959999964</c:v>
                </c:pt>
                <c:pt idx="9">
                  <c:v>235580</c:v>
                </c:pt>
                <c:pt idx="10">
                  <c:v>1316163787.9399989</c:v>
                </c:pt>
                <c:pt idx="11">
                  <c:v>559215463.85000002</c:v>
                </c:pt>
                <c:pt idx="12">
                  <c:v>780352.09000000008</c:v>
                </c:pt>
                <c:pt idx="13">
                  <c:v>64739950.980000019</c:v>
                </c:pt>
                <c:pt idx="14">
                  <c:v>72210220.219999999</c:v>
                </c:pt>
                <c:pt idx="15">
                  <c:v>912818825.57000029</c:v>
                </c:pt>
                <c:pt idx="16">
                  <c:v>495061255.78000039</c:v>
                </c:pt>
                <c:pt idx="17">
                  <c:v>290405744.99999994</c:v>
                </c:pt>
                <c:pt idx="18">
                  <c:v>278356413.41999996</c:v>
                </c:pt>
                <c:pt idx="19">
                  <c:v>321300350.38999981</c:v>
                </c:pt>
                <c:pt idx="20">
                  <c:v>356016308.30000091</c:v>
                </c:pt>
                <c:pt idx="21">
                  <c:v>93092989.549999997</c:v>
                </c:pt>
                <c:pt idx="22">
                  <c:v>37840</c:v>
                </c:pt>
                <c:pt idx="23">
                  <c:v>345988039.44999945</c:v>
                </c:pt>
                <c:pt idx="24">
                  <c:v>536906064.90999961</c:v>
                </c:pt>
                <c:pt idx="25">
                  <c:v>722170634.07000065</c:v>
                </c:pt>
                <c:pt idx="26">
                  <c:v>424268472.91000009</c:v>
                </c:pt>
                <c:pt idx="27">
                  <c:v>259880733.9799999</c:v>
                </c:pt>
                <c:pt idx="28">
                  <c:v>495981762.53000009</c:v>
                </c:pt>
                <c:pt idx="29">
                  <c:v>87805753.180000022</c:v>
                </c:pt>
                <c:pt idx="30">
                  <c:v>157375214.51000011</c:v>
                </c:pt>
                <c:pt idx="31">
                  <c:v>109267982.01000001</c:v>
                </c:pt>
                <c:pt idx="32">
                  <c:v>121375358.28999996</c:v>
                </c:pt>
                <c:pt idx="33">
                  <c:v>561185861.20000076</c:v>
                </c:pt>
                <c:pt idx="34">
                  <c:v>94580569.970000029</c:v>
                </c:pt>
                <c:pt idx="35">
                  <c:v>1061899082.5800005</c:v>
                </c:pt>
                <c:pt idx="36">
                  <c:v>576681604.23999965</c:v>
                </c:pt>
                <c:pt idx="37">
                  <c:v>55391710.209999934</c:v>
                </c:pt>
                <c:pt idx="38">
                  <c:v>0</c:v>
                </c:pt>
                <c:pt idx="39">
                  <c:v>895010985.36000037</c:v>
                </c:pt>
                <c:pt idx="40">
                  <c:v>294114941.8500002</c:v>
                </c:pt>
                <c:pt idx="41">
                  <c:v>244012679.35000017</c:v>
                </c:pt>
                <c:pt idx="42">
                  <c:v>117321.19</c:v>
                </c:pt>
                <c:pt idx="43">
                  <c:v>1032253104.3600006</c:v>
                </c:pt>
                <c:pt idx="44">
                  <c:v>8223816.9199999999</c:v>
                </c:pt>
                <c:pt idx="45">
                  <c:v>66627030.130000003</c:v>
                </c:pt>
                <c:pt idx="46">
                  <c:v>305681562.87999982</c:v>
                </c:pt>
                <c:pt idx="47">
                  <c:v>93002857.179999903</c:v>
                </c:pt>
                <c:pt idx="48">
                  <c:v>479092666.9900009</c:v>
                </c:pt>
                <c:pt idx="49">
                  <c:v>1396349460.5900018</c:v>
                </c:pt>
                <c:pt idx="50">
                  <c:v>128728452.20999996</c:v>
                </c:pt>
                <c:pt idx="51">
                  <c:v>47805793.980000004</c:v>
                </c:pt>
                <c:pt idx="52">
                  <c:v>782720</c:v>
                </c:pt>
                <c:pt idx="53">
                  <c:v>535452184.68999898</c:v>
                </c:pt>
                <c:pt idx="54">
                  <c:v>341518769.79000044</c:v>
                </c:pt>
                <c:pt idx="55">
                  <c:v>159117772.93999994</c:v>
                </c:pt>
                <c:pt idx="56">
                  <c:v>476935279.85000044</c:v>
                </c:pt>
                <c:pt idx="57">
                  <c:v>37279122.839999989</c:v>
                </c:pt>
              </c:numCache>
            </c:numRef>
          </c:val>
        </c:ser>
        <c:ser>
          <c:idx val="3"/>
          <c:order val="1"/>
          <c:tx>
            <c:strRef>
              <c:f>'State Graph Data'!$E$2</c:f>
              <c:strCache>
                <c:ptCount val="1"/>
                <c:pt idx="0">
                  <c:v>Medicaid Payments</c:v>
                </c:pt>
              </c:strCache>
            </c:strRef>
          </c:tx>
          <c:invertIfNegative val="0"/>
          <c:cat>
            <c:strRef>
              <c:f>'State Graph Data'!$A$3:$A$61</c:f>
              <c:strCache>
                <c:ptCount val="58"/>
                <c:pt idx="0">
                  <c:v>Alabama</c:v>
                </c:pt>
                <c:pt idx="1">
                  <c:v>Alaska</c:v>
                </c:pt>
                <c:pt idx="2">
                  <c:v>Arizona</c:v>
                </c:pt>
                <c:pt idx="3">
                  <c:v>Arkansas</c:v>
                </c:pt>
                <c:pt idx="4">
                  <c:v>California</c:v>
                </c:pt>
                <c:pt idx="5">
                  <c:v>Colorado</c:v>
                </c:pt>
                <c:pt idx="6">
                  <c:v>Connecticut</c:v>
                </c:pt>
                <c:pt idx="7">
                  <c:v>Delaware</c:v>
                </c:pt>
                <c:pt idx="8">
                  <c:v>District of Columbia</c:v>
                </c:pt>
                <c:pt idx="9">
                  <c:v>Federated States Of Micronesia</c:v>
                </c:pt>
                <c:pt idx="10">
                  <c:v>Florida</c:v>
                </c:pt>
                <c:pt idx="11">
                  <c:v>Georgia</c:v>
                </c:pt>
                <c:pt idx="12">
                  <c:v>Guam</c:v>
                </c:pt>
                <c:pt idx="13">
                  <c:v>Hawaii</c:v>
                </c:pt>
                <c:pt idx="14">
                  <c:v>Idaho</c:v>
                </c:pt>
                <c:pt idx="15">
                  <c:v>Illinois</c:v>
                </c:pt>
                <c:pt idx="16">
                  <c:v>Indiana</c:v>
                </c:pt>
                <c:pt idx="17">
                  <c:v>Iowa</c:v>
                </c:pt>
                <c:pt idx="18">
                  <c:v>Kansas</c:v>
                </c:pt>
                <c:pt idx="19">
                  <c:v>Kentucky</c:v>
                </c:pt>
                <c:pt idx="20">
                  <c:v>Louisiana</c:v>
                </c:pt>
                <c:pt idx="21">
                  <c:v>Maine</c:v>
                </c:pt>
                <c:pt idx="22">
                  <c:v>Marshall Islands</c:v>
                </c:pt>
                <c:pt idx="23">
                  <c:v>Maryland</c:v>
                </c:pt>
                <c:pt idx="24">
                  <c:v>Massachusetts</c:v>
                </c:pt>
                <c:pt idx="25">
                  <c:v>Michigan</c:v>
                </c:pt>
                <c:pt idx="26">
                  <c:v>Minnesota</c:v>
                </c:pt>
                <c:pt idx="27">
                  <c:v>Mississippi</c:v>
                </c:pt>
                <c:pt idx="28">
                  <c:v>Missouri</c:v>
                </c:pt>
                <c:pt idx="29">
                  <c:v>Montana</c:v>
                </c:pt>
                <c:pt idx="30">
                  <c:v>Nebraska</c:v>
                </c:pt>
                <c:pt idx="31">
                  <c:v>Nevada</c:v>
                </c:pt>
                <c:pt idx="32">
                  <c:v>New Hampshire</c:v>
                </c:pt>
                <c:pt idx="33">
                  <c:v>New Jersey</c:v>
                </c:pt>
                <c:pt idx="34">
                  <c:v>New Mexico</c:v>
                </c:pt>
                <c:pt idx="35">
                  <c:v>New York</c:v>
                </c:pt>
                <c:pt idx="36">
                  <c:v>North Carolina</c:v>
                </c:pt>
                <c:pt idx="37">
                  <c:v>North Dakota</c:v>
                </c:pt>
                <c:pt idx="38">
                  <c:v>Northern Mariana Islands</c:v>
                </c:pt>
                <c:pt idx="39">
                  <c:v>Ohio</c:v>
                </c:pt>
                <c:pt idx="40">
                  <c:v>Oklahoma</c:v>
                </c:pt>
                <c:pt idx="41">
                  <c:v>Oregon</c:v>
                </c:pt>
                <c:pt idx="42">
                  <c:v>Palau</c:v>
                </c:pt>
                <c:pt idx="43">
                  <c:v>Pennsylvania</c:v>
                </c:pt>
                <c:pt idx="44">
                  <c:v>Puerto Rico</c:v>
                </c:pt>
                <c:pt idx="45">
                  <c:v>Rhode Island</c:v>
                </c:pt>
                <c:pt idx="46">
                  <c:v>South Carolina</c:v>
                </c:pt>
                <c:pt idx="47">
                  <c:v>South Dakota</c:v>
                </c:pt>
                <c:pt idx="48">
                  <c:v>Tennessee</c:v>
                </c:pt>
                <c:pt idx="49">
                  <c:v>Texas</c:v>
                </c:pt>
                <c:pt idx="50">
                  <c:v>Utah</c:v>
                </c:pt>
                <c:pt idx="51">
                  <c:v>Vermont</c:v>
                </c:pt>
                <c:pt idx="52">
                  <c:v>Virgin Islands</c:v>
                </c:pt>
                <c:pt idx="53">
                  <c:v>Virginia</c:v>
                </c:pt>
                <c:pt idx="54">
                  <c:v>Washington</c:v>
                </c:pt>
                <c:pt idx="55">
                  <c:v>West Virginia</c:v>
                </c:pt>
                <c:pt idx="56">
                  <c:v>Wisconsin</c:v>
                </c:pt>
                <c:pt idx="57">
                  <c:v>Wyoming</c:v>
                </c:pt>
              </c:strCache>
            </c:strRef>
          </c:cat>
          <c:val>
            <c:numRef>
              <c:f>'State Graph Data'!$E$3:$E$61</c:f>
              <c:numCache>
                <c:formatCode>_("$"* #,##0.00_);_("$"* \(#,##0.00\);_("$"* "-"??_);_(@_)</c:formatCode>
                <c:ptCount val="59"/>
                <c:pt idx="0">
                  <c:v>148468526</c:v>
                </c:pt>
                <c:pt idx="1">
                  <c:v>41109592</c:v>
                </c:pt>
                <c:pt idx="2">
                  <c:v>211681163.00000006</c:v>
                </c:pt>
                <c:pt idx="3">
                  <c:v>80088297.679999977</c:v>
                </c:pt>
                <c:pt idx="4">
                  <c:v>1007256575.8499963</c:v>
                </c:pt>
                <c:pt idx="5">
                  <c:v>117378020</c:v>
                </c:pt>
                <c:pt idx="6">
                  <c:v>79358513.190000027</c:v>
                </c:pt>
                <c:pt idx="7">
                  <c:v>29625793.329999994</c:v>
                </c:pt>
                <c:pt idx="8">
                  <c:v>18671635</c:v>
                </c:pt>
                <c:pt idx="9">
                  <c:v>0</c:v>
                </c:pt>
                <c:pt idx="10">
                  <c:v>468143312.35999978</c:v>
                </c:pt>
                <c:pt idx="11">
                  <c:v>245990434.71000013</c:v>
                </c:pt>
                <c:pt idx="12">
                  <c:v>0</c:v>
                </c:pt>
                <c:pt idx="13">
                  <c:v>20442691</c:v>
                </c:pt>
                <c:pt idx="14">
                  <c:v>40320032</c:v>
                </c:pt>
                <c:pt idx="15">
                  <c:v>444316725.78999996</c:v>
                </c:pt>
                <c:pt idx="16">
                  <c:v>192647057.35000014</c:v>
                </c:pt>
                <c:pt idx="17">
                  <c:v>116695432</c:v>
                </c:pt>
                <c:pt idx="18">
                  <c:v>69109501.710000008</c:v>
                </c:pt>
                <c:pt idx="19">
                  <c:v>183348486.18999979</c:v>
                </c:pt>
                <c:pt idx="20">
                  <c:v>229396705.16999996</c:v>
                </c:pt>
                <c:pt idx="21">
                  <c:v>103042568</c:v>
                </c:pt>
                <c:pt idx="22">
                  <c:v>0</c:v>
                </c:pt>
                <c:pt idx="23">
                  <c:v>136167974</c:v>
                </c:pt>
                <c:pt idx="24">
                  <c:v>249988463.73999995</c:v>
                </c:pt>
                <c:pt idx="25">
                  <c:v>255606912</c:v>
                </c:pt>
                <c:pt idx="26">
                  <c:v>145472904.5</c:v>
                </c:pt>
                <c:pt idx="27">
                  <c:v>160878553</c:v>
                </c:pt>
                <c:pt idx="28">
                  <c:v>210198913</c:v>
                </c:pt>
                <c:pt idx="29">
                  <c:v>29735417</c:v>
                </c:pt>
                <c:pt idx="30">
                  <c:v>61002889.559999987</c:v>
                </c:pt>
                <c:pt idx="31">
                  <c:v>38852918.219999991</c:v>
                </c:pt>
                <c:pt idx="32">
                  <c:v>12251422.07</c:v>
                </c:pt>
                <c:pt idx="33">
                  <c:v>162552191.88000005</c:v>
                </c:pt>
                <c:pt idx="34">
                  <c:v>82420959</c:v>
                </c:pt>
                <c:pt idx="35">
                  <c:v>646635432.18000007</c:v>
                </c:pt>
                <c:pt idx="36">
                  <c:v>234413756.93000004</c:v>
                </c:pt>
                <c:pt idx="37">
                  <c:v>17118125.939999998</c:v>
                </c:pt>
                <c:pt idx="38">
                  <c:v>1764297.7</c:v>
                </c:pt>
                <c:pt idx="39">
                  <c:v>372629309.43000013</c:v>
                </c:pt>
                <c:pt idx="40">
                  <c:v>167274368.64999992</c:v>
                </c:pt>
                <c:pt idx="41">
                  <c:v>117361604.00999998</c:v>
                </c:pt>
                <c:pt idx="42">
                  <c:v>0</c:v>
                </c:pt>
                <c:pt idx="43">
                  <c:v>311083220.48000008</c:v>
                </c:pt>
                <c:pt idx="44">
                  <c:v>72382382</c:v>
                </c:pt>
                <c:pt idx="45">
                  <c:v>29076643.060000002</c:v>
                </c:pt>
                <c:pt idx="46">
                  <c:v>134476849.32000005</c:v>
                </c:pt>
                <c:pt idx="47">
                  <c:v>42917425.18</c:v>
                </c:pt>
                <c:pt idx="48">
                  <c:v>201545462.06999999</c:v>
                </c:pt>
                <c:pt idx="49">
                  <c:v>719037406.91999972</c:v>
                </c:pt>
                <c:pt idx="50">
                  <c:v>59304480</c:v>
                </c:pt>
                <c:pt idx="51">
                  <c:v>37100688.319999993</c:v>
                </c:pt>
                <c:pt idx="52">
                  <c:v>0</c:v>
                </c:pt>
                <c:pt idx="53">
                  <c:v>140906300.56000003</c:v>
                </c:pt>
                <c:pt idx="54">
                  <c:v>255384565</c:v>
                </c:pt>
                <c:pt idx="55">
                  <c:v>86393561.579999968</c:v>
                </c:pt>
                <c:pt idx="56">
                  <c:v>206972175.78999999</c:v>
                </c:pt>
                <c:pt idx="57">
                  <c:v>18472987.010000002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4771200"/>
        <c:axId val="53627712"/>
        <c:axId val="0"/>
      </c:bar3DChart>
      <c:catAx>
        <c:axId val="13477120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53627712"/>
        <c:crosses val="autoZero"/>
        <c:auto val="1"/>
        <c:lblAlgn val="ctr"/>
        <c:lblOffset val="100"/>
        <c:noMultiLvlLbl val="0"/>
      </c:catAx>
      <c:valAx>
        <c:axId val="53627712"/>
        <c:scaling>
          <c:orientation val="minMax"/>
        </c:scaling>
        <c:delete val="0"/>
        <c:axPos val="l"/>
        <c:majorGridlines/>
        <c:minorGridlines/>
        <c:numFmt formatCode="#,##0" sourceLinked="0"/>
        <c:majorTickMark val="out"/>
        <c:minorTickMark val="none"/>
        <c:tickLblPos val="nextTo"/>
        <c:crossAx val="134771200"/>
        <c:crosses val="autoZero"/>
        <c:crossBetween val="between"/>
      </c:valAx>
    </c:plotArea>
    <c:legend>
      <c:legendPos val="r"/>
      <c:legendEntry>
        <c:idx val="0"/>
        <c:txPr>
          <a:bodyPr/>
          <a:lstStyle/>
          <a:p>
            <a:pPr>
              <a:defRPr sz="2000"/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2000"/>
            </a:pPr>
            <a:endParaRPr lang="en-US"/>
          </a:p>
        </c:txPr>
      </c:legendEntry>
      <c:layout>
        <c:manualLayout>
          <c:xMode val="edge"/>
          <c:yMode val="edge"/>
          <c:x val="0.36384523505753064"/>
          <c:y val="2.0200024052533516E-2"/>
          <c:w val="0.28724854717102172"/>
          <c:h val="0.12280248579327283"/>
        </c:manualLayout>
      </c:layout>
      <c:overlay val="0"/>
    </c:legend>
    <c:plotVisOnly val="1"/>
    <c:dispBlanksAs val="gap"/>
    <c:showDLblsOverMax val="0"/>
  </c:chart>
  <c:printSettings>
    <c:headerFooter>
      <c:oddHeader>&amp;L
&amp;G
&amp;C&amp;"-,Bold"&amp;14&amp;U
Combined Medicare and Medicaid Payments by State Graph
&amp;"-,Regular"&amp;12&amp;UMedicare and Medicaid Provider Payments
January 2011 to March 2014&amp;R
&amp;G
</c:oddHeader>
    </c:headerFooter>
    <c:pageMargins b="0.75000000000001465" l="0.70000000000000095" r="0.70000000000000095" t="0.75000000000001465" header="0.30000000000000032" footer="0.30000000000000032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235584</xdr:colOff>
      <xdr:row>0</xdr:row>
      <xdr:rowOff>91440</xdr:rowOff>
    </xdr:from>
    <xdr:to>
      <xdr:col>12</xdr:col>
      <xdr:colOff>861060</xdr:colOff>
      <xdr:row>44</xdr:row>
      <xdr:rowOff>85453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view="pageLayout" zoomScaleNormal="100" workbookViewId="0">
      <selection activeCell="D23" sqref="D23"/>
    </sheetView>
  </sheetViews>
  <sheetFormatPr defaultRowHeight="14.4" x14ac:dyDescent="0.3"/>
  <cols>
    <col min="1" max="1" width="36.6640625" customWidth="1"/>
    <col min="2" max="2" width="18" customWidth="1"/>
    <col min="3" max="3" width="16.109375" customWidth="1"/>
    <col min="4" max="4" width="23.6640625" customWidth="1"/>
    <col min="5" max="5" width="26.33203125" customWidth="1"/>
    <col min="6" max="6" width="23.6640625" customWidth="1"/>
    <col min="7" max="7" width="27.88671875" customWidth="1"/>
    <col min="8" max="8" width="12.44140625" customWidth="1"/>
    <col min="9" max="9" width="17.6640625" customWidth="1"/>
    <col min="10" max="10" width="13.109375" customWidth="1"/>
    <col min="11" max="11" width="20" customWidth="1"/>
    <col min="12" max="12" width="11.5546875" customWidth="1"/>
    <col min="13" max="13" width="10.109375" customWidth="1"/>
    <col min="14" max="14" width="10.88671875" customWidth="1"/>
    <col min="15" max="15" width="10.33203125" customWidth="1"/>
    <col min="16" max="16" width="9.109375" customWidth="1"/>
    <col min="17" max="17" width="13.109375" customWidth="1"/>
    <col min="18" max="18" width="12.109375" customWidth="1"/>
    <col min="19" max="19" width="12.44140625" customWidth="1"/>
    <col min="20" max="20" width="13.109375" customWidth="1"/>
    <col min="21" max="21" width="14" customWidth="1"/>
    <col min="22" max="22" width="12.88671875" customWidth="1"/>
  </cols>
  <sheetData>
    <row r="1" spans="1:7" ht="15.6" x14ac:dyDescent="0.3">
      <c r="A1" s="197" t="s">
        <v>63</v>
      </c>
      <c r="B1" s="197" t="s">
        <v>64</v>
      </c>
      <c r="C1" s="198" t="s">
        <v>65</v>
      </c>
      <c r="D1" s="199" t="s">
        <v>107</v>
      </c>
      <c r="E1" s="199"/>
      <c r="F1" s="200" t="s">
        <v>66</v>
      </c>
      <c r="G1" s="200"/>
    </row>
    <row r="2" spans="1:7" x14ac:dyDescent="0.3">
      <c r="A2" s="197"/>
      <c r="B2" s="197"/>
      <c r="C2" s="198"/>
      <c r="D2" s="59" t="s">
        <v>67</v>
      </c>
      <c r="E2" s="58" t="s">
        <v>68</v>
      </c>
      <c r="F2" s="59" t="s">
        <v>67</v>
      </c>
      <c r="G2" s="58" t="s">
        <v>68</v>
      </c>
    </row>
    <row r="3" spans="1:7" x14ac:dyDescent="0.3">
      <c r="A3" s="190" t="s">
        <v>69</v>
      </c>
      <c r="B3" s="192" t="s">
        <v>70</v>
      </c>
      <c r="C3" s="1" t="s">
        <v>3</v>
      </c>
      <c r="D3" s="144">
        <v>21973</v>
      </c>
      <c r="E3" s="145">
        <v>186878421.72999999</v>
      </c>
      <c r="F3" s="144">
        <v>559380</v>
      </c>
      <c r="G3" s="145">
        <v>7163435856.8800001</v>
      </c>
    </row>
    <row r="4" spans="1:7" x14ac:dyDescent="0.3">
      <c r="A4" s="191"/>
      <c r="B4" s="192"/>
      <c r="C4" s="185" t="s">
        <v>4</v>
      </c>
      <c r="D4" s="146">
        <v>9</v>
      </c>
      <c r="E4" s="147">
        <v>3986262.47</v>
      </c>
      <c r="F4" s="146">
        <v>648</v>
      </c>
      <c r="G4" s="147">
        <v>706575093.32999945</v>
      </c>
    </row>
    <row r="5" spans="1:7" x14ac:dyDescent="0.3">
      <c r="A5" s="191"/>
      <c r="B5" s="193"/>
      <c r="C5" s="186" t="s">
        <v>71</v>
      </c>
      <c r="D5" s="108">
        <f>SUM(D3:D4)</f>
        <v>21982</v>
      </c>
      <c r="E5" s="109">
        <f>SUM(E3:E4)</f>
        <v>190864684.19999999</v>
      </c>
      <c r="F5" s="108">
        <f>SUM(F3:F4)</f>
        <v>560028</v>
      </c>
      <c r="G5" s="109">
        <f>SUM(G3:G4)</f>
        <v>7870010950.2099991</v>
      </c>
    </row>
    <row r="6" spans="1:7" x14ac:dyDescent="0.3">
      <c r="A6" s="191"/>
      <c r="B6" s="194" t="s">
        <v>72</v>
      </c>
      <c r="C6" s="110" t="s">
        <v>4</v>
      </c>
      <c r="D6" s="146">
        <v>175</v>
      </c>
      <c r="E6" s="147">
        <v>157325583.36999992</v>
      </c>
      <c r="F6" s="146">
        <v>9998</v>
      </c>
      <c r="G6" s="147">
        <v>12042988636.339979</v>
      </c>
    </row>
    <row r="7" spans="1:7" x14ac:dyDescent="0.3">
      <c r="A7" s="191"/>
      <c r="B7" s="195"/>
      <c r="C7" s="187" t="s">
        <v>71</v>
      </c>
      <c r="D7" s="108">
        <f>SUM(D6)</f>
        <v>175</v>
      </c>
      <c r="E7" s="109">
        <f>SUM(E6)</f>
        <v>157325583.36999992</v>
      </c>
      <c r="F7" s="108">
        <f>SUM(F6)</f>
        <v>9998</v>
      </c>
      <c r="G7" s="109">
        <f>SUM(G6)</f>
        <v>12042988636.339979</v>
      </c>
    </row>
    <row r="8" spans="1:7" x14ac:dyDescent="0.3">
      <c r="A8" s="191"/>
      <c r="B8" s="184"/>
      <c r="C8" s="188" t="s">
        <v>73</v>
      </c>
      <c r="D8" s="119">
        <f>SUM(D4,D6)</f>
        <v>184</v>
      </c>
      <c r="E8" s="120">
        <f>SUM(E4,E6)</f>
        <v>161311845.83999991</v>
      </c>
      <c r="F8" s="119">
        <f>SUM(F4,F6)</f>
        <v>10646</v>
      </c>
      <c r="G8" s="120">
        <f>SUM(G4,G6)</f>
        <v>12749563729.669979</v>
      </c>
    </row>
    <row r="9" spans="1:7" x14ac:dyDescent="0.3">
      <c r="A9" s="191"/>
      <c r="B9" s="196" t="s">
        <v>71</v>
      </c>
      <c r="C9" s="196"/>
      <c r="D9" s="111">
        <f>SUM(D3,D8)</f>
        <v>22157</v>
      </c>
      <c r="E9" s="112">
        <f>SUM(E3,E8)</f>
        <v>348190267.56999993</v>
      </c>
      <c r="F9" s="154">
        <f>SUM(F3,F8)</f>
        <v>570026</v>
      </c>
      <c r="G9" s="155">
        <f>SUM(G3,G8)</f>
        <v>19912999586.54998</v>
      </c>
    </row>
    <row r="10" spans="1:7" x14ac:dyDescent="0.3">
      <c r="A10" s="191" t="s">
        <v>1</v>
      </c>
      <c r="B10" s="201" t="s">
        <v>74</v>
      </c>
      <c r="C10" s="113" t="s">
        <v>3</v>
      </c>
      <c r="D10" s="114">
        <v>3897</v>
      </c>
      <c r="E10" s="115">
        <v>52969203.670000002</v>
      </c>
      <c r="F10" s="116">
        <v>212025</v>
      </c>
      <c r="G10" s="117">
        <v>3547167429.7500105</v>
      </c>
    </row>
    <row r="11" spans="1:7" x14ac:dyDescent="0.3">
      <c r="A11" s="191"/>
      <c r="B11" s="202"/>
      <c r="C11" s="113" t="s">
        <v>4</v>
      </c>
      <c r="D11" s="114">
        <v>4</v>
      </c>
      <c r="E11" s="115">
        <v>2698408.67</v>
      </c>
      <c r="F11" s="116">
        <v>258</v>
      </c>
      <c r="G11" s="117">
        <v>382892057.27000004</v>
      </c>
    </row>
    <row r="12" spans="1:7" x14ac:dyDescent="0.3">
      <c r="A12" s="191"/>
      <c r="B12" s="203"/>
      <c r="C12" s="186" t="s">
        <v>71</v>
      </c>
      <c r="D12" s="108">
        <f>SUM(D10:D11)</f>
        <v>3901</v>
      </c>
      <c r="E12" s="109">
        <f>SUM(E10:E11)</f>
        <v>55667612.340000004</v>
      </c>
      <c r="F12" s="108">
        <f>SUM(F10:F11)</f>
        <v>212283</v>
      </c>
      <c r="G12" s="109">
        <f>SUM(G10:G11)</f>
        <v>3930059487.0200105</v>
      </c>
    </row>
    <row r="13" spans="1:7" x14ac:dyDescent="0.3">
      <c r="A13" s="191"/>
      <c r="B13" s="204" t="s">
        <v>72</v>
      </c>
      <c r="C13" s="118" t="s">
        <v>4</v>
      </c>
      <c r="D13" s="116">
        <v>399</v>
      </c>
      <c r="E13" s="117">
        <v>103591941.44999996</v>
      </c>
      <c r="F13" s="116">
        <v>9445</v>
      </c>
      <c r="G13" s="117">
        <v>5334412135.4099979</v>
      </c>
    </row>
    <row r="14" spans="1:7" x14ac:dyDescent="0.3">
      <c r="A14" s="191"/>
      <c r="B14" s="205"/>
      <c r="C14" s="186" t="s">
        <v>71</v>
      </c>
      <c r="D14" s="108">
        <f>SUM(D13)</f>
        <v>399</v>
      </c>
      <c r="E14" s="109">
        <f>SUM(E13)</f>
        <v>103591941.44999996</v>
      </c>
      <c r="F14" s="108">
        <f>SUM(F13)</f>
        <v>9445</v>
      </c>
      <c r="G14" s="109">
        <f>SUM(G13)</f>
        <v>5334412135.4099979</v>
      </c>
    </row>
    <row r="15" spans="1:7" x14ac:dyDescent="0.3">
      <c r="A15" s="191"/>
      <c r="B15" s="183"/>
      <c r="C15" s="189" t="s">
        <v>73</v>
      </c>
      <c r="D15" s="119">
        <f>SUM(D11,D13)</f>
        <v>403</v>
      </c>
      <c r="E15" s="120">
        <f>SUM(E11,E13)</f>
        <v>106290350.11999996</v>
      </c>
      <c r="F15" s="119">
        <f>SUM(F11,F13)</f>
        <v>9703</v>
      </c>
      <c r="G15" s="120">
        <f>SUM(G11,G13)</f>
        <v>5717304192.6799984</v>
      </c>
    </row>
    <row r="16" spans="1:7" x14ac:dyDescent="0.3">
      <c r="A16" s="191"/>
      <c r="B16" s="196" t="s">
        <v>71</v>
      </c>
      <c r="C16" s="196"/>
      <c r="D16" s="111">
        <f>SUM(D10,D15)</f>
        <v>4300</v>
      </c>
      <c r="E16" s="112">
        <f>SUM(E10,E15)</f>
        <v>159259553.78999996</v>
      </c>
      <c r="F16" s="111">
        <f>SUM(F10,F15)</f>
        <v>221728</v>
      </c>
      <c r="G16" s="112">
        <f>SUM(G10,G15)</f>
        <v>9264471622.4300079</v>
      </c>
    </row>
    <row r="17" spans="1:7" ht="25.2" customHeight="1" x14ac:dyDescent="0.25">
      <c r="A17" s="206" t="s">
        <v>75</v>
      </c>
      <c r="B17" s="206"/>
      <c r="C17" s="206"/>
      <c r="D17" s="121">
        <f>D9+D16</f>
        <v>26457</v>
      </c>
      <c r="E17" s="122">
        <f>E9+E16</f>
        <v>507449821.3599999</v>
      </c>
      <c r="F17" s="121">
        <f>F9+F16</f>
        <v>791754</v>
      </c>
      <c r="G17" s="122">
        <f>G9+G16</f>
        <v>29177471208.979988</v>
      </c>
    </row>
    <row r="18" spans="1:7" ht="15" x14ac:dyDescent="0.25">
      <c r="A18" s="2" t="s">
        <v>76</v>
      </c>
      <c r="B18" s="3"/>
      <c r="C18" s="4"/>
      <c r="D18" s="5"/>
      <c r="E18" s="6"/>
      <c r="F18" s="5"/>
      <c r="G18" s="6"/>
    </row>
    <row r="19" spans="1:7" ht="19.5" customHeight="1" x14ac:dyDescent="0.25">
      <c r="A19" s="7" t="s">
        <v>95</v>
      </c>
      <c r="B19" s="8"/>
      <c r="C19" s="25" t="s">
        <v>108</v>
      </c>
      <c r="D19" s="26">
        <v>125354226.41</v>
      </c>
      <c r="E19" s="156" t="s">
        <v>106</v>
      </c>
      <c r="F19" s="157"/>
      <c r="G19" s="10"/>
    </row>
    <row r="20" spans="1:7" ht="15" customHeight="1" x14ac:dyDescent="0.25">
      <c r="A20" s="7" t="s">
        <v>96</v>
      </c>
      <c r="B20" s="8"/>
      <c r="C20" s="25" t="s">
        <v>105</v>
      </c>
      <c r="D20" s="26">
        <v>406753707</v>
      </c>
      <c r="E20" s="156" t="s">
        <v>104</v>
      </c>
      <c r="F20" s="157"/>
      <c r="G20" s="10"/>
    </row>
    <row r="23" spans="1:7" ht="15" customHeight="1" x14ac:dyDescent="0.25"/>
  </sheetData>
  <mergeCells count="14">
    <mergeCell ref="A17:C17"/>
    <mergeCell ref="D1:E1"/>
    <mergeCell ref="F1:G1"/>
    <mergeCell ref="A10:A16"/>
    <mergeCell ref="B10:B12"/>
    <mergeCell ref="B13:B14"/>
    <mergeCell ref="B16:C16"/>
    <mergeCell ref="A3:A9"/>
    <mergeCell ref="B3:B5"/>
    <mergeCell ref="B6:B7"/>
    <mergeCell ref="B9:C9"/>
    <mergeCell ref="A1:A2"/>
    <mergeCell ref="B1:B2"/>
    <mergeCell ref="C1:C2"/>
  </mergeCells>
  <printOptions horizontalCentered="1"/>
  <pageMargins left="0.45" right="0.45" top="1.75" bottom="0.75" header="0.3" footer="0.3"/>
  <pageSetup scale="75" fitToHeight="100" orientation="landscape" r:id="rId1"/>
  <headerFooter>
    <oddHeader xml:space="preserve">&amp;L
&amp;G
&amp;C&amp;"-,Bold"&amp;16&amp;UCombined Medicare and Medicaid Payment Summary&amp;14
&amp;"-,Regular"&amp;16&amp;UEstimate of Incentive Payments
FEBRUARY 2015 and Program-To-Date&amp;R
&amp;G
</oddHeader>
    <oddFooter>&amp;CPage &amp;P of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showWhiteSpace="0" view="pageLayout" zoomScaleNormal="100" workbookViewId="0">
      <selection activeCell="B3" sqref="B3:G60"/>
    </sheetView>
  </sheetViews>
  <sheetFormatPr defaultRowHeight="14.4" x14ac:dyDescent="0.3"/>
  <cols>
    <col min="1" max="1" width="36.109375" style="15" customWidth="1"/>
    <col min="2" max="2" width="14.6640625" style="16" customWidth="1"/>
    <col min="3" max="3" width="19.6640625" style="17" customWidth="1"/>
    <col min="4" max="4" width="14.6640625" style="18" customWidth="1"/>
    <col min="5" max="5" width="19.6640625" style="19" customWidth="1"/>
    <col min="6" max="6" width="14.6640625" customWidth="1"/>
    <col min="7" max="7" width="19.6640625" style="9" customWidth="1"/>
    <col min="8" max="8" width="15.44140625" customWidth="1"/>
    <col min="9" max="9" width="12.5546875" customWidth="1"/>
    <col min="10" max="10" width="11.5546875" customWidth="1"/>
    <col min="11" max="11" width="10.109375" customWidth="1"/>
    <col min="12" max="12" width="10.88671875" customWidth="1"/>
    <col min="13" max="13" width="10.33203125" customWidth="1"/>
    <col min="14" max="14" width="9.109375" customWidth="1"/>
    <col min="15" max="15" width="13.109375" customWidth="1"/>
    <col min="16" max="16" width="12.109375" customWidth="1"/>
    <col min="17" max="17" width="12.44140625" customWidth="1"/>
    <col min="18" max="18" width="13.109375" customWidth="1"/>
    <col min="19" max="19" width="14" customWidth="1"/>
    <col min="20" max="20" width="12.88671875" customWidth="1"/>
  </cols>
  <sheetData>
    <row r="1" spans="1:7" ht="25.2" customHeight="1" x14ac:dyDescent="0.3">
      <c r="A1" s="207" t="s">
        <v>0</v>
      </c>
      <c r="B1" s="209" t="s">
        <v>69</v>
      </c>
      <c r="C1" s="209"/>
      <c r="D1" s="209" t="s">
        <v>1</v>
      </c>
      <c r="E1" s="209"/>
      <c r="F1" s="209" t="s">
        <v>2</v>
      </c>
      <c r="G1" s="210"/>
    </row>
    <row r="2" spans="1:7" ht="28.2" customHeight="1" x14ac:dyDescent="0.3">
      <c r="A2" s="208"/>
      <c r="B2" s="11" t="s">
        <v>77</v>
      </c>
      <c r="C2" s="12" t="s">
        <v>78</v>
      </c>
      <c r="D2" s="11" t="s">
        <v>77</v>
      </c>
      <c r="E2" s="12" t="s">
        <v>78</v>
      </c>
      <c r="F2" s="11" t="s">
        <v>77</v>
      </c>
      <c r="G2" s="13" t="s">
        <v>78</v>
      </c>
    </row>
    <row r="3" spans="1:7" ht="15.75" x14ac:dyDescent="0.25">
      <c r="A3" s="98" t="s">
        <v>5</v>
      </c>
      <c r="B3" s="100">
        <v>7960</v>
      </c>
      <c r="C3" s="129">
        <v>398237747.51999998</v>
      </c>
      <c r="D3" s="134">
        <v>2634</v>
      </c>
      <c r="E3" s="135">
        <v>148468526</v>
      </c>
      <c r="F3" s="103">
        <v>10594</v>
      </c>
      <c r="G3" s="104">
        <v>546706273.51999998</v>
      </c>
    </row>
    <row r="4" spans="1:7" ht="15.75" x14ac:dyDescent="0.25">
      <c r="A4" s="89" t="s">
        <v>6</v>
      </c>
      <c r="B4" s="101">
        <v>537</v>
      </c>
      <c r="C4" s="130">
        <v>22047494.930000003</v>
      </c>
      <c r="D4" s="102">
        <v>1108</v>
      </c>
      <c r="E4" s="136">
        <v>41109592</v>
      </c>
      <c r="F4" s="105">
        <v>1645</v>
      </c>
      <c r="G4" s="106">
        <v>63157086.930000007</v>
      </c>
    </row>
    <row r="5" spans="1:7" ht="15.75" x14ac:dyDescent="0.25">
      <c r="A5" s="89" t="s">
        <v>7</v>
      </c>
      <c r="B5" s="101">
        <v>9052</v>
      </c>
      <c r="C5" s="130">
        <v>312139733.70000041</v>
      </c>
      <c r="D5" s="102">
        <v>3829</v>
      </c>
      <c r="E5" s="136">
        <v>211681163.00000006</v>
      </c>
      <c r="F5" s="105">
        <v>12881</v>
      </c>
      <c r="G5" s="106">
        <v>523820896.70000046</v>
      </c>
    </row>
    <row r="6" spans="1:7" ht="15.75" x14ac:dyDescent="0.25">
      <c r="A6" s="89" t="s">
        <v>8</v>
      </c>
      <c r="B6" s="101">
        <v>4232</v>
      </c>
      <c r="C6" s="130">
        <v>238228757.74999991</v>
      </c>
      <c r="D6" s="102">
        <v>2279</v>
      </c>
      <c r="E6" s="136">
        <v>80088297.679999977</v>
      </c>
      <c r="F6" s="105">
        <v>6511</v>
      </c>
      <c r="G6" s="106">
        <v>318317055.42999989</v>
      </c>
    </row>
    <row r="7" spans="1:7" ht="15.75" x14ac:dyDescent="0.25">
      <c r="A7" s="89" t="s">
        <v>9</v>
      </c>
      <c r="B7" s="101">
        <v>42948</v>
      </c>
      <c r="C7" s="130">
        <v>1442588432.5100007</v>
      </c>
      <c r="D7" s="102">
        <v>22124</v>
      </c>
      <c r="E7" s="136">
        <v>1007256575.8499963</v>
      </c>
      <c r="F7" s="105">
        <v>65072</v>
      </c>
      <c r="G7" s="106">
        <v>2449845008.3599968</v>
      </c>
    </row>
    <row r="8" spans="1:7" ht="15.75" x14ac:dyDescent="0.25">
      <c r="A8" s="89" t="s">
        <v>10</v>
      </c>
      <c r="B8" s="101">
        <v>9218</v>
      </c>
      <c r="C8" s="130">
        <v>274892136.71999979</v>
      </c>
      <c r="D8" s="102">
        <v>3285</v>
      </c>
      <c r="E8" s="136">
        <v>117378020</v>
      </c>
      <c r="F8" s="105">
        <v>12503</v>
      </c>
      <c r="G8" s="106">
        <v>392270156.71999979</v>
      </c>
    </row>
    <row r="9" spans="1:7" ht="15.75" x14ac:dyDescent="0.25">
      <c r="A9" s="89" t="s">
        <v>11</v>
      </c>
      <c r="B9" s="101">
        <v>7705</v>
      </c>
      <c r="C9" s="130">
        <v>228300944.14999968</v>
      </c>
      <c r="D9" s="102">
        <v>2410</v>
      </c>
      <c r="E9" s="136">
        <v>79358513.190000027</v>
      </c>
      <c r="F9" s="105">
        <v>10115</v>
      </c>
      <c r="G9" s="106">
        <v>307659457.33999968</v>
      </c>
    </row>
    <row r="10" spans="1:7" ht="15.75" x14ac:dyDescent="0.25">
      <c r="A10" s="89" t="s">
        <v>12</v>
      </c>
      <c r="B10" s="101">
        <v>2205</v>
      </c>
      <c r="C10" s="130">
        <v>45368133.079999998</v>
      </c>
      <c r="D10" s="102">
        <v>1117</v>
      </c>
      <c r="E10" s="136">
        <v>29625793.329999994</v>
      </c>
      <c r="F10" s="105">
        <v>3322</v>
      </c>
      <c r="G10" s="106">
        <v>74993926.409999996</v>
      </c>
    </row>
    <row r="11" spans="1:7" ht="15.75" x14ac:dyDescent="0.25">
      <c r="A11" s="89" t="s">
        <v>13</v>
      </c>
      <c r="B11" s="101">
        <v>1651</v>
      </c>
      <c r="C11" s="130">
        <v>37895755.959999964</v>
      </c>
      <c r="D11" s="102">
        <v>103</v>
      </c>
      <c r="E11" s="136">
        <v>18671635</v>
      </c>
      <c r="F11" s="105">
        <v>1754</v>
      </c>
      <c r="G11" s="106">
        <v>56567390.959999964</v>
      </c>
    </row>
    <row r="12" spans="1:7" ht="15.75" x14ac:dyDescent="0.25">
      <c r="A12" s="99" t="s">
        <v>14</v>
      </c>
      <c r="B12" s="101">
        <v>17</v>
      </c>
      <c r="C12" s="130">
        <v>235580</v>
      </c>
      <c r="D12" s="102">
        <v>0</v>
      </c>
      <c r="E12" s="136">
        <v>0</v>
      </c>
      <c r="F12" s="105">
        <v>17</v>
      </c>
      <c r="G12" s="106">
        <v>235580</v>
      </c>
    </row>
    <row r="13" spans="1:7" ht="15.75" x14ac:dyDescent="0.25">
      <c r="A13" s="89" t="s">
        <v>15</v>
      </c>
      <c r="B13" s="101">
        <v>34470</v>
      </c>
      <c r="C13" s="130">
        <v>1316163787.9399989</v>
      </c>
      <c r="D13" s="102">
        <v>10087</v>
      </c>
      <c r="E13" s="136">
        <v>468143312.35999978</v>
      </c>
      <c r="F13" s="105">
        <v>44557</v>
      </c>
      <c r="G13" s="106">
        <v>1784307100.2999988</v>
      </c>
    </row>
    <row r="14" spans="1:7" ht="15.75" x14ac:dyDescent="0.25">
      <c r="A14" s="89" t="s">
        <v>16</v>
      </c>
      <c r="B14" s="101">
        <v>13191</v>
      </c>
      <c r="C14" s="130">
        <v>559215463.85000002</v>
      </c>
      <c r="D14" s="102">
        <v>4788</v>
      </c>
      <c r="E14" s="136">
        <v>245990434.71000013</v>
      </c>
      <c r="F14" s="105">
        <v>17979</v>
      </c>
      <c r="G14" s="106">
        <v>805205898.56000018</v>
      </c>
    </row>
    <row r="15" spans="1:7" ht="15.75" x14ac:dyDescent="0.25">
      <c r="A15" s="89" t="s">
        <v>17</v>
      </c>
      <c r="B15" s="101">
        <v>59</v>
      </c>
      <c r="C15" s="130">
        <v>780352.09000000008</v>
      </c>
      <c r="D15" s="102">
        <v>0</v>
      </c>
      <c r="E15" s="136">
        <v>0</v>
      </c>
      <c r="F15" s="105">
        <v>59</v>
      </c>
      <c r="G15" s="106">
        <v>780352.09000000008</v>
      </c>
    </row>
    <row r="16" spans="1:7" ht="15.75" x14ac:dyDescent="0.25">
      <c r="A16" s="89" t="s">
        <v>18</v>
      </c>
      <c r="B16" s="101">
        <v>1938</v>
      </c>
      <c r="C16" s="130">
        <v>64739950.980000019</v>
      </c>
      <c r="D16" s="102">
        <v>398</v>
      </c>
      <c r="E16" s="136">
        <v>20442691</v>
      </c>
      <c r="F16" s="105">
        <v>2336</v>
      </c>
      <c r="G16" s="106">
        <v>85182641.980000019</v>
      </c>
    </row>
    <row r="17" spans="1:7" ht="15.75" x14ac:dyDescent="0.25">
      <c r="A17" s="89" t="s">
        <v>19</v>
      </c>
      <c r="B17" s="101">
        <v>2349</v>
      </c>
      <c r="C17" s="130">
        <v>72210220.219999999</v>
      </c>
      <c r="D17" s="102">
        <v>1072</v>
      </c>
      <c r="E17" s="136">
        <v>40320032</v>
      </c>
      <c r="F17" s="105">
        <v>3421</v>
      </c>
      <c r="G17" s="106">
        <v>112530252.22</v>
      </c>
    </row>
    <row r="18" spans="1:7" ht="15.75" x14ac:dyDescent="0.25">
      <c r="A18" s="89" t="s">
        <v>20</v>
      </c>
      <c r="B18" s="101">
        <v>27841</v>
      </c>
      <c r="C18" s="130">
        <v>912818825.57000029</v>
      </c>
      <c r="D18" s="102">
        <v>8980</v>
      </c>
      <c r="E18" s="136">
        <v>444316725.78999996</v>
      </c>
      <c r="F18" s="105">
        <v>36821</v>
      </c>
      <c r="G18" s="106">
        <v>1357135551.3600001</v>
      </c>
    </row>
    <row r="19" spans="1:7" ht="15.75" x14ac:dyDescent="0.25">
      <c r="A19" s="89" t="s">
        <v>21</v>
      </c>
      <c r="B19" s="101">
        <v>12183</v>
      </c>
      <c r="C19" s="130">
        <v>495061255.78000039</v>
      </c>
      <c r="D19" s="102">
        <v>4171</v>
      </c>
      <c r="E19" s="136">
        <v>192647057.35000014</v>
      </c>
      <c r="F19" s="105">
        <v>16354</v>
      </c>
      <c r="G19" s="106">
        <v>687708313.13000059</v>
      </c>
    </row>
    <row r="20" spans="1:7" ht="15.75" x14ac:dyDescent="0.25">
      <c r="A20" s="89" t="s">
        <v>22</v>
      </c>
      <c r="B20" s="101">
        <v>7389</v>
      </c>
      <c r="C20" s="130">
        <v>290405744.99999994</v>
      </c>
      <c r="D20" s="102">
        <v>2857</v>
      </c>
      <c r="E20" s="136">
        <v>116695432</v>
      </c>
      <c r="F20" s="105">
        <v>10246</v>
      </c>
      <c r="G20" s="106">
        <v>407101176.99999994</v>
      </c>
    </row>
    <row r="21" spans="1:7" ht="15.75" x14ac:dyDescent="0.25">
      <c r="A21" s="89" t="s">
        <v>23</v>
      </c>
      <c r="B21" s="101">
        <v>5949</v>
      </c>
      <c r="C21" s="130">
        <v>278356413.41999996</v>
      </c>
      <c r="D21" s="102">
        <v>1397</v>
      </c>
      <c r="E21" s="136">
        <v>69109501.710000008</v>
      </c>
      <c r="F21" s="105">
        <v>7346</v>
      </c>
      <c r="G21" s="106">
        <v>347465915.13</v>
      </c>
    </row>
    <row r="22" spans="1:7" ht="15.75" x14ac:dyDescent="0.25">
      <c r="A22" s="89" t="s">
        <v>24</v>
      </c>
      <c r="B22" s="101">
        <v>6664</v>
      </c>
      <c r="C22" s="130">
        <v>321300350.38999981</v>
      </c>
      <c r="D22" s="102">
        <v>3669</v>
      </c>
      <c r="E22" s="136">
        <v>183348486.18999979</v>
      </c>
      <c r="F22" s="105">
        <v>10333</v>
      </c>
      <c r="G22" s="106">
        <v>504648836.57999957</v>
      </c>
    </row>
    <row r="23" spans="1:7" ht="15.75" x14ac:dyDescent="0.25">
      <c r="A23" s="89" t="s">
        <v>25</v>
      </c>
      <c r="B23" s="101">
        <v>6946</v>
      </c>
      <c r="C23" s="130">
        <v>356016308.30000091</v>
      </c>
      <c r="D23" s="102">
        <v>4036</v>
      </c>
      <c r="E23" s="136">
        <v>229396705.16999996</v>
      </c>
      <c r="F23" s="105">
        <v>10982</v>
      </c>
      <c r="G23" s="106">
        <v>585413013.47000086</v>
      </c>
    </row>
    <row r="24" spans="1:7" ht="15.75" x14ac:dyDescent="0.25">
      <c r="A24" s="89" t="s">
        <v>26</v>
      </c>
      <c r="B24" s="101">
        <v>2100</v>
      </c>
      <c r="C24" s="130">
        <v>93092989.549999997</v>
      </c>
      <c r="D24" s="102">
        <v>4446</v>
      </c>
      <c r="E24" s="136">
        <v>103042568</v>
      </c>
      <c r="F24" s="105">
        <v>6546</v>
      </c>
      <c r="G24" s="106">
        <v>196135557.55000001</v>
      </c>
    </row>
    <row r="25" spans="1:7" ht="15.75" x14ac:dyDescent="0.25">
      <c r="A25" s="89" t="s">
        <v>27</v>
      </c>
      <c r="B25" s="101">
        <v>3</v>
      </c>
      <c r="C25" s="130">
        <v>37840</v>
      </c>
      <c r="D25" s="102">
        <v>0</v>
      </c>
      <c r="E25" s="136">
        <v>0</v>
      </c>
      <c r="F25" s="105">
        <v>3</v>
      </c>
      <c r="G25" s="106">
        <v>37840</v>
      </c>
    </row>
    <row r="26" spans="1:7" ht="15.75" x14ac:dyDescent="0.25">
      <c r="A26" s="89" t="s">
        <v>28</v>
      </c>
      <c r="B26" s="101">
        <v>11426</v>
      </c>
      <c r="C26" s="130">
        <v>345988039.44999945</v>
      </c>
      <c r="D26" s="102">
        <v>3365</v>
      </c>
      <c r="E26" s="136">
        <v>136167974</v>
      </c>
      <c r="F26" s="105">
        <v>14791</v>
      </c>
      <c r="G26" s="106">
        <v>482156013.44999945</v>
      </c>
    </row>
    <row r="27" spans="1:7" ht="15.75" x14ac:dyDescent="0.25">
      <c r="A27" s="89" t="s">
        <v>29</v>
      </c>
      <c r="B27" s="101">
        <v>23076</v>
      </c>
      <c r="C27" s="130">
        <v>536906064.90999961</v>
      </c>
      <c r="D27" s="102">
        <v>9302</v>
      </c>
      <c r="E27" s="136">
        <v>249988463.73999995</v>
      </c>
      <c r="F27" s="105">
        <v>32378</v>
      </c>
      <c r="G27" s="106">
        <v>786894528.64999962</v>
      </c>
    </row>
    <row r="28" spans="1:7" ht="15.75" x14ac:dyDescent="0.25">
      <c r="A28" s="89" t="s">
        <v>30</v>
      </c>
      <c r="B28" s="101">
        <v>20929</v>
      </c>
      <c r="C28" s="130">
        <v>722170634.07000065</v>
      </c>
      <c r="D28" s="102">
        <v>6639</v>
      </c>
      <c r="E28" s="136">
        <v>255606912</v>
      </c>
      <c r="F28" s="105">
        <v>27568</v>
      </c>
      <c r="G28" s="106">
        <v>977777546.07000065</v>
      </c>
    </row>
    <row r="29" spans="1:7" ht="15.6" x14ac:dyDescent="0.3">
      <c r="A29" s="89" t="s">
        <v>31</v>
      </c>
      <c r="B29" s="101">
        <v>17968</v>
      </c>
      <c r="C29" s="130">
        <v>424268472.91000009</v>
      </c>
      <c r="D29" s="102">
        <v>3253</v>
      </c>
      <c r="E29" s="136">
        <v>145472904.5</v>
      </c>
      <c r="F29" s="105">
        <v>21221</v>
      </c>
      <c r="G29" s="106">
        <v>569741377.41000009</v>
      </c>
    </row>
    <row r="30" spans="1:7" ht="15.6" x14ac:dyDescent="0.3">
      <c r="A30" s="89" t="s">
        <v>32</v>
      </c>
      <c r="B30" s="101">
        <v>3543</v>
      </c>
      <c r="C30" s="130">
        <v>259880733.9799999</v>
      </c>
      <c r="D30" s="102">
        <v>3571</v>
      </c>
      <c r="E30" s="136">
        <v>160878553</v>
      </c>
      <c r="F30" s="105">
        <v>7114</v>
      </c>
      <c r="G30" s="106">
        <v>420759286.9799999</v>
      </c>
    </row>
    <row r="31" spans="1:7" ht="15.6" x14ac:dyDescent="0.3">
      <c r="A31" s="89" t="s">
        <v>33</v>
      </c>
      <c r="B31" s="101">
        <v>12748</v>
      </c>
      <c r="C31" s="130">
        <v>495981762.53000009</v>
      </c>
      <c r="D31" s="102">
        <v>4715</v>
      </c>
      <c r="E31" s="136">
        <v>210198913</v>
      </c>
      <c r="F31" s="105">
        <v>17463</v>
      </c>
      <c r="G31" s="106">
        <v>706180675.53000009</v>
      </c>
    </row>
    <row r="32" spans="1:7" ht="15.6" x14ac:dyDescent="0.3">
      <c r="A32" s="89" t="s">
        <v>34</v>
      </c>
      <c r="B32" s="101">
        <v>1816</v>
      </c>
      <c r="C32" s="130">
        <v>87805753.180000022</v>
      </c>
      <c r="D32" s="102">
        <v>514</v>
      </c>
      <c r="E32" s="136">
        <v>29735417</v>
      </c>
      <c r="F32" s="105">
        <v>2330</v>
      </c>
      <c r="G32" s="106">
        <v>117541170.18000002</v>
      </c>
    </row>
    <row r="33" spans="1:7" ht="15.6" x14ac:dyDescent="0.3">
      <c r="A33" s="89" t="s">
        <v>35</v>
      </c>
      <c r="B33" s="101">
        <v>4391</v>
      </c>
      <c r="C33" s="130">
        <v>157375214.51000011</v>
      </c>
      <c r="D33" s="102">
        <v>1100</v>
      </c>
      <c r="E33" s="136">
        <v>61002889.559999987</v>
      </c>
      <c r="F33" s="105">
        <v>5491</v>
      </c>
      <c r="G33" s="106">
        <v>218378104.07000011</v>
      </c>
    </row>
    <row r="34" spans="1:7" ht="15.6" x14ac:dyDescent="0.3">
      <c r="A34" s="89" t="s">
        <v>36</v>
      </c>
      <c r="B34" s="101">
        <v>3055</v>
      </c>
      <c r="C34" s="130">
        <v>109267982.01000001</v>
      </c>
      <c r="D34" s="102">
        <v>594</v>
      </c>
      <c r="E34" s="136">
        <v>38852918.219999991</v>
      </c>
      <c r="F34" s="105">
        <v>3649</v>
      </c>
      <c r="G34" s="106">
        <v>148120900.22999999</v>
      </c>
    </row>
    <row r="35" spans="1:7" ht="15.6" x14ac:dyDescent="0.3">
      <c r="A35" s="89" t="s">
        <v>37</v>
      </c>
      <c r="B35" s="101">
        <v>4509</v>
      </c>
      <c r="C35" s="130">
        <v>121375358.28999996</v>
      </c>
      <c r="D35" s="102">
        <v>305</v>
      </c>
      <c r="E35" s="136">
        <v>12251422.07</v>
      </c>
      <c r="F35" s="105">
        <v>4814</v>
      </c>
      <c r="G35" s="106">
        <v>133626780.35999995</v>
      </c>
    </row>
    <row r="36" spans="1:7" ht="15.6" x14ac:dyDescent="0.3">
      <c r="A36" s="89" t="s">
        <v>38</v>
      </c>
      <c r="B36" s="101">
        <v>18213</v>
      </c>
      <c r="C36" s="130">
        <v>561185861.20000076</v>
      </c>
      <c r="D36" s="102">
        <v>3491</v>
      </c>
      <c r="E36" s="136">
        <v>162552191.88000005</v>
      </c>
      <c r="F36" s="105">
        <v>21704</v>
      </c>
      <c r="G36" s="106">
        <v>723738053.08000088</v>
      </c>
    </row>
    <row r="37" spans="1:7" ht="15.6" x14ac:dyDescent="0.3">
      <c r="A37" s="89" t="s">
        <v>39</v>
      </c>
      <c r="B37" s="101">
        <v>2176</v>
      </c>
      <c r="C37" s="130">
        <v>94580569.970000029</v>
      </c>
      <c r="D37" s="102">
        <v>2380</v>
      </c>
      <c r="E37" s="136">
        <v>82420959</v>
      </c>
      <c r="F37" s="105">
        <v>4556</v>
      </c>
      <c r="G37" s="106">
        <v>177001528.97000003</v>
      </c>
    </row>
    <row r="38" spans="1:7" ht="15.6" x14ac:dyDescent="0.3">
      <c r="A38" s="89" t="s">
        <v>40</v>
      </c>
      <c r="B38" s="101">
        <v>31559</v>
      </c>
      <c r="C38" s="130">
        <v>1061899082.5800005</v>
      </c>
      <c r="D38" s="102">
        <v>16536</v>
      </c>
      <c r="E38" s="136">
        <v>646635432.18000007</v>
      </c>
      <c r="F38" s="105">
        <v>48095</v>
      </c>
      <c r="G38" s="106">
        <v>1708534514.7600007</v>
      </c>
    </row>
    <row r="39" spans="1:7" ht="15.6" x14ac:dyDescent="0.3">
      <c r="A39" s="89" t="s">
        <v>41</v>
      </c>
      <c r="B39" s="101">
        <v>20733</v>
      </c>
      <c r="C39" s="130">
        <v>576681604.23999965</v>
      </c>
      <c r="D39" s="102">
        <v>7271</v>
      </c>
      <c r="E39" s="136">
        <v>234413756.93000004</v>
      </c>
      <c r="F39" s="105">
        <v>28004</v>
      </c>
      <c r="G39" s="106">
        <v>811095361.16999972</v>
      </c>
    </row>
    <row r="40" spans="1:7" ht="15.6" x14ac:dyDescent="0.3">
      <c r="A40" s="89" t="s">
        <v>42</v>
      </c>
      <c r="B40" s="101">
        <v>2275</v>
      </c>
      <c r="C40" s="130">
        <v>55391710.209999934</v>
      </c>
      <c r="D40" s="102">
        <v>206</v>
      </c>
      <c r="E40" s="136">
        <v>17118125.939999998</v>
      </c>
      <c r="F40" s="105">
        <v>2481</v>
      </c>
      <c r="G40" s="106">
        <v>72509836.149999931</v>
      </c>
    </row>
    <row r="41" spans="1:7" ht="15.6" x14ac:dyDescent="0.3">
      <c r="A41" s="99" t="s">
        <v>43</v>
      </c>
      <c r="B41" s="101">
        <v>0</v>
      </c>
      <c r="C41" s="130">
        <v>0</v>
      </c>
      <c r="D41" s="102">
        <v>18</v>
      </c>
      <c r="E41" s="136">
        <v>1764297.7</v>
      </c>
      <c r="F41" s="105">
        <v>18</v>
      </c>
      <c r="G41" s="106">
        <v>1764297.7</v>
      </c>
    </row>
    <row r="42" spans="1:7" ht="15.6" x14ac:dyDescent="0.3">
      <c r="A42" s="89" t="s">
        <v>44</v>
      </c>
      <c r="B42" s="101">
        <v>26440</v>
      </c>
      <c r="C42" s="130">
        <v>895010985.36000037</v>
      </c>
      <c r="D42" s="102">
        <v>10861</v>
      </c>
      <c r="E42" s="136">
        <v>372629309.43000013</v>
      </c>
      <c r="F42" s="105">
        <v>37301</v>
      </c>
      <c r="G42" s="106">
        <v>1267640294.7900004</v>
      </c>
    </row>
    <row r="43" spans="1:7" ht="15.6" x14ac:dyDescent="0.3">
      <c r="A43" s="89" t="s">
        <v>45</v>
      </c>
      <c r="B43" s="101">
        <v>5145</v>
      </c>
      <c r="C43" s="130">
        <v>294114941.8500002</v>
      </c>
      <c r="D43" s="102">
        <v>3680</v>
      </c>
      <c r="E43" s="136">
        <v>167274368.64999992</v>
      </c>
      <c r="F43" s="105">
        <v>8825</v>
      </c>
      <c r="G43" s="106">
        <v>461389310.50000012</v>
      </c>
    </row>
    <row r="44" spans="1:7" ht="15.6" x14ac:dyDescent="0.3">
      <c r="A44" s="89" t="s">
        <v>46</v>
      </c>
      <c r="B44" s="101">
        <v>9066</v>
      </c>
      <c r="C44" s="130">
        <v>244012679.35000017</v>
      </c>
      <c r="D44" s="102">
        <v>3493</v>
      </c>
      <c r="E44" s="136">
        <v>117361604.00999998</v>
      </c>
      <c r="F44" s="105">
        <v>12559</v>
      </c>
      <c r="G44" s="106">
        <v>361374283.36000013</v>
      </c>
    </row>
    <row r="45" spans="1:7" ht="15.6" x14ac:dyDescent="0.3">
      <c r="A45" s="89" t="s">
        <v>47</v>
      </c>
      <c r="B45" s="101">
        <v>9</v>
      </c>
      <c r="C45" s="130">
        <v>117321.19</v>
      </c>
      <c r="D45" s="102">
        <v>0</v>
      </c>
      <c r="E45" s="136">
        <v>0</v>
      </c>
      <c r="F45" s="105">
        <v>9</v>
      </c>
      <c r="G45" s="106">
        <v>117321.19</v>
      </c>
    </row>
    <row r="46" spans="1:7" ht="15.6" x14ac:dyDescent="0.3">
      <c r="A46" s="89" t="s">
        <v>48</v>
      </c>
      <c r="B46" s="101">
        <v>31245</v>
      </c>
      <c r="C46" s="130">
        <v>1032253104.3600006</v>
      </c>
      <c r="D46" s="102">
        <v>9594</v>
      </c>
      <c r="E46" s="136">
        <v>311083220.48000008</v>
      </c>
      <c r="F46" s="105">
        <v>40839</v>
      </c>
      <c r="G46" s="106">
        <v>1343336324.8400006</v>
      </c>
    </row>
    <row r="47" spans="1:7" ht="15.6" x14ac:dyDescent="0.3">
      <c r="A47" s="89" t="s">
        <v>49</v>
      </c>
      <c r="B47" s="101">
        <v>664</v>
      </c>
      <c r="C47" s="130">
        <v>8223816.9199999999</v>
      </c>
      <c r="D47" s="102">
        <v>1687</v>
      </c>
      <c r="E47" s="136">
        <v>72382382</v>
      </c>
      <c r="F47" s="105">
        <v>2351</v>
      </c>
      <c r="G47" s="106">
        <v>80606198.920000002</v>
      </c>
    </row>
    <row r="48" spans="1:7" ht="15.6" x14ac:dyDescent="0.3">
      <c r="A48" s="89" t="s">
        <v>50</v>
      </c>
      <c r="B48" s="101">
        <v>1840</v>
      </c>
      <c r="C48" s="130">
        <v>66627030.130000003</v>
      </c>
      <c r="D48" s="102">
        <v>845</v>
      </c>
      <c r="E48" s="136">
        <v>29076643.060000002</v>
      </c>
      <c r="F48" s="105">
        <v>2685</v>
      </c>
      <c r="G48" s="106">
        <v>95703673.189999998</v>
      </c>
    </row>
    <row r="49" spans="1:7" ht="15.6" x14ac:dyDescent="0.3">
      <c r="A49" s="89" t="s">
        <v>51</v>
      </c>
      <c r="B49" s="101">
        <v>7197</v>
      </c>
      <c r="C49" s="130">
        <v>305681562.87999982</v>
      </c>
      <c r="D49" s="102">
        <v>3220</v>
      </c>
      <c r="E49" s="136">
        <v>134476849.32000005</v>
      </c>
      <c r="F49" s="105">
        <v>10417</v>
      </c>
      <c r="G49" s="106">
        <v>440158412.19999987</v>
      </c>
    </row>
    <row r="50" spans="1:7" ht="15.6" x14ac:dyDescent="0.3">
      <c r="A50" s="89" t="s">
        <v>52</v>
      </c>
      <c r="B50" s="101">
        <v>2777</v>
      </c>
      <c r="C50" s="130">
        <v>93002857.179999903</v>
      </c>
      <c r="D50" s="102">
        <v>587</v>
      </c>
      <c r="E50" s="136">
        <v>42917425.18</v>
      </c>
      <c r="F50" s="105">
        <v>3364</v>
      </c>
      <c r="G50" s="106">
        <v>135920282.3599999</v>
      </c>
    </row>
    <row r="51" spans="1:7" ht="15.6" x14ac:dyDescent="0.3">
      <c r="A51" s="89" t="s">
        <v>53</v>
      </c>
      <c r="B51" s="101">
        <v>10590</v>
      </c>
      <c r="C51" s="130">
        <v>479092666.9900009</v>
      </c>
      <c r="D51" s="102">
        <v>5581</v>
      </c>
      <c r="E51" s="136">
        <v>201545462.06999999</v>
      </c>
      <c r="F51" s="105">
        <v>16171</v>
      </c>
      <c r="G51" s="106">
        <v>680638129.0600009</v>
      </c>
    </row>
    <row r="52" spans="1:7" ht="15.6" x14ac:dyDescent="0.3">
      <c r="A52" s="89" t="s">
        <v>54</v>
      </c>
      <c r="B52" s="101">
        <v>33734</v>
      </c>
      <c r="C52" s="130">
        <v>1396349460.5900018</v>
      </c>
      <c r="D52" s="102">
        <v>12562</v>
      </c>
      <c r="E52" s="136">
        <v>719037406.91999972</v>
      </c>
      <c r="F52" s="105">
        <v>46296</v>
      </c>
      <c r="G52" s="106">
        <v>2115386867.5100017</v>
      </c>
    </row>
    <row r="53" spans="1:7" ht="15.6" x14ac:dyDescent="0.3">
      <c r="A53" s="89" t="s">
        <v>55</v>
      </c>
      <c r="B53" s="101">
        <v>4943</v>
      </c>
      <c r="C53" s="130">
        <v>128728452.20999996</v>
      </c>
      <c r="D53" s="102">
        <v>1248</v>
      </c>
      <c r="E53" s="136">
        <v>59304480</v>
      </c>
      <c r="F53" s="105">
        <v>6191</v>
      </c>
      <c r="G53" s="106">
        <v>188032932.20999998</v>
      </c>
    </row>
    <row r="54" spans="1:7" ht="15.6" x14ac:dyDescent="0.3">
      <c r="A54" s="89" t="s">
        <v>56</v>
      </c>
      <c r="B54" s="101">
        <v>1119</v>
      </c>
      <c r="C54" s="130">
        <v>47805793.980000004</v>
      </c>
      <c r="D54" s="102">
        <v>1522</v>
      </c>
      <c r="E54" s="136">
        <v>37100688.319999993</v>
      </c>
      <c r="F54" s="105">
        <v>2641</v>
      </c>
      <c r="G54" s="106">
        <v>84906482.299999997</v>
      </c>
    </row>
    <row r="55" spans="1:7" ht="15.6" x14ac:dyDescent="0.3">
      <c r="A55" s="89" t="s">
        <v>57</v>
      </c>
      <c r="B55" s="101">
        <v>54</v>
      </c>
      <c r="C55" s="130">
        <v>782720</v>
      </c>
      <c r="D55" s="102">
        <v>0</v>
      </c>
      <c r="E55" s="136">
        <v>0</v>
      </c>
      <c r="F55" s="105">
        <v>54</v>
      </c>
      <c r="G55" s="106">
        <v>782720</v>
      </c>
    </row>
    <row r="56" spans="1:7" ht="15.6" x14ac:dyDescent="0.3">
      <c r="A56" s="89" t="s">
        <v>58</v>
      </c>
      <c r="B56" s="101">
        <v>16215</v>
      </c>
      <c r="C56" s="130">
        <v>535452184.68999898</v>
      </c>
      <c r="D56" s="102">
        <v>3191</v>
      </c>
      <c r="E56" s="136">
        <v>140906300.56000003</v>
      </c>
      <c r="F56" s="105">
        <v>19406</v>
      </c>
      <c r="G56" s="106">
        <v>676358485.24999905</v>
      </c>
    </row>
    <row r="57" spans="1:7" ht="15.6" x14ac:dyDescent="0.3">
      <c r="A57" s="89" t="s">
        <v>59</v>
      </c>
      <c r="B57" s="101">
        <v>12522</v>
      </c>
      <c r="C57" s="130">
        <v>341518769.79000044</v>
      </c>
      <c r="D57" s="102">
        <v>8212</v>
      </c>
      <c r="E57" s="136">
        <v>255384565</v>
      </c>
      <c r="F57" s="105">
        <v>20734</v>
      </c>
      <c r="G57" s="106">
        <v>596903334.79000044</v>
      </c>
    </row>
    <row r="58" spans="1:7" ht="15.6" x14ac:dyDescent="0.3">
      <c r="A58" s="89" t="s">
        <v>60</v>
      </c>
      <c r="B58" s="101">
        <v>3103</v>
      </c>
      <c r="C58" s="130">
        <v>159117772.93999994</v>
      </c>
      <c r="D58" s="102">
        <v>1764</v>
      </c>
      <c r="E58" s="136">
        <v>86393561.579999968</v>
      </c>
      <c r="F58" s="105">
        <v>4867</v>
      </c>
      <c r="G58" s="106">
        <v>245511334.51999992</v>
      </c>
    </row>
    <row r="59" spans="1:7" ht="15.6" x14ac:dyDescent="0.3">
      <c r="A59" s="89" t="s">
        <v>61</v>
      </c>
      <c r="B59" s="101">
        <v>17523</v>
      </c>
      <c r="C59" s="130">
        <v>476935279.85000044</v>
      </c>
      <c r="D59" s="102">
        <v>5402</v>
      </c>
      <c r="E59" s="136">
        <v>206972175.78999999</v>
      </c>
      <c r="F59" s="105">
        <v>22925</v>
      </c>
      <c r="G59" s="106">
        <v>683907455.64000046</v>
      </c>
    </row>
    <row r="60" spans="1:7" ht="15.6" x14ac:dyDescent="0.3">
      <c r="A60" s="90" t="s">
        <v>62</v>
      </c>
      <c r="B60" s="131">
        <v>816</v>
      </c>
      <c r="C60" s="132">
        <v>37279122.839999989</v>
      </c>
      <c r="D60" s="137">
        <v>229</v>
      </c>
      <c r="E60" s="138">
        <v>18472987.010000002</v>
      </c>
      <c r="F60" s="133">
        <v>1045</v>
      </c>
      <c r="G60" s="107">
        <v>55752109.849999994</v>
      </c>
    </row>
    <row r="61" spans="1:7" s="14" customFormat="1" ht="15.6" x14ac:dyDescent="0.3">
      <c r="A61" s="68" t="s">
        <v>79</v>
      </c>
      <c r="B61" s="86">
        <f>SUM(B3:B60)</f>
        <v>570026</v>
      </c>
      <c r="C61" s="87">
        <f t="shared" ref="C61:G61" si="0">SUM(C3:C60)</f>
        <v>19912999586.550007</v>
      </c>
      <c r="D61" s="86">
        <f t="shared" si="0"/>
        <v>221728</v>
      </c>
      <c r="E61" s="87">
        <f t="shared" si="0"/>
        <v>9264471622.4299984</v>
      </c>
      <c r="F61" s="88">
        <f t="shared" si="0"/>
        <v>791754</v>
      </c>
      <c r="G61" s="87">
        <f t="shared" si="0"/>
        <v>29177471208.979996</v>
      </c>
    </row>
  </sheetData>
  <mergeCells count="4">
    <mergeCell ref="A1:A2"/>
    <mergeCell ref="B1:C1"/>
    <mergeCell ref="D1:E1"/>
    <mergeCell ref="F1:G1"/>
  </mergeCells>
  <printOptions horizontalCentered="1"/>
  <pageMargins left="0.45" right="0.45" top="1.5" bottom="0.5" header="0.3" footer="0.3"/>
  <pageSetup scale="65" orientation="portrait" horizontalDpi="300" verticalDpi="300" r:id="rId1"/>
  <headerFooter>
    <oddHeader xml:space="preserve">&amp;L
&amp;G
&amp;C&amp;"-,Bold"&amp;20&amp;UCombined Medicare and Medicaid Payments by State&amp;16
&amp;"-,Regular"&amp;20&amp;UJanuary 2011 to February 2015&amp;R
&amp;G
</oddHeader>
    <oddFooter>&amp;CPage &amp;P of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1:I1"/>
  <sheetViews>
    <sheetView tabSelected="1" view="pageLayout" zoomScale="75" zoomScaleNormal="60" zoomScalePageLayoutView="75" workbookViewId="0">
      <selection activeCell="M14" sqref="M14"/>
    </sheetView>
  </sheetViews>
  <sheetFormatPr defaultRowHeight="14.4" x14ac:dyDescent="0.3"/>
  <cols>
    <col min="1" max="1" width="13.33203125" customWidth="1"/>
    <col min="2" max="2" width="18.109375" customWidth="1"/>
    <col min="3" max="3" width="21.6640625" customWidth="1"/>
    <col min="4" max="4" width="15.88671875" style="18" customWidth="1"/>
    <col min="5" max="5" width="12.88671875" customWidth="1"/>
    <col min="6" max="6" width="16.6640625" style="20" customWidth="1"/>
    <col min="7" max="7" width="20.5546875" style="20" customWidth="1"/>
    <col min="8" max="8" width="12.109375" style="18" customWidth="1"/>
    <col min="9" max="9" width="12" style="18" customWidth="1"/>
    <col min="10" max="10" width="13.5546875" customWidth="1"/>
    <col min="11" max="11" width="12.88671875" customWidth="1"/>
    <col min="12" max="12" width="15.44140625" customWidth="1"/>
    <col min="13" max="13" width="12.5546875" customWidth="1"/>
    <col min="14" max="14" width="11.5546875" customWidth="1"/>
    <col min="15" max="15" width="10.109375" customWidth="1"/>
    <col min="16" max="16" width="10.88671875" customWidth="1"/>
    <col min="17" max="17" width="10.33203125" customWidth="1"/>
    <col min="18" max="18" width="9.109375" customWidth="1"/>
    <col min="19" max="19" width="13.109375" customWidth="1"/>
    <col min="20" max="20" width="12.109375" customWidth="1"/>
    <col min="21" max="21" width="12.44140625" customWidth="1"/>
    <col min="22" max="22" width="13.109375" customWidth="1"/>
    <col min="23" max="23" width="14" customWidth="1"/>
    <col min="24" max="24" width="12.88671875" customWidth="1"/>
  </cols>
  <sheetData/>
  <printOptions horizontalCentered="1"/>
  <pageMargins left="0.45" right="0.45" top="1.75" bottom="0.75" header="0.3" footer="0.3"/>
  <pageSetup scale="65" fitToHeight="100" orientation="landscape" horizontalDpi="300" verticalDpi="300" r:id="rId1"/>
  <headerFooter>
    <oddHeader xml:space="preserve">&amp;L
&amp;G
&amp;C&amp;"-,Bold"&amp;14&amp;U
Combined Medicare and Medicaid Payments by State Graph
&amp;"-,Regular"&amp;12&amp;UMedicare and Medicaid Provider Payments
January 2011 to February 2015&amp;R
&amp;G
</oddHeader>
    <oddFooter xml:space="preserve">&amp;R 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8"/>
  <sheetViews>
    <sheetView showRuler="0" view="pageLayout" zoomScaleNormal="100" workbookViewId="0">
      <selection activeCell="K5" sqref="K5"/>
    </sheetView>
  </sheetViews>
  <sheetFormatPr defaultColWidth="9.109375" defaultRowHeight="14.4" x14ac:dyDescent="0.3"/>
  <cols>
    <col min="1" max="1" width="21.5546875" style="21" customWidth="1"/>
    <col min="2" max="2" width="14.44140625" style="15" customWidth="1"/>
    <col min="3" max="3" width="12.6640625" style="16" customWidth="1"/>
    <col min="4" max="4" width="9.6640625" style="79" customWidth="1"/>
    <col min="5" max="5" width="18.88671875" style="128" customWidth="1"/>
    <col min="6" max="6" width="14.44140625" style="20" customWidth="1"/>
    <col min="7" max="7" width="13.33203125" style="18" customWidth="1"/>
    <col min="8" max="8" width="10" style="82" customWidth="1"/>
    <col min="9" max="9" width="18" style="83" customWidth="1"/>
    <col min="10" max="10" width="9.5546875" style="82" customWidth="1"/>
    <col min="11" max="11" width="17.6640625" style="83" customWidth="1"/>
    <col min="12" max="12" width="10.5546875" style="18" customWidth="1"/>
    <col min="13" max="13" width="17.5546875" style="9" customWidth="1"/>
    <col min="14" max="14" width="11.109375" customWidth="1"/>
    <col min="15" max="15" width="18.88671875" style="9" customWidth="1"/>
    <col min="16" max="16" width="12.5546875" customWidth="1"/>
    <col min="17" max="17" width="11.5546875" customWidth="1"/>
    <col min="18" max="18" width="10.109375" customWidth="1"/>
    <col min="19" max="19" width="10.88671875" customWidth="1"/>
    <col min="20" max="20" width="10.33203125" customWidth="1"/>
    <col min="21" max="21" width="9.109375" customWidth="1"/>
    <col min="22" max="22" width="13.109375" customWidth="1"/>
    <col min="23" max="23" width="12.109375" customWidth="1"/>
    <col min="24" max="24" width="12.44140625" customWidth="1"/>
    <col min="25" max="25" width="13.109375" customWidth="1"/>
    <col min="26" max="26" width="14" customWidth="1"/>
    <col min="27" max="27" width="12.88671875" customWidth="1"/>
  </cols>
  <sheetData>
    <row r="1" spans="1:15" ht="15.75" customHeight="1" x14ac:dyDescent="0.3">
      <c r="A1" s="211" t="s">
        <v>0</v>
      </c>
      <c r="B1" s="212" t="s">
        <v>69</v>
      </c>
      <c r="C1" s="212"/>
      <c r="D1" s="212"/>
      <c r="E1" s="212"/>
      <c r="F1" s="212" t="s">
        <v>1</v>
      </c>
      <c r="G1" s="212"/>
      <c r="H1" s="212"/>
      <c r="I1" s="212"/>
      <c r="J1" s="212"/>
      <c r="K1" s="212"/>
      <c r="L1" s="212"/>
      <c r="M1" s="212"/>
      <c r="N1" s="212" t="s">
        <v>2</v>
      </c>
      <c r="O1" s="212"/>
    </row>
    <row r="2" spans="1:15" ht="15" customHeight="1" x14ac:dyDescent="0.3">
      <c r="A2" s="211"/>
      <c r="B2" s="35" t="s">
        <v>80</v>
      </c>
      <c r="C2" s="35" t="s">
        <v>81</v>
      </c>
      <c r="D2" s="85" t="s">
        <v>82</v>
      </c>
      <c r="E2" s="123" t="s">
        <v>83</v>
      </c>
      <c r="F2" s="97" t="s">
        <v>80</v>
      </c>
      <c r="G2" s="35" t="s">
        <v>81</v>
      </c>
      <c r="H2" s="80" t="s">
        <v>84</v>
      </c>
      <c r="I2" s="93" t="s">
        <v>85</v>
      </c>
      <c r="J2" s="80" t="s">
        <v>86</v>
      </c>
      <c r="K2" s="81" t="s">
        <v>87</v>
      </c>
      <c r="L2" s="35" t="s">
        <v>88</v>
      </c>
      <c r="M2" s="36" t="s">
        <v>89</v>
      </c>
      <c r="N2" s="35" t="s">
        <v>82</v>
      </c>
      <c r="O2" s="36" t="s">
        <v>83</v>
      </c>
    </row>
    <row r="3" spans="1:15" ht="15" x14ac:dyDescent="0.25">
      <c r="A3" s="44" t="s">
        <v>5</v>
      </c>
      <c r="B3" s="37" t="s">
        <v>70</v>
      </c>
      <c r="C3" s="34" t="s">
        <v>3</v>
      </c>
      <c r="D3" s="96">
        <v>7725</v>
      </c>
      <c r="E3" s="126">
        <v>103289736.11</v>
      </c>
      <c r="F3" s="37" t="s">
        <v>74</v>
      </c>
      <c r="G3" s="34" t="s">
        <v>3</v>
      </c>
      <c r="H3" s="158">
        <v>1692</v>
      </c>
      <c r="I3" s="159">
        <v>35600850</v>
      </c>
      <c r="J3" s="160">
        <v>735</v>
      </c>
      <c r="K3" s="161">
        <v>6256011</v>
      </c>
      <c r="L3" s="162">
        <v>2427</v>
      </c>
      <c r="M3" s="163">
        <v>41856861</v>
      </c>
      <c r="N3" s="162">
        <f t="shared" ref="N3:O66" si="0">+L3+D3</f>
        <v>10152</v>
      </c>
      <c r="O3" s="164">
        <f t="shared" si="0"/>
        <v>145146597.11000001</v>
      </c>
    </row>
    <row r="4" spans="1:15" ht="15" x14ac:dyDescent="0.25">
      <c r="A4" s="45"/>
      <c r="B4" s="38" t="s">
        <v>70</v>
      </c>
      <c r="C4" s="27" t="s">
        <v>4</v>
      </c>
      <c r="D4" s="96">
        <v>7</v>
      </c>
      <c r="E4" s="126">
        <v>10624043.26</v>
      </c>
      <c r="F4" s="38" t="s">
        <v>74</v>
      </c>
      <c r="G4" s="27" t="s">
        <v>4</v>
      </c>
      <c r="H4" s="165">
        <v>2</v>
      </c>
      <c r="I4" s="166">
        <v>6719312</v>
      </c>
      <c r="J4" s="165">
        <v>1</v>
      </c>
      <c r="K4" s="167">
        <v>1972568</v>
      </c>
      <c r="L4" s="168">
        <v>3</v>
      </c>
      <c r="M4" s="169">
        <v>8691880</v>
      </c>
      <c r="N4" s="168">
        <f t="shared" si="0"/>
        <v>10</v>
      </c>
      <c r="O4" s="167">
        <f t="shared" si="0"/>
        <v>19315923.259999998</v>
      </c>
    </row>
    <row r="5" spans="1:15" ht="15" x14ac:dyDescent="0.25">
      <c r="A5" s="45"/>
      <c r="B5" s="38" t="s">
        <v>72</v>
      </c>
      <c r="C5" s="27" t="s">
        <v>4</v>
      </c>
      <c r="D5" s="96">
        <v>228</v>
      </c>
      <c r="E5" s="126">
        <v>284323968.14999998</v>
      </c>
      <c r="F5" s="38" t="s">
        <v>72</v>
      </c>
      <c r="G5" s="27" t="s">
        <v>4</v>
      </c>
      <c r="H5" s="165">
        <v>86</v>
      </c>
      <c r="I5" s="166">
        <v>56196935</v>
      </c>
      <c r="J5" s="160">
        <v>118</v>
      </c>
      <c r="K5" s="167">
        <v>41722850</v>
      </c>
      <c r="L5" s="168">
        <v>204</v>
      </c>
      <c r="M5" s="169">
        <v>97919785</v>
      </c>
      <c r="N5" s="168">
        <f t="shared" si="0"/>
        <v>432</v>
      </c>
      <c r="O5" s="167">
        <f t="shared" si="0"/>
        <v>382243753.14999998</v>
      </c>
    </row>
    <row r="6" spans="1:15" ht="15" x14ac:dyDescent="0.25">
      <c r="A6" s="46" t="s">
        <v>5</v>
      </c>
      <c r="B6" s="39"/>
      <c r="C6" s="29"/>
      <c r="D6" s="30">
        <f>SUM(D3:D5)</f>
        <v>7960</v>
      </c>
      <c r="E6" s="124">
        <f>SUM(E3:E5)</f>
        <v>398237747.51999998</v>
      </c>
      <c r="F6" s="39"/>
      <c r="G6" s="29"/>
      <c r="H6" s="150">
        <f>SUM(H3:H5)</f>
        <v>1780</v>
      </c>
      <c r="I6" s="151">
        <f t="shared" ref="I6:K6" si="1">SUM(I3:I5)</f>
        <v>98517097</v>
      </c>
      <c r="J6" s="150">
        <f t="shared" si="1"/>
        <v>854</v>
      </c>
      <c r="K6" s="92">
        <f t="shared" si="1"/>
        <v>49951429</v>
      </c>
      <c r="L6" s="42">
        <f t="shared" ref="L6:M6" si="2">SUM(L3:L5)</f>
        <v>2634</v>
      </c>
      <c r="M6" s="170">
        <f t="shared" si="2"/>
        <v>148468526</v>
      </c>
      <c r="N6" s="42">
        <f t="shared" si="0"/>
        <v>10594</v>
      </c>
      <c r="O6" s="92">
        <f t="shared" si="0"/>
        <v>546706273.51999998</v>
      </c>
    </row>
    <row r="7" spans="1:15" ht="15" x14ac:dyDescent="0.25">
      <c r="A7" s="45" t="s">
        <v>6</v>
      </c>
      <c r="B7" s="38" t="s">
        <v>70</v>
      </c>
      <c r="C7" s="27" t="s">
        <v>3</v>
      </c>
      <c r="D7" s="96">
        <v>506</v>
      </c>
      <c r="E7" s="126">
        <v>6526137.1599999992</v>
      </c>
      <c r="F7" s="38" t="s">
        <v>74</v>
      </c>
      <c r="G7" s="27" t="s">
        <v>3</v>
      </c>
      <c r="H7" s="160">
        <v>665</v>
      </c>
      <c r="I7" s="171">
        <v>14088752</v>
      </c>
      <c r="J7" s="160">
        <v>398</v>
      </c>
      <c r="K7" s="172">
        <v>3833501</v>
      </c>
      <c r="L7" s="168">
        <v>1063</v>
      </c>
      <c r="M7" s="169">
        <v>17922253</v>
      </c>
      <c r="N7" s="168">
        <f t="shared" si="0"/>
        <v>1569</v>
      </c>
      <c r="O7" s="167">
        <f t="shared" si="0"/>
        <v>24448390.16</v>
      </c>
    </row>
    <row r="8" spans="1:15" ht="15" x14ac:dyDescent="0.25">
      <c r="A8" s="45"/>
      <c r="B8" s="38" t="s">
        <v>70</v>
      </c>
      <c r="C8" s="27" t="s">
        <v>4</v>
      </c>
      <c r="D8" s="28">
        <v>1</v>
      </c>
      <c r="E8" s="125">
        <v>328495.88</v>
      </c>
      <c r="F8" s="38" t="s">
        <v>74</v>
      </c>
      <c r="G8" s="27" t="s">
        <v>4</v>
      </c>
      <c r="H8" s="165">
        <v>0</v>
      </c>
      <c r="I8" s="166">
        <v>0</v>
      </c>
      <c r="J8" s="165">
        <v>3</v>
      </c>
      <c r="K8" s="167">
        <v>1359241</v>
      </c>
      <c r="L8" s="168">
        <v>3</v>
      </c>
      <c r="M8" s="169">
        <v>1359241</v>
      </c>
      <c r="N8" s="168">
        <f t="shared" si="0"/>
        <v>4</v>
      </c>
      <c r="O8" s="167">
        <f t="shared" si="0"/>
        <v>1687736.88</v>
      </c>
    </row>
    <row r="9" spans="1:15" ht="15" x14ac:dyDescent="0.25">
      <c r="A9" s="45"/>
      <c r="B9" s="38" t="s">
        <v>72</v>
      </c>
      <c r="C9" s="27" t="s">
        <v>4</v>
      </c>
      <c r="D9" s="96">
        <v>30</v>
      </c>
      <c r="E9" s="126">
        <v>15192861.889999999</v>
      </c>
      <c r="F9" s="38" t="s">
        <v>72</v>
      </c>
      <c r="G9" s="27" t="s">
        <v>4</v>
      </c>
      <c r="H9" s="165">
        <v>21</v>
      </c>
      <c r="I9" s="166">
        <v>13187800</v>
      </c>
      <c r="J9" s="165">
        <v>21</v>
      </c>
      <c r="K9" s="167">
        <v>8640298</v>
      </c>
      <c r="L9" s="168">
        <v>42</v>
      </c>
      <c r="M9" s="169">
        <v>21828098</v>
      </c>
      <c r="N9" s="168">
        <f t="shared" si="0"/>
        <v>72</v>
      </c>
      <c r="O9" s="167">
        <f t="shared" si="0"/>
        <v>37020959.890000001</v>
      </c>
    </row>
    <row r="10" spans="1:15" ht="15" x14ac:dyDescent="0.25">
      <c r="A10" s="46" t="s">
        <v>6</v>
      </c>
      <c r="B10" s="39"/>
      <c r="C10" s="29"/>
      <c r="D10" s="30">
        <f>SUM(D7:D9)</f>
        <v>537</v>
      </c>
      <c r="E10" s="124">
        <f>SUM(E7:E9)</f>
        <v>22047494.93</v>
      </c>
      <c r="F10" s="39"/>
      <c r="G10" s="29"/>
      <c r="H10" s="150">
        <f>SUM(H7:H9)</f>
        <v>686</v>
      </c>
      <c r="I10" s="151">
        <f t="shared" ref="I10" si="3">SUM(I7:I9)</f>
        <v>27276552</v>
      </c>
      <c r="J10" s="150">
        <f t="shared" ref="J10" si="4">SUM(J7:J9)</f>
        <v>422</v>
      </c>
      <c r="K10" s="92">
        <f t="shared" ref="K10" si="5">SUM(K7:K9)</f>
        <v>13833040</v>
      </c>
      <c r="L10" s="42">
        <f t="shared" ref="L10:M10" si="6">SUM(L7:L9)</f>
        <v>1108</v>
      </c>
      <c r="M10" s="170">
        <f t="shared" si="6"/>
        <v>41109592</v>
      </c>
      <c r="N10" s="42">
        <f t="shared" si="0"/>
        <v>1645</v>
      </c>
      <c r="O10" s="92">
        <f t="shared" si="0"/>
        <v>63157086.93</v>
      </c>
    </row>
    <row r="11" spans="1:15" ht="15" x14ac:dyDescent="0.25">
      <c r="A11" s="45" t="s">
        <v>7</v>
      </c>
      <c r="B11" s="38" t="s">
        <v>70</v>
      </c>
      <c r="C11" s="27" t="s">
        <v>3</v>
      </c>
      <c r="D11" s="96">
        <v>8889</v>
      </c>
      <c r="E11" s="126">
        <v>116997283.30999994</v>
      </c>
      <c r="F11" s="38" t="s">
        <v>74</v>
      </c>
      <c r="G11" s="27" t="s">
        <v>3</v>
      </c>
      <c r="H11" s="160">
        <v>2883</v>
      </c>
      <c r="I11" s="171">
        <v>61030011</v>
      </c>
      <c r="J11" s="160">
        <v>798</v>
      </c>
      <c r="K11" s="172">
        <v>6835421</v>
      </c>
      <c r="L11" s="168">
        <v>3681</v>
      </c>
      <c r="M11" s="169">
        <v>67865432</v>
      </c>
      <c r="N11" s="168">
        <f t="shared" si="0"/>
        <v>12570</v>
      </c>
      <c r="O11" s="167">
        <f t="shared" si="0"/>
        <v>184862715.30999994</v>
      </c>
    </row>
    <row r="12" spans="1:15" ht="15" x14ac:dyDescent="0.25">
      <c r="A12" s="45"/>
      <c r="B12" s="38" t="s">
        <v>70</v>
      </c>
      <c r="C12" s="27" t="s">
        <v>4</v>
      </c>
      <c r="D12" s="28">
        <v>1</v>
      </c>
      <c r="E12" s="125">
        <v>1050694.48</v>
      </c>
      <c r="F12" s="38" t="s">
        <v>74</v>
      </c>
      <c r="G12" s="27" t="s">
        <v>4</v>
      </c>
      <c r="H12" s="165">
        <v>2</v>
      </c>
      <c r="I12" s="166">
        <v>4582604.9800000004</v>
      </c>
      <c r="J12" s="165">
        <v>3</v>
      </c>
      <c r="K12" s="167">
        <v>4376927.34</v>
      </c>
      <c r="L12" s="168">
        <v>5</v>
      </c>
      <c r="M12" s="169">
        <v>8959532.3200000003</v>
      </c>
      <c r="N12" s="168">
        <f t="shared" si="0"/>
        <v>6</v>
      </c>
      <c r="O12" s="167">
        <f t="shared" si="0"/>
        <v>10010226.800000001</v>
      </c>
    </row>
    <row r="13" spans="1:15" ht="15" x14ac:dyDescent="0.25">
      <c r="A13" s="45"/>
      <c r="B13" s="38" t="s">
        <v>72</v>
      </c>
      <c r="C13" s="27" t="s">
        <v>4</v>
      </c>
      <c r="D13" s="96">
        <v>162</v>
      </c>
      <c r="E13" s="126">
        <v>194091755.91000003</v>
      </c>
      <c r="F13" s="38" t="s">
        <v>72</v>
      </c>
      <c r="G13" s="27" t="s">
        <v>4</v>
      </c>
      <c r="H13" s="160">
        <v>68</v>
      </c>
      <c r="I13" s="171">
        <v>74046703.030000031</v>
      </c>
      <c r="J13" s="160">
        <v>75</v>
      </c>
      <c r="K13" s="172">
        <v>60809495.649999991</v>
      </c>
      <c r="L13" s="168">
        <v>143</v>
      </c>
      <c r="M13" s="169">
        <v>134856198.68000001</v>
      </c>
      <c r="N13" s="168">
        <f t="shared" si="0"/>
        <v>305</v>
      </c>
      <c r="O13" s="167">
        <f t="shared" si="0"/>
        <v>328947954.59000003</v>
      </c>
    </row>
    <row r="14" spans="1:15" ht="15" x14ac:dyDescent="0.25">
      <c r="A14" s="46" t="s">
        <v>7</v>
      </c>
      <c r="B14" s="39"/>
      <c r="C14" s="29"/>
      <c r="D14" s="30">
        <f>SUM(D11:D13)</f>
        <v>9052</v>
      </c>
      <c r="E14" s="124">
        <f>SUM(E11:E13)</f>
        <v>312139733.69999999</v>
      </c>
      <c r="F14" s="39"/>
      <c r="G14" s="29"/>
      <c r="H14" s="150">
        <f>SUM(H11:H13)</f>
        <v>2953</v>
      </c>
      <c r="I14" s="151">
        <f t="shared" ref="I14" si="7">SUM(I11:I13)</f>
        <v>139659319.01000005</v>
      </c>
      <c r="J14" s="150">
        <f t="shared" ref="J14" si="8">SUM(J11:J13)</f>
        <v>876</v>
      </c>
      <c r="K14" s="92">
        <f t="shared" ref="K14" si="9">SUM(K11:K13)</f>
        <v>72021843.989999995</v>
      </c>
      <c r="L14" s="42">
        <f t="shared" ref="L14:M14" si="10">SUM(L11:L13)</f>
        <v>3829</v>
      </c>
      <c r="M14" s="170">
        <f t="shared" si="10"/>
        <v>211681163</v>
      </c>
      <c r="N14" s="42">
        <f t="shared" si="0"/>
        <v>12881</v>
      </c>
      <c r="O14" s="92">
        <f t="shared" si="0"/>
        <v>523820896.69999999</v>
      </c>
    </row>
    <row r="15" spans="1:15" ht="15" x14ac:dyDescent="0.25">
      <c r="A15" s="45" t="s">
        <v>8</v>
      </c>
      <c r="B15" s="38" t="s">
        <v>70</v>
      </c>
      <c r="C15" s="27" t="s">
        <v>3</v>
      </c>
      <c r="D15" s="96">
        <v>4062</v>
      </c>
      <c r="E15" s="126">
        <v>53695557.379999965</v>
      </c>
      <c r="F15" s="38" t="s">
        <v>74</v>
      </c>
      <c r="G15" s="27" t="s">
        <v>3</v>
      </c>
      <c r="H15" s="160">
        <v>1258</v>
      </c>
      <c r="I15" s="171">
        <v>26605006</v>
      </c>
      <c r="J15" s="160">
        <v>864</v>
      </c>
      <c r="K15" s="172">
        <v>7674088</v>
      </c>
      <c r="L15" s="168">
        <v>2122</v>
      </c>
      <c r="M15" s="169">
        <v>34279094</v>
      </c>
      <c r="N15" s="168">
        <f t="shared" si="0"/>
        <v>6184</v>
      </c>
      <c r="O15" s="167">
        <f t="shared" si="0"/>
        <v>87974651.379999965</v>
      </c>
    </row>
    <row r="16" spans="1:15" ht="15" x14ac:dyDescent="0.25">
      <c r="A16" s="45"/>
      <c r="B16" s="38" t="s">
        <v>70</v>
      </c>
      <c r="C16" s="27" t="s">
        <v>4</v>
      </c>
      <c r="D16" s="96">
        <v>11</v>
      </c>
      <c r="E16" s="126">
        <v>15608725.5</v>
      </c>
      <c r="F16" s="38" t="s">
        <v>74</v>
      </c>
      <c r="G16" s="27" t="s">
        <v>4</v>
      </c>
      <c r="H16" s="165">
        <v>2</v>
      </c>
      <c r="I16" s="166">
        <v>2886695.67</v>
      </c>
      <c r="J16" s="165">
        <v>1</v>
      </c>
      <c r="K16" s="167">
        <v>1235658.26</v>
      </c>
      <c r="L16" s="168">
        <v>3</v>
      </c>
      <c r="M16" s="169">
        <v>4122353.9299999997</v>
      </c>
      <c r="N16" s="168">
        <f t="shared" si="0"/>
        <v>14</v>
      </c>
      <c r="O16" s="167">
        <f t="shared" si="0"/>
        <v>19731079.43</v>
      </c>
    </row>
    <row r="17" spans="1:15" ht="15" x14ac:dyDescent="0.25">
      <c r="A17" s="45"/>
      <c r="B17" s="38" t="s">
        <v>72</v>
      </c>
      <c r="C17" s="27" t="s">
        <v>4</v>
      </c>
      <c r="D17" s="96">
        <v>159</v>
      </c>
      <c r="E17" s="126">
        <v>168924474.86999983</v>
      </c>
      <c r="F17" s="38" t="s">
        <v>72</v>
      </c>
      <c r="G17" s="27" t="s">
        <v>4</v>
      </c>
      <c r="H17" s="165">
        <v>47</v>
      </c>
      <c r="I17" s="166">
        <v>15278858.840000004</v>
      </c>
      <c r="J17" s="165">
        <v>107</v>
      </c>
      <c r="K17" s="167">
        <v>26407990.909999989</v>
      </c>
      <c r="L17" s="168">
        <v>154</v>
      </c>
      <c r="M17" s="169">
        <v>41686849.749999993</v>
      </c>
      <c r="N17" s="168">
        <f t="shared" si="0"/>
        <v>313</v>
      </c>
      <c r="O17" s="167">
        <f t="shared" si="0"/>
        <v>210611324.61999983</v>
      </c>
    </row>
    <row r="18" spans="1:15" ht="15" x14ac:dyDescent="0.25">
      <c r="A18" s="46" t="s">
        <v>8</v>
      </c>
      <c r="B18" s="39"/>
      <c r="C18" s="29"/>
      <c r="D18" s="30">
        <f>SUM(D15:D17)</f>
        <v>4232</v>
      </c>
      <c r="E18" s="124">
        <f>SUM(E15:E17)</f>
        <v>238228757.74999979</v>
      </c>
      <c r="F18" s="39"/>
      <c r="G18" s="29"/>
      <c r="H18" s="150">
        <f>SUM(H15:H17)</f>
        <v>1307</v>
      </c>
      <c r="I18" s="151">
        <f t="shared" ref="I18" si="11">SUM(I15:I17)</f>
        <v>44770560.510000005</v>
      </c>
      <c r="J18" s="150">
        <f t="shared" ref="J18" si="12">SUM(J15:J17)</f>
        <v>972</v>
      </c>
      <c r="K18" s="92">
        <f t="shared" ref="K18" si="13">SUM(K15:K17)</f>
        <v>35317737.169999987</v>
      </c>
      <c r="L18" s="42">
        <f t="shared" ref="L18:M18" si="14">SUM(L15:L17)</f>
        <v>2279</v>
      </c>
      <c r="M18" s="170">
        <f t="shared" si="14"/>
        <v>80088297.679999992</v>
      </c>
      <c r="N18" s="42">
        <f t="shared" si="0"/>
        <v>6511</v>
      </c>
      <c r="O18" s="92">
        <f t="shared" si="0"/>
        <v>318317055.42999977</v>
      </c>
    </row>
    <row r="19" spans="1:15" ht="15" x14ac:dyDescent="0.25">
      <c r="A19" s="45" t="s">
        <v>9</v>
      </c>
      <c r="B19" s="38" t="s">
        <v>70</v>
      </c>
      <c r="C19" s="27" t="s">
        <v>3</v>
      </c>
      <c r="D19" s="96">
        <v>42205</v>
      </c>
      <c r="E19" s="126">
        <v>540755507.59999835</v>
      </c>
      <c r="F19" s="38" t="s">
        <v>74</v>
      </c>
      <c r="G19" s="27" t="s">
        <v>3</v>
      </c>
      <c r="H19" s="160">
        <v>15098</v>
      </c>
      <c r="I19" s="171">
        <v>319316712.91999978</v>
      </c>
      <c r="J19" s="160">
        <v>6386</v>
      </c>
      <c r="K19" s="172">
        <v>56197750.260000102</v>
      </c>
      <c r="L19" s="168">
        <v>21484</v>
      </c>
      <c r="M19" s="169">
        <v>375514463.17999989</v>
      </c>
      <c r="N19" s="168">
        <f t="shared" si="0"/>
        <v>63689</v>
      </c>
      <c r="O19" s="167">
        <f t="shared" si="0"/>
        <v>916269970.7799983</v>
      </c>
    </row>
    <row r="20" spans="1:15" ht="15" x14ac:dyDescent="0.25">
      <c r="A20" s="45"/>
      <c r="B20" s="38" t="s">
        <v>70</v>
      </c>
      <c r="C20" s="27" t="s">
        <v>4</v>
      </c>
      <c r="D20" s="96">
        <v>128</v>
      </c>
      <c r="E20" s="126">
        <v>162292406.06999999</v>
      </c>
      <c r="F20" s="38" t="s">
        <v>74</v>
      </c>
      <c r="G20" s="27" t="s">
        <v>4</v>
      </c>
      <c r="H20" s="31">
        <v>13</v>
      </c>
      <c r="I20" s="166">
        <v>29718469.039999995</v>
      </c>
      <c r="J20" s="165">
        <v>11</v>
      </c>
      <c r="K20" s="167">
        <v>18694384.539999999</v>
      </c>
      <c r="L20" s="168">
        <v>24</v>
      </c>
      <c r="M20" s="169">
        <v>48412853.579999998</v>
      </c>
      <c r="N20" s="168">
        <f t="shared" si="0"/>
        <v>152</v>
      </c>
      <c r="O20" s="167">
        <f t="shared" si="0"/>
        <v>210705259.64999998</v>
      </c>
    </row>
    <row r="21" spans="1:15" ht="15" x14ac:dyDescent="0.25">
      <c r="A21" s="45"/>
      <c r="B21" s="38" t="s">
        <v>72</v>
      </c>
      <c r="C21" s="27" t="s">
        <v>4</v>
      </c>
      <c r="D21" s="96">
        <v>615</v>
      </c>
      <c r="E21" s="126">
        <v>739540518.84000099</v>
      </c>
      <c r="F21" s="38" t="s">
        <v>72</v>
      </c>
      <c r="G21" s="27" t="s">
        <v>4</v>
      </c>
      <c r="H21" s="160">
        <v>239</v>
      </c>
      <c r="I21" s="171">
        <v>346373563.31</v>
      </c>
      <c r="J21" s="160">
        <v>377</v>
      </c>
      <c r="K21" s="172">
        <v>236955695.78000024</v>
      </c>
      <c r="L21" s="168">
        <v>616</v>
      </c>
      <c r="M21" s="169">
        <v>583329259.09000027</v>
      </c>
      <c r="N21" s="168">
        <f t="shared" si="0"/>
        <v>1231</v>
      </c>
      <c r="O21" s="167">
        <f t="shared" si="0"/>
        <v>1322869777.9300013</v>
      </c>
    </row>
    <row r="22" spans="1:15" ht="15" x14ac:dyDescent="0.25">
      <c r="A22" s="46" t="s">
        <v>9</v>
      </c>
      <c r="B22" s="39"/>
      <c r="C22" s="29"/>
      <c r="D22" s="30">
        <f>SUM(D19:D21)</f>
        <v>42948</v>
      </c>
      <c r="E22" s="124">
        <f>SUM(E19:E21)</f>
        <v>1442588432.5099993</v>
      </c>
      <c r="F22" s="39"/>
      <c r="G22" s="29"/>
      <c r="H22" s="150">
        <f>SUM(H19:H21)</f>
        <v>15350</v>
      </c>
      <c r="I22" s="151">
        <f t="shared" ref="I22" si="15">SUM(I19:I21)</f>
        <v>695408745.26999974</v>
      </c>
      <c r="J22" s="150">
        <f t="shared" ref="J22" si="16">SUM(J19:J21)</f>
        <v>6774</v>
      </c>
      <c r="K22" s="92">
        <f t="shared" ref="K22" si="17">SUM(K19:K21)</f>
        <v>311847830.58000034</v>
      </c>
      <c r="L22" s="42">
        <f t="shared" ref="L22:M22" si="18">SUM(L19:L21)</f>
        <v>22124</v>
      </c>
      <c r="M22" s="170">
        <f t="shared" si="18"/>
        <v>1007256575.8500001</v>
      </c>
      <c r="N22" s="42">
        <f t="shared" si="0"/>
        <v>65072</v>
      </c>
      <c r="O22" s="92">
        <f t="shared" si="0"/>
        <v>2449845008.3599997</v>
      </c>
    </row>
    <row r="23" spans="1:15" ht="15" x14ac:dyDescent="0.25">
      <c r="A23" s="45" t="s">
        <v>10</v>
      </c>
      <c r="B23" s="38" t="s">
        <v>70</v>
      </c>
      <c r="C23" s="27" t="s">
        <v>3</v>
      </c>
      <c r="D23" s="96">
        <v>9039</v>
      </c>
      <c r="E23" s="126">
        <v>113775392.77000004</v>
      </c>
      <c r="F23" s="38" t="s">
        <v>74</v>
      </c>
      <c r="G23" s="27" t="s">
        <v>3</v>
      </c>
      <c r="H23" s="160">
        <v>2317</v>
      </c>
      <c r="I23" s="171">
        <v>48761689</v>
      </c>
      <c r="J23" s="160">
        <v>859</v>
      </c>
      <c r="K23" s="172">
        <v>7328424</v>
      </c>
      <c r="L23" s="168">
        <v>3176</v>
      </c>
      <c r="M23" s="169">
        <v>56090113</v>
      </c>
      <c r="N23" s="168">
        <f t="shared" si="0"/>
        <v>12215</v>
      </c>
      <c r="O23" s="167">
        <f t="shared" si="0"/>
        <v>169865505.77000004</v>
      </c>
    </row>
    <row r="24" spans="1:15" ht="15" x14ac:dyDescent="0.25">
      <c r="A24" s="45"/>
      <c r="B24" s="38" t="s">
        <v>70</v>
      </c>
      <c r="C24" s="27" t="s">
        <v>4</v>
      </c>
      <c r="D24" s="96">
        <v>14</v>
      </c>
      <c r="E24" s="126">
        <v>13873816.020000001</v>
      </c>
      <c r="F24" s="38" t="s">
        <v>74</v>
      </c>
      <c r="G24" s="27" t="s">
        <v>4</v>
      </c>
      <c r="H24" s="165">
        <v>1</v>
      </c>
      <c r="I24" s="171">
        <v>2616739</v>
      </c>
      <c r="J24" s="165">
        <v>1</v>
      </c>
      <c r="K24" s="167">
        <v>2093391</v>
      </c>
      <c r="L24" s="168">
        <v>2</v>
      </c>
      <c r="M24" s="169">
        <v>4710130</v>
      </c>
      <c r="N24" s="168">
        <f t="shared" si="0"/>
        <v>16</v>
      </c>
      <c r="O24" s="167">
        <f t="shared" si="0"/>
        <v>18583946.020000003</v>
      </c>
    </row>
    <row r="25" spans="1:15" ht="15" x14ac:dyDescent="0.25">
      <c r="A25" s="45"/>
      <c r="B25" s="38" t="s">
        <v>72</v>
      </c>
      <c r="C25" s="27" t="s">
        <v>4</v>
      </c>
      <c r="D25" s="96">
        <v>165</v>
      </c>
      <c r="E25" s="126">
        <v>147242927.93000004</v>
      </c>
      <c r="F25" s="38" t="s">
        <v>72</v>
      </c>
      <c r="G25" s="27" t="s">
        <v>4</v>
      </c>
      <c r="H25" s="160">
        <v>45</v>
      </c>
      <c r="I25" s="171">
        <v>23092050</v>
      </c>
      <c r="J25" s="165">
        <v>62</v>
      </c>
      <c r="K25" s="167">
        <v>33485727</v>
      </c>
      <c r="L25" s="168">
        <v>107</v>
      </c>
      <c r="M25" s="169">
        <v>56577777</v>
      </c>
      <c r="N25" s="168">
        <f t="shared" si="0"/>
        <v>272</v>
      </c>
      <c r="O25" s="167">
        <f t="shared" si="0"/>
        <v>203820704.93000004</v>
      </c>
    </row>
    <row r="26" spans="1:15" ht="15" x14ac:dyDescent="0.25">
      <c r="A26" s="46" t="s">
        <v>10</v>
      </c>
      <c r="B26" s="39"/>
      <c r="C26" s="29"/>
      <c r="D26" s="30">
        <f>SUM(D23:D25)</f>
        <v>9218</v>
      </c>
      <c r="E26" s="124">
        <f>SUM(E23:E25)</f>
        <v>274892136.72000009</v>
      </c>
      <c r="F26" s="39"/>
      <c r="G26" s="29"/>
      <c r="H26" s="150">
        <f>SUM(H23:H25)</f>
        <v>2363</v>
      </c>
      <c r="I26" s="151">
        <f t="shared" ref="I26" si="19">SUM(I23:I25)</f>
        <v>74470478</v>
      </c>
      <c r="J26" s="150">
        <f t="shared" ref="J26" si="20">SUM(J23:J25)</f>
        <v>922</v>
      </c>
      <c r="K26" s="92">
        <f t="shared" ref="K26" si="21">SUM(K23:K25)</f>
        <v>42907542</v>
      </c>
      <c r="L26" s="42">
        <f t="shared" ref="L26:M26" si="22">SUM(L23:L25)</f>
        <v>3285</v>
      </c>
      <c r="M26" s="170">
        <f t="shared" si="22"/>
        <v>117378020</v>
      </c>
      <c r="N26" s="42">
        <f t="shared" si="0"/>
        <v>12503</v>
      </c>
      <c r="O26" s="92">
        <f t="shared" si="0"/>
        <v>392270156.72000009</v>
      </c>
    </row>
    <row r="27" spans="1:15" ht="15" x14ac:dyDescent="0.25">
      <c r="A27" s="45" t="s">
        <v>11</v>
      </c>
      <c r="B27" s="38" t="s">
        <v>70</v>
      </c>
      <c r="C27" s="27" t="s">
        <v>3</v>
      </c>
      <c r="D27" s="96">
        <v>7629</v>
      </c>
      <c r="E27" s="126">
        <v>99929995.699999988</v>
      </c>
      <c r="F27" s="38" t="s">
        <v>74</v>
      </c>
      <c r="G27" s="27" t="s">
        <v>3</v>
      </c>
      <c r="H27" s="160">
        <v>1833</v>
      </c>
      <c r="I27" s="171">
        <v>38377525</v>
      </c>
      <c r="J27" s="160">
        <v>516</v>
      </c>
      <c r="K27" s="172">
        <v>4405851</v>
      </c>
      <c r="L27" s="168">
        <v>2349</v>
      </c>
      <c r="M27" s="169">
        <v>42783376</v>
      </c>
      <c r="N27" s="168">
        <f t="shared" si="0"/>
        <v>9978</v>
      </c>
      <c r="O27" s="167">
        <f t="shared" si="0"/>
        <v>142713371.69999999</v>
      </c>
    </row>
    <row r="28" spans="1:15" ht="15" x14ac:dyDescent="0.25">
      <c r="A28" s="45"/>
      <c r="B28" s="38" t="s">
        <v>70</v>
      </c>
      <c r="C28" s="27" t="s">
        <v>4</v>
      </c>
      <c r="D28" s="96">
        <v>3</v>
      </c>
      <c r="E28" s="126">
        <v>2454083</v>
      </c>
      <c r="F28" s="38" t="s">
        <v>74</v>
      </c>
      <c r="G28" s="27" t="s">
        <v>4</v>
      </c>
      <c r="H28" s="165">
        <v>1</v>
      </c>
      <c r="I28" s="166">
        <v>2129616.96</v>
      </c>
      <c r="J28" s="165">
        <v>0</v>
      </c>
      <c r="K28" s="167">
        <v>0</v>
      </c>
      <c r="L28" s="168">
        <v>1</v>
      </c>
      <c r="M28" s="169">
        <v>2129616.96</v>
      </c>
      <c r="N28" s="168">
        <f t="shared" si="0"/>
        <v>4</v>
      </c>
      <c r="O28" s="167">
        <f t="shared" si="0"/>
        <v>4583699.96</v>
      </c>
    </row>
    <row r="29" spans="1:15" ht="15" x14ac:dyDescent="0.25">
      <c r="A29" s="45"/>
      <c r="B29" s="38" t="s">
        <v>72</v>
      </c>
      <c r="C29" s="27" t="s">
        <v>4</v>
      </c>
      <c r="D29" s="96">
        <v>73</v>
      </c>
      <c r="E29" s="126">
        <v>125916865.45</v>
      </c>
      <c r="F29" s="38" t="s">
        <v>72</v>
      </c>
      <c r="G29" s="27" t="s">
        <v>4</v>
      </c>
      <c r="H29" s="165">
        <v>18</v>
      </c>
      <c r="I29" s="166">
        <v>15184969.77</v>
      </c>
      <c r="J29" s="160">
        <v>42</v>
      </c>
      <c r="K29" s="172">
        <v>19260550.460000001</v>
      </c>
      <c r="L29" s="168">
        <v>60</v>
      </c>
      <c r="M29" s="169">
        <v>34445520.230000004</v>
      </c>
      <c r="N29" s="168">
        <f t="shared" si="0"/>
        <v>133</v>
      </c>
      <c r="O29" s="167">
        <f t="shared" si="0"/>
        <v>160362385.68000001</v>
      </c>
    </row>
    <row r="30" spans="1:15" ht="15" x14ac:dyDescent="0.25">
      <c r="A30" s="46" t="s">
        <v>11</v>
      </c>
      <c r="B30" s="39"/>
      <c r="C30" s="29"/>
      <c r="D30" s="30">
        <f>SUM(D27:D29)</f>
        <v>7705</v>
      </c>
      <c r="E30" s="124">
        <f>SUM(E27:E29)</f>
        <v>228300944.14999998</v>
      </c>
      <c r="F30" s="39"/>
      <c r="G30" s="29"/>
      <c r="H30" s="150">
        <f>SUM(H27:H29)</f>
        <v>1852</v>
      </c>
      <c r="I30" s="151">
        <f t="shared" ref="I30" si="23">SUM(I27:I29)</f>
        <v>55692111.730000004</v>
      </c>
      <c r="J30" s="150">
        <f t="shared" ref="J30" si="24">SUM(J27:J29)</f>
        <v>558</v>
      </c>
      <c r="K30" s="92">
        <f t="shared" ref="K30" si="25">SUM(K27:K29)</f>
        <v>23666401.460000001</v>
      </c>
      <c r="L30" s="42">
        <f t="shared" ref="L30:M30" si="26">SUM(L27:L29)</f>
        <v>2410</v>
      </c>
      <c r="M30" s="170">
        <f t="shared" si="26"/>
        <v>79358513.189999998</v>
      </c>
      <c r="N30" s="42">
        <f t="shared" si="0"/>
        <v>10115</v>
      </c>
      <c r="O30" s="92">
        <f t="shared" si="0"/>
        <v>307659457.33999997</v>
      </c>
    </row>
    <row r="31" spans="1:15" ht="15" x14ac:dyDescent="0.25">
      <c r="A31" s="45" t="s">
        <v>12</v>
      </c>
      <c r="B31" s="38" t="s">
        <v>70</v>
      </c>
      <c r="C31" s="27" t="s">
        <v>3</v>
      </c>
      <c r="D31" s="96">
        <v>2195</v>
      </c>
      <c r="E31" s="126">
        <v>28304255.969999991</v>
      </c>
      <c r="F31" s="38" t="s">
        <v>74</v>
      </c>
      <c r="G31" s="27" t="s">
        <v>3</v>
      </c>
      <c r="H31" s="160">
        <v>533</v>
      </c>
      <c r="I31" s="171">
        <v>11297918</v>
      </c>
      <c r="J31" s="160">
        <v>570</v>
      </c>
      <c r="K31" s="172">
        <v>5097167</v>
      </c>
      <c r="L31" s="168">
        <v>1103</v>
      </c>
      <c r="M31" s="169">
        <v>16395085</v>
      </c>
      <c r="N31" s="168">
        <f t="shared" si="0"/>
        <v>3298</v>
      </c>
      <c r="O31" s="167">
        <f t="shared" si="0"/>
        <v>44699340.969999991</v>
      </c>
    </row>
    <row r="32" spans="1:15" x14ac:dyDescent="0.3">
      <c r="A32" s="45"/>
      <c r="B32" s="38" t="s">
        <v>70</v>
      </c>
      <c r="C32" s="27" t="s">
        <v>4</v>
      </c>
      <c r="D32" s="28">
        <v>0</v>
      </c>
      <c r="E32" s="125">
        <v>0</v>
      </c>
      <c r="F32" s="38" t="s">
        <v>74</v>
      </c>
      <c r="G32" s="27" t="s">
        <v>4</v>
      </c>
      <c r="H32" s="165">
        <v>1</v>
      </c>
      <c r="I32" s="166">
        <v>2135844.5699999998</v>
      </c>
      <c r="J32" s="160">
        <v>2</v>
      </c>
      <c r="K32" s="172">
        <v>2124858.84</v>
      </c>
      <c r="L32" s="168">
        <v>3</v>
      </c>
      <c r="M32" s="169">
        <v>4260703.41</v>
      </c>
      <c r="N32" s="168">
        <f t="shared" si="0"/>
        <v>3</v>
      </c>
      <c r="O32" s="167">
        <f t="shared" si="0"/>
        <v>4260703.41</v>
      </c>
    </row>
    <row r="33" spans="1:15" x14ac:dyDescent="0.3">
      <c r="A33" s="45"/>
      <c r="B33" s="38" t="s">
        <v>72</v>
      </c>
      <c r="C33" s="27" t="s">
        <v>4</v>
      </c>
      <c r="D33" s="96">
        <v>10</v>
      </c>
      <c r="E33" s="126">
        <v>17063877.109999999</v>
      </c>
      <c r="F33" s="38" t="s">
        <v>72</v>
      </c>
      <c r="G33" s="27" t="s">
        <v>4</v>
      </c>
      <c r="H33" s="165">
        <v>6</v>
      </c>
      <c r="I33" s="166">
        <v>5555693.8600000003</v>
      </c>
      <c r="J33" s="165">
        <v>5</v>
      </c>
      <c r="K33" s="167">
        <v>3414311.06</v>
      </c>
      <c r="L33" s="168">
        <v>11</v>
      </c>
      <c r="M33" s="169">
        <v>8970004.9199999999</v>
      </c>
      <c r="N33" s="168">
        <f t="shared" si="0"/>
        <v>21</v>
      </c>
      <c r="O33" s="167">
        <f t="shared" si="0"/>
        <v>26033882.030000001</v>
      </c>
    </row>
    <row r="34" spans="1:15" ht="15" customHeight="1" x14ac:dyDescent="0.3">
      <c r="A34" s="46" t="s">
        <v>12</v>
      </c>
      <c r="B34" s="39"/>
      <c r="C34" s="29"/>
      <c r="D34" s="30">
        <f>SUM(D31:D33)</f>
        <v>2205</v>
      </c>
      <c r="E34" s="124">
        <f>SUM(E31:E33)</f>
        <v>45368133.079999991</v>
      </c>
      <c r="F34" s="39"/>
      <c r="G34" s="29"/>
      <c r="H34" s="150">
        <f>SUM(H31:H33)</f>
        <v>540</v>
      </c>
      <c r="I34" s="151">
        <f t="shared" ref="I34" si="27">SUM(I31:I33)</f>
        <v>18989456.43</v>
      </c>
      <c r="J34" s="150">
        <f t="shared" ref="J34" si="28">SUM(J31:J33)</f>
        <v>577</v>
      </c>
      <c r="K34" s="92">
        <f t="shared" ref="K34" si="29">SUM(K31:K33)</f>
        <v>10636336.9</v>
      </c>
      <c r="L34" s="42">
        <f t="shared" ref="L34:M34" si="30">SUM(L31:L33)</f>
        <v>1117</v>
      </c>
      <c r="M34" s="170">
        <f t="shared" si="30"/>
        <v>29625793.329999998</v>
      </c>
      <c r="N34" s="42">
        <f t="shared" si="0"/>
        <v>3322</v>
      </c>
      <c r="O34" s="92">
        <f t="shared" si="0"/>
        <v>74993926.409999996</v>
      </c>
    </row>
    <row r="35" spans="1:15" x14ac:dyDescent="0.3">
      <c r="A35" s="45" t="s">
        <v>13</v>
      </c>
      <c r="B35" s="38" t="s">
        <v>70</v>
      </c>
      <c r="C35" s="27" t="s">
        <v>3</v>
      </c>
      <c r="D35" s="96">
        <v>1640</v>
      </c>
      <c r="E35" s="126">
        <v>20347264.279999971</v>
      </c>
      <c r="F35" s="38" t="s">
        <v>74</v>
      </c>
      <c r="G35" s="27" t="s">
        <v>3</v>
      </c>
      <c r="H35" s="160">
        <v>84</v>
      </c>
      <c r="I35" s="171">
        <v>1785000</v>
      </c>
      <c r="J35" s="165">
        <v>11</v>
      </c>
      <c r="K35" s="167">
        <v>93500</v>
      </c>
      <c r="L35" s="168">
        <v>95</v>
      </c>
      <c r="M35" s="169">
        <v>1878500</v>
      </c>
      <c r="N35" s="168">
        <f t="shared" si="0"/>
        <v>1735</v>
      </c>
      <c r="O35" s="167">
        <f t="shared" si="0"/>
        <v>22225764.279999971</v>
      </c>
    </row>
    <row r="36" spans="1:15" x14ac:dyDescent="0.3">
      <c r="A36" s="45"/>
      <c r="B36" s="38" t="s">
        <v>70</v>
      </c>
      <c r="C36" s="27" t="s">
        <v>4</v>
      </c>
      <c r="D36" s="28">
        <v>0</v>
      </c>
      <c r="E36" s="125">
        <v>0</v>
      </c>
      <c r="F36" s="38" t="s">
        <v>74</v>
      </c>
      <c r="G36" s="27" t="s">
        <v>4</v>
      </c>
      <c r="H36" s="165">
        <v>1</v>
      </c>
      <c r="I36" s="166">
        <v>6161843</v>
      </c>
      <c r="J36" s="165">
        <v>0</v>
      </c>
      <c r="K36" s="167">
        <v>0</v>
      </c>
      <c r="L36" s="168">
        <v>1</v>
      </c>
      <c r="M36" s="169">
        <v>6161843</v>
      </c>
      <c r="N36" s="168">
        <f t="shared" si="0"/>
        <v>1</v>
      </c>
      <c r="O36" s="167">
        <f t="shared" si="0"/>
        <v>6161843</v>
      </c>
    </row>
    <row r="37" spans="1:15" x14ac:dyDescent="0.3">
      <c r="A37" s="45"/>
      <c r="B37" s="38" t="s">
        <v>72</v>
      </c>
      <c r="C37" s="27" t="s">
        <v>4</v>
      </c>
      <c r="D37" s="96">
        <v>11</v>
      </c>
      <c r="E37" s="126">
        <v>17548491.68</v>
      </c>
      <c r="F37" s="38" t="s">
        <v>72</v>
      </c>
      <c r="G37" s="27" t="s">
        <v>4</v>
      </c>
      <c r="H37" s="165">
        <v>4</v>
      </c>
      <c r="I37" s="166">
        <v>6572312</v>
      </c>
      <c r="J37" s="165">
        <v>3</v>
      </c>
      <c r="K37" s="167">
        <v>4058980</v>
      </c>
      <c r="L37" s="168">
        <v>7</v>
      </c>
      <c r="M37" s="169">
        <v>10631292</v>
      </c>
      <c r="N37" s="168">
        <f t="shared" si="0"/>
        <v>18</v>
      </c>
      <c r="O37" s="167">
        <f t="shared" si="0"/>
        <v>28179783.68</v>
      </c>
    </row>
    <row r="38" spans="1:15" ht="15" customHeight="1" x14ac:dyDescent="0.3">
      <c r="A38" s="46" t="s">
        <v>13</v>
      </c>
      <c r="B38" s="39"/>
      <c r="C38" s="29"/>
      <c r="D38" s="30">
        <f>SUM(D35:D37)</f>
        <v>1651</v>
      </c>
      <c r="E38" s="124">
        <f>SUM(E35:E37)</f>
        <v>37895755.959999971</v>
      </c>
      <c r="F38" s="39"/>
      <c r="G38" s="29"/>
      <c r="H38" s="150">
        <f>SUM(H35:H37)</f>
        <v>89</v>
      </c>
      <c r="I38" s="151">
        <f t="shared" ref="I38" si="31">SUM(I35:I37)</f>
        <v>14519155</v>
      </c>
      <c r="J38" s="150">
        <f t="shared" ref="J38" si="32">SUM(J35:J37)</f>
        <v>14</v>
      </c>
      <c r="K38" s="92">
        <f t="shared" ref="K38" si="33">SUM(K35:K37)</f>
        <v>4152480</v>
      </c>
      <c r="L38" s="42">
        <f t="shared" ref="L38:M38" si="34">SUM(L35:L37)</f>
        <v>103</v>
      </c>
      <c r="M38" s="170">
        <f t="shared" si="34"/>
        <v>18671635</v>
      </c>
      <c r="N38" s="42">
        <f t="shared" si="0"/>
        <v>1754</v>
      </c>
      <c r="O38" s="92">
        <f t="shared" si="0"/>
        <v>56567390.959999971</v>
      </c>
    </row>
    <row r="39" spans="1:15" ht="15" customHeight="1" x14ac:dyDescent="0.3">
      <c r="A39" s="45" t="s">
        <v>14</v>
      </c>
      <c r="B39" s="38" t="s">
        <v>70</v>
      </c>
      <c r="C39" s="27" t="s">
        <v>3</v>
      </c>
      <c r="D39" s="96">
        <v>17</v>
      </c>
      <c r="E39" s="126">
        <v>235580</v>
      </c>
      <c r="F39" s="38" t="s">
        <v>74</v>
      </c>
      <c r="G39" s="27" t="s">
        <v>3</v>
      </c>
      <c r="H39" s="165">
        <v>0</v>
      </c>
      <c r="I39" s="166">
        <v>0</v>
      </c>
      <c r="J39" s="165">
        <v>0</v>
      </c>
      <c r="K39" s="167">
        <v>0</v>
      </c>
      <c r="L39" s="168">
        <v>0</v>
      </c>
      <c r="M39" s="169">
        <v>0</v>
      </c>
      <c r="N39" s="168">
        <f t="shared" si="0"/>
        <v>17</v>
      </c>
      <c r="O39" s="167">
        <f t="shared" si="0"/>
        <v>235580</v>
      </c>
    </row>
    <row r="40" spans="1:15" ht="15" customHeight="1" x14ac:dyDescent="0.3">
      <c r="A40" s="45"/>
      <c r="B40" s="38" t="s">
        <v>70</v>
      </c>
      <c r="C40" s="27" t="s">
        <v>4</v>
      </c>
      <c r="D40" s="28">
        <v>0</v>
      </c>
      <c r="E40" s="125">
        <v>0</v>
      </c>
      <c r="F40" s="38" t="s">
        <v>74</v>
      </c>
      <c r="G40" s="27" t="s">
        <v>4</v>
      </c>
      <c r="H40" s="165">
        <v>0</v>
      </c>
      <c r="I40" s="166">
        <v>0</v>
      </c>
      <c r="J40" s="165">
        <v>0</v>
      </c>
      <c r="K40" s="167">
        <v>0</v>
      </c>
      <c r="L40" s="168">
        <v>0</v>
      </c>
      <c r="M40" s="169">
        <v>0</v>
      </c>
      <c r="N40" s="168">
        <f t="shared" si="0"/>
        <v>0</v>
      </c>
      <c r="O40" s="167">
        <f t="shared" si="0"/>
        <v>0</v>
      </c>
    </row>
    <row r="41" spans="1:15" x14ac:dyDescent="0.3">
      <c r="A41" s="45"/>
      <c r="B41" s="38" t="s">
        <v>72</v>
      </c>
      <c r="C41" s="27" t="s">
        <v>4</v>
      </c>
      <c r="D41" s="28">
        <v>0</v>
      </c>
      <c r="E41" s="125">
        <v>0</v>
      </c>
      <c r="F41" s="38" t="s">
        <v>72</v>
      </c>
      <c r="G41" s="27" t="s">
        <v>4</v>
      </c>
      <c r="H41" s="165">
        <v>0</v>
      </c>
      <c r="I41" s="166">
        <v>0</v>
      </c>
      <c r="J41" s="165">
        <v>0</v>
      </c>
      <c r="K41" s="167">
        <v>0</v>
      </c>
      <c r="L41" s="168">
        <v>0</v>
      </c>
      <c r="M41" s="169">
        <v>0</v>
      </c>
      <c r="N41" s="168">
        <f t="shared" si="0"/>
        <v>0</v>
      </c>
      <c r="O41" s="167">
        <f t="shared" si="0"/>
        <v>0</v>
      </c>
    </row>
    <row r="42" spans="1:15" ht="15" customHeight="1" x14ac:dyDescent="0.3">
      <c r="A42" s="46" t="s">
        <v>14</v>
      </c>
      <c r="B42" s="39"/>
      <c r="C42" s="29"/>
      <c r="D42" s="30">
        <f>SUM(D39:D41)</f>
        <v>17</v>
      </c>
      <c r="E42" s="124">
        <f>SUM(E39:E41)</f>
        <v>235580</v>
      </c>
      <c r="F42" s="39"/>
      <c r="G42" s="29"/>
      <c r="H42" s="150">
        <f>SUM(H39:H41)</f>
        <v>0</v>
      </c>
      <c r="I42" s="151">
        <f t="shared" ref="I42" si="35">SUM(I39:I41)</f>
        <v>0</v>
      </c>
      <c r="J42" s="150">
        <f t="shared" ref="J42" si="36">SUM(J39:J41)</f>
        <v>0</v>
      </c>
      <c r="K42" s="92">
        <f t="shared" ref="K42" si="37">SUM(K39:K41)</f>
        <v>0</v>
      </c>
      <c r="L42" s="42">
        <f t="shared" ref="L42:M42" si="38">SUM(L39:L41)</f>
        <v>0</v>
      </c>
      <c r="M42" s="170">
        <f t="shared" si="38"/>
        <v>0</v>
      </c>
      <c r="N42" s="42">
        <f t="shared" si="0"/>
        <v>17</v>
      </c>
      <c r="O42" s="92">
        <f t="shared" si="0"/>
        <v>235580</v>
      </c>
    </row>
    <row r="43" spans="1:15" x14ac:dyDescent="0.3">
      <c r="A43" s="45" t="s">
        <v>15</v>
      </c>
      <c r="B43" s="38" t="s">
        <v>70</v>
      </c>
      <c r="C43" s="27" t="s">
        <v>3</v>
      </c>
      <c r="D43" s="96">
        <v>33949</v>
      </c>
      <c r="E43" s="126">
        <v>449226410.20999998</v>
      </c>
      <c r="F43" s="38" t="s">
        <v>74</v>
      </c>
      <c r="G43" s="27" t="s">
        <v>3</v>
      </c>
      <c r="H43" s="173">
        <v>6492</v>
      </c>
      <c r="I43" s="174">
        <v>137190032</v>
      </c>
      <c r="J43" s="173">
        <v>3112</v>
      </c>
      <c r="K43" s="175">
        <v>27367186</v>
      </c>
      <c r="L43" s="168">
        <v>9604</v>
      </c>
      <c r="M43" s="169">
        <v>164557218</v>
      </c>
      <c r="N43" s="168">
        <f t="shared" si="0"/>
        <v>43553</v>
      </c>
      <c r="O43" s="167">
        <f t="shared" si="0"/>
        <v>613783628.21000004</v>
      </c>
    </row>
    <row r="44" spans="1:15" x14ac:dyDescent="0.3">
      <c r="A44" s="45"/>
      <c r="B44" s="38" t="s">
        <v>70</v>
      </c>
      <c r="C44" s="27" t="s">
        <v>4</v>
      </c>
      <c r="D44" s="96">
        <v>7</v>
      </c>
      <c r="E44" s="126">
        <v>15242492.16</v>
      </c>
      <c r="F44" s="38" t="s">
        <v>74</v>
      </c>
      <c r="G44" s="27" t="s">
        <v>4</v>
      </c>
      <c r="H44" s="176">
        <v>5</v>
      </c>
      <c r="I44" s="177">
        <v>9029742.3599999994</v>
      </c>
      <c r="J44" s="173">
        <v>4</v>
      </c>
      <c r="K44" s="175">
        <v>6623190.1199999992</v>
      </c>
      <c r="L44" s="168">
        <v>9</v>
      </c>
      <c r="M44" s="169">
        <v>15652932.479999999</v>
      </c>
      <c r="N44" s="168">
        <f t="shared" si="0"/>
        <v>16</v>
      </c>
      <c r="O44" s="167">
        <f t="shared" si="0"/>
        <v>30895424.640000001</v>
      </c>
    </row>
    <row r="45" spans="1:15" x14ac:dyDescent="0.3">
      <c r="A45" s="45"/>
      <c r="B45" s="38" t="s">
        <v>72</v>
      </c>
      <c r="C45" s="27" t="s">
        <v>4</v>
      </c>
      <c r="D45" s="96">
        <v>514</v>
      </c>
      <c r="E45" s="126">
        <v>851694885.56999922</v>
      </c>
      <c r="F45" s="38" t="s">
        <v>72</v>
      </c>
      <c r="G45" s="27" t="s">
        <v>4</v>
      </c>
      <c r="H45" s="173">
        <v>142</v>
      </c>
      <c r="I45" s="174">
        <v>126907741.73</v>
      </c>
      <c r="J45" s="173">
        <v>332</v>
      </c>
      <c r="K45" s="175">
        <v>161025420.15000001</v>
      </c>
      <c r="L45" s="168">
        <v>474</v>
      </c>
      <c r="M45" s="169">
        <v>287933161.88</v>
      </c>
      <c r="N45" s="168">
        <f t="shared" si="0"/>
        <v>988</v>
      </c>
      <c r="O45" s="167">
        <f t="shared" si="0"/>
        <v>1139628047.4499993</v>
      </c>
    </row>
    <row r="46" spans="1:15" x14ac:dyDescent="0.3">
      <c r="A46" s="46" t="s">
        <v>15</v>
      </c>
      <c r="B46" s="39"/>
      <c r="C46" s="29"/>
      <c r="D46" s="30">
        <f>SUM(D43:D45)</f>
        <v>34470</v>
      </c>
      <c r="E46" s="124">
        <f>SUM(E43:E45)</f>
        <v>1316163787.9399991</v>
      </c>
      <c r="F46" s="39"/>
      <c r="G46" s="29"/>
      <c r="H46" s="150">
        <f>SUM(H43:H45)</f>
        <v>6639</v>
      </c>
      <c r="I46" s="151">
        <f t="shared" ref="I46" si="39">SUM(I43:I45)</f>
        <v>273127516.09000003</v>
      </c>
      <c r="J46" s="150">
        <f t="shared" ref="J46" si="40">SUM(J43:J45)</f>
        <v>3448</v>
      </c>
      <c r="K46" s="92">
        <f t="shared" ref="K46" si="41">SUM(K43:K45)</f>
        <v>195015796.27000001</v>
      </c>
      <c r="L46" s="42">
        <f t="shared" ref="L46:M46" si="42">SUM(L43:L45)</f>
        <v>10087</v>
      </c>
      <c r="M46" s="170">
        <f t="shared" si="42"/>
        <v>468143312.36000001</v>
      </c>
      <c r="N46" s="42">
        <f t="shared" si="0"/>
        <v>44557</v>
      </c>
      <c r="O46" s="92">
        <f t="shared" si="0"/>
        <v>1784307100.2999992</v>
      </c>
    </row>
    <row r="47" spans="1:15" x14ac:dyDescent="0.3">
      <c r="A47" s="45" t="s">
        <v>16</v>
      </c>
      <c r="B47" s="38" t="s">
        <v>70</v>
      </c>
      <c r="C47" s="27" t="s">
        <v>3</v>
      </c>
      <c r="D47" s="96">
        <v>12866</v>
      </c>
      <c r="E47" s="126">
        <v>169587756.93000025</v>
      </c>
      <c r="F47" s="38" t="s">
        <v>74</v>
      </c>
      <c r="G47" s="27" t="s">
        <v>3</v>
      </c>
      <c r="H47" s="160">
        <v>3078</v>
      </c>
      <c r="I47" s="171">
        <v>64975437</v>
      </c>
      <c r="J47" s="160">
        <v>1382</v>
      </c>
      <c r="K47" s="172">
        <v>11748433</v>
      </c>
      <c r="L47" s="168">
        <v>4460</v>
      </c>
      <c r="M47" s="169">
        <v>76723870</v>
      </c>
      <c r="N47" s="168">
        <f t="shared" si="0"/>
        <v>17326</v>
      </c>
      <c r="O47" s="167">
        <f t="shared" si="0"/>
        <v>246311626.93000025</v>
      </c>
    </row>
    <row r="48" spans="1:15" x14ac:dyDescent="0.3">
      <c r="A48" s="45"/>
      <c r="B48" s="38" t="s">
        <v>70</v>
      </c>
      <c r="C48" s="27" t="s">
        <v>4</v>
      </c>
      <c r="D48" s="96">
        <v>9</v>
      </c>
      <c r="E48" s="126">
        <v>18842368.330000002</v>
      </c>
      <c r="F48" s="38" t="s">
        <v>74</v>
      </c>
      <c r="G48" s="27" t="s">
        <v>4</v>
      </c>
      <c r="H48" s="165">
        <v>2</v>
      </c>
      <c r="I48" s="166">
        <v>4473769.4800000004</v>
      </c>
      <c r="J48" s="165">
        <v>4</v>
      </c>
      <c r="K48" s="172">
        <v>6710654.2199999997</v>
      </c>
      <c r="L48" s="168">
        <v>6</v>
      </c>
      <c r="M48" s="169">
        <v>11184423.699999999</v>
      </c>
      <c r="N48" s="168">
        <f t="shared" si="0"/>
        <v>15</v>
      </c>
      <c r="O48" s="167">
        <f t="shared" si="0"/>
        <v>30026792.030000001</v>
      </c>
    </row>
    <row r="49" spans="1:15" x14ac:dyDescent="0.3">
      <c r="A49" s="45"/>
      <c r="B49" s="38" t="s">
        <v>72</v>
      </c>
      <c r="C49" s="27" t="s">
        <v>4</v>
      </c>
      <c r="D49" s="96">
        <v>316</v>
      </c>
      <c r="E49" s="126">
        <v>370785338.58999962</v>
      </c>
      <c r="F49" s="38" t="s">
        <v>72</v>
      </c>
      <c r="G49" s="27" t="s">
        <v>4</v>
      </c>
      <c r="H49" s="165">
        <v>94</v>
      </c>
      <c r="I49" s="166">
        <v>56161064.780000001</v>
      </c>
      <c r="J49" s="160">
        <v>228</v>
      </c>
      <c r="K49" s="172">
        <v>101921076.23000005</v>
      </c>
      <c r="L49" s="168">
        <v>322</v>
      </c>
      <c r="M49" s="169">
        <v>158082141.01000005</v>
      </c>
      <c r="N49" s="168">
        <f t="shared" si="0"/>
        <v>638</v>
      </c>
      <c r="O49" s="167">
        <f t="shared" si="0"/>
        <v>528867479.59999967</v>
      </c>
    </row>
    <row r="50" spans="1:15" x14ac:dyDescent="0.3">
      <c r="A50" s="46" t="s">
        <v>16</v>
      </c>
      <c r="B50" s="39"/>
      <c r="C50" s="29"/>
      <c r="D50" s="30">
        <f>SUM(D47:D49)</f>
        <v>13191</v>
      </c>
      <c r="E50" s="124">
        <f>SUM(E47:E49)</f>
        <v>559215463.8499999</v>
      </c>
      <c r="F50" s="39"/>
      <c r="G50" s="29"/>
      <c r="H50" s="150">
        <f>SUM(H47:H49)</f>
        <v>3174</v>
      </c>
      <c r="I50" s="151">
        <f t="shared" ref="I50" si="43">SUM(I47:I49)</f>
        <v>125610271.26000001</v>
      </c>
      <c r="J50" s="150">
        <f t="shared" ref="J50" si="44">SUM(J47:J49)</f>
        <v>1614</v>
      </c>
      <c r="K50" s="92">
        <f t="shared" ref="K50" si="45">SUM(K47:K49)</f>
        <v>120380163.45000005</v>
      </c>
      <c r="L50" s="42">
        <f t="shared" ref="L50:M50" si="46">SUM(L47:L49)</f>
        <v>4788</v>
      </c>
      <c r="M50" s="170">
        <f t="shared" si="46"/>
        <v>245990434.71000004</v>
      </c>
      <c r="N50" s="42">
        <f t="shared" si="0"/>
        <v>17979</v>
      </c>
      <c r="O50" s="92">
        <f t="shared" si="0"/>
        <v>805205898.55999994</v>
      </c>
    </row>
    <row r="51" spans="1:15" x14ac:dyDescent="0.3">
      <c r="A51" s="45" t="s">
        <v>17</v>
      </c>
      <c r="B51" s="38" t="s">
        <v>70</v>
      </c>
      <c r="C51" s="27" t="s">
        <v>3</v>
      </c>
      <c r="D51" s="96">
        <v>59</v>
      </c>
      <c r="E51" s="126">
        <v>780352.09000000008</v>
      </c>
      <c r="F51" s="38" t="s">
        <v>74</v>
      </c>
      <c r="G51" s="27" t="s">
        <v>3</v>
      </c>
      <c r="H51" s="165">
        <v>0</v>
      </c>
      <c r="I51" s="166">
        <v>0</v>
      </c>
      <c r="J51" s="165">
        <v>0</v>
      </c>
      <c r="K51" s="167">
        <v>0</v>
      </c>
      <c r="L51" s="168">
        <v>0</v>
      </c>
      <c r="M51" s="169">
        <v>0</v>
      </c>
      <c r="N51" s="168">
        <f t="shared" si="0"/>
        <v>59</v>
      </c>
      <c r="O51" s="167">
        <f t="shared" si="0"/>
        <v>780352.09000000008</v>
      </c>
    </row>
    <row r="52" spans="1:15" x14ac:dyDescent="0.3">
      <c r="A52" s="45"/>
      <c r="B52" s="38" t="s">
        <v>70</v>
      </c>
      <c r="C52" s="27" t="s">
        <v>4</v>
      </c>
      <c r="D52" s="28">
        <v>0</v>
      </c>
      <c r="E52" s="125">
        <v>0</v>
      </c>
      <c r="F52" s="38" t="s">
        <v>74</v>
      </c>
      <c r="G52" s="27" t="s">
        <v>4</v>
      </c>
      <c r="H52" s="165">
        <v>0</v>
      </c>
      <c r="I52" s="166">
        <v>0</v>
      </c>
      <c r="J52" s="165">
        <v>0</v>
      </c>
      <c r="K52" s="167">
        <v>0</v>
      </c>
      <c r="L52" s="168">
        <v>0</v>
      </c>
      <c r="M52" s="169">
        <v>0</v>
      </c>
      <c r="N52" s="168">
        <f t="shared" si="0"/>
        <v>0</v>
      </c>
      <c r="O52" s="167">
        <f t="shared" si="0"/>
        <v>0</v>
      </c>
    </row>
    <row r="53" spans="1:15" x14ac:dyDescent="0.3">
      <c r="A53" s="45"/>
      <c r="B53" s="38" t="s">
        <v>72</v>
      </c>
      <c r="C53" s="27" t="s">
        <v>4</v>
      </c>
      <c r="D53" s="28">
        <v>0</v>
      </c>
      <c r="E53" s="125">
        <v>0</v>
      </c>
      <c r="F53" s="38" t="s">
        <v>72</v>
      </c>
      <c r="G53" s="27" t="s">
        <v>4</v>
      </c>
      <c r="H53" s="165">
        <v>0</v>
      </c>
      <c r="I53" s="166">
        <v>0</v>
      </c>
      <c r="J53" s="165">
        <v>0</v>
      </c>
      <c r="K53" s="167">
        <v>0</v>
      </c>
      <c r="L53" s="168">
        <v>0</v>
      </c>
      <c r="M53" s="169">
        <v>0</v>
      </c>
      <c r="N53" s="168">
        <f t="shared" si="0"/>
        <v>0</v>
      </c>
      <c r="O53" s="167">
        <f t="shared" si="0"/>
        <v>0</v>
      </c>
    </row>
    <row r="54" spans="1:15" x14ac:dyDescent="0.3">
      <c r="A54" s="46" t="s">
        <v>17</v>
      </c>
      <c r="B54" s="39"/>
      <c r="C54" s="29"/>
      <c r="D54" s="30">
        <f>SUM(D51:D53)</f>
        <v>59</v>
      </c>
      <c r="E54" s="124">
        <f>SUM(E51:E53)</f>
        <v>780352.09000000008</v>
      </c>
      <c r="F54" s="39"/>
      <c r="G54" s="29"/>
      <c r="H54" s="150">
        <f>SUM(H51:H53)</f>
        <v>0</v>
      </c>
      <c r="I54" s="151">
        <f t="shared" ref="I54" si="47">SUM(I51:I53)</f>
        <v>0</v>
      </c>
      <c r="J54" s="150">
        <f t="shared" ref="J54" si="48">SUM(J51:J53)</f>
        <v>0</v>
      </c>
      <c r="K54" s="92">
        <f t="shared" ref="K54" si="49">SUM(K51:K53)</f>
        <v>0</v>
      </c>
      <c r="L54" s="42">
        <f t="shared" ref="L54:M54" si="50">SUM(L51:L53)</f>
        <v>0</v>
      </c>
      <c r="M54" s="170">
        <f t="shared" si="50"/>
        <v>0</v>
      </c>
      <c r="N54" s="42">
        <f t="shared" si="0"/>
        <v>59</v>
      </c>
      <c r="O54" s="92">
        <f t="shared" si="0"/>
        <v>780352.09000000008</v>
      </c>
    </row>
    <row r="55" spans="1:15" x14ac:dyDescent="0.3">
      <c r="A55" s="45" t="s">
        <v>18</v>
      </c>
      <c r="B55" s="38" t="s">
        <v>70</v>
      </c>
      <c r="C55" s="27" t="s">
        <v>3</v>
      </c>
      <c r="D55" s="96">
        <v>1897</v>
      </c>
      <c r="E55" s="126">
        <v>24171193.140000012</v>
      </c>
      <c r="F55" s="38" t="s">
        <v>74</v>
      </c>
      <c r="G55" s="27" t="s">
        <v>3</v>
      </c>
      <c r="H55" s="160">
        <v>332</v>
      </c>
      <c r="I55" s="171">
        <v>6941672</v>
      </c>
      <c r="J55" s="165">
        <v>54</v>
      </c>
      <c r="K55" s="167">
        <v>672917</v>
      </c>
      <c r="L55" s="168">
        <v>386</v>
      </c>
      <c r="M55" s="169">
        <v>7614589</v>
      </c>
      <c r="N55" s="168">
        <f t="shared" si="0"/>
        <v>2283</v>
      </c>
      <c r="O55" s="167">
        <f t="shared" si="0"/>
        <v>31785782.140000012</v>
      </c>
    </row>
    <row r="56" spans="1:15" x14ac:dyDescent="0.3">
      <c r="A56" s="45"/>
      <c r="B56" s="38" t="s">
        <v>70</v>
      </c>
      <c r="C56" s="27" t="s">
        <v>4</v>
      </c>
      <c r="D56" s="96">
        <v>7</v>
      </c>
      <c r="E56" s="126">
        <v>9131919.5399999991</v>
      </c>
      <c r="F56" s="38" t="s">
        <v>74</v>
      </c>
      <c r="G56" s="27" t="s">
        <v>4</v>
      </c>
      <c r="H56" s="165">
        <v>1</v>
      </c>
      <c r="I56" s="166">
        <v>632750</v>
      </c>
      <c r="J56" s="165">
        <v>1</v>
      </c>
      <c r="K56" s="167">
        <v>3129630</v>
      </c>
      <c r="L56" s="168">
        <v>2</v>
      </c>
      <c r="M56" s="169">
        <v>3762380</v>
      </c>
      <c r="N56" s="168">
        <f t="shared" si="0"/>
        <v>9</v>
      </c>
      <c r="O56" s="167">
        <f t="shared" si="0"/>
        <v>12894299.539999999</v>
      </c>
    </row>
    <row r="57" spans="1:15" x14ac:dyDescent="0.3">
      <c r="A57" s="45"/>
      <c r="B57" s="38" t="s">
        <v>72</v>
      </c>
      <c r="C57" s="27" t="s">
        <v>4</v>
      </c>
      <c r="D57" s="96">
        <v>34</v>
      </c>
      <c r="E57" s="126">
        <v>31436838.300000001</v>
      </c>
      <c r="F57" s="38" t="s">
        <v>72</v>
      </c>
      <c r="G57" s="27" t="s">
        <v>4</v>
      </c>
      <c r="H57" s="165">
        <v>2</v>
      </c>
      <c r="I57" s="166">
        <v>1575905</v>
      </c>
      <c r="J57" s="165">
        <v>8</v>
      </c>
      <c r="K57" s="167">
        <v>7489817</v>
      </c>
      <c r="L57" s="168">
        <v>10</v>
      </c>
      <c r="M57" s="169">
        <v>9065722</v>
      </c>
      <c r="N57" s="168">
        <f t="shared" si="0"/>
        <v>44</v>
      </c>
      <c r="O57" s="167">
        <f t="shared" si="0"/>
        <v>40502560.299999997</v>
      </c>
    </row>
    <row r="58" spans="1:15" x14ac:dyDescent="0.3">
      <c r="A58" s="46" t="s">
        <v>18</v>
      </c>
      <c r="B58" s="39"/>
      <c r="C58" s="29"/>
      <c r="D58" s="30">
        <f>SUM(D55:D57)</f>
        <v>1938</v>
      </c>
      <c r="E58" s="124">
        <f>SUM(E55:E57)</f>
        <v>64739950.980000012</v>
      </c>
      <c r="F58" s="39"/>
      <c r="G58" s="29"/>
      <c r="H58" s="150">
        <f>SUM(H55:H57)</f>
        <v>335</v>
      </c>
      <c r="I58" s="151">
        <f t="shared" ref="I58" si="51">SUM(I55:I57)</f>
        <v>9150327</v>
      </c>
      <c r="J58" s="150">
        <f t="shared" ref="J58" si="52">SUM(J55:J57)</f>
        <v>63</v>
      </c>
      <c r="K58" s="92">
        <f t="shared" ref="K58" si="53">SUM(K55:K57)</f>
        <v>11292364</v>
      </c>
      <c r="L58" s="42">
        <f t="shared" ref="L58:M58" si="54">SUM(L55:L57)</f>
        <v>398</v>
      </c>
      <c r="M58" s="170">
        <f t="shared" si="54"/>
        <v>20442691</v>
      </c>
      <c r="N58" s="42">
        <f t="shared" si="0"/>
        <v>2336</v>
      </c>
      <c r="O58" s="92">
        <f t="shared" si="0"/>
        <v>85182641.980000019</v>
      </c>
    </row>
    <row r="59" spans="1:15" x14ac:dyDescent="0.3">
      <c r="A59" s="45" t="s">
        <v>19</v>
      </c>
      <c r="B59" s="38" t="s">
        <v>70</v>
      </c>
      <c r="C59" s="27" t="s">
        <v>3</v>
      </c>
      <c r="D59" s="96">
        <v>2290</v>
      </c>
      <c r="E59" s="126">
        <v>29441234.919999983</v>
      </c>
      <c r="F59" s="38" t="s">
        <v>74</v>
      </c>
      <c r="G59" s="27" t="s">
        <v>3</v>
      </c>
      <c r="H59" s="160">
        <v>680</v>
      </c>
      <c r="I59" s="171">
        <v>14442917</v>
      </c>
      <c r="J59" s="160">
        <v>342</v>
      </c>
      <c r="K59" s="172">
        <v>2967917</v>
      </c>
      <c r="L59" s="168">
        <v>1022</v>
      </c>
      <c r="M59" s="169">
        <v>17410834</v>
      </c>
      <c r="N59" s="168">
        <f t="shared" si="0"/>
        <v>3312</v>
      </c>
      <c r="O59" s="167">
        <f t="shared" si="0"/>
        <v>46852068.919999987</v>
      </c>
    </row>
    <row r="60" spans="1:15" x14ac:dyDescent="0.3">
      <c r="A60" s="45"/>
      <c r="B60" s="38" t="s">
        <v>70</v>
      </c>
      <c r="C60" s="27" t="s">
        <v>4</v>
      </c>
      <c r="D60" s="96">
        <v>4</v>
      </c>
      <c r="E60" s="126">
        <v>1491474.83</v>
      </c>
      <c r="F60" s="38" t="s">
        <v>74</v>
      </c>
      <c r="G60" s="27" t="s">
        <v>4</v>
      </c>
      <c r="H60" s="165">
        <v>0</v>
      </c>
      <c r="I60" s="166">
        <v>0</v>
      </c>
      <c r="J60" s="165">
        <v>0</v>
      </c>
      <c r="K60" s="167">
        <v>0</v>
      </c>
      <c r="L60" s="168">
        <v>0</v>
      </c>
      <c r="M60" s="169">
        <v>0</v>
      </c>
      <c r="N60" s="168">
        <f t="shared" si="0"/>
        <v>4</v>
      </c>
      <c r="O60" s="167">
        <f t="shared" si="0"/>
        <v>1491474.83</v>
      </c>
    </row>
    <row r="61" spans="1:15" x14ac:dyDescent="0.3">
      <c r="A61" s="45"/>
      <c r="B61" s="38" t="s">
        <v>72</v>
      </c>
      <c r="C61" s="27" t="s">
        <v>4</v>
      </c>
      <c r="D61" s="96">
        <v>55</v>
      </c>
      <c r="E61" s="126">
        <v>41277510.469999999</v>
      </c>
      <c r="F61" s="38" t="s">
        <v>72</v>
      </c>
      <c r="G61" s="27" t="s">
        <v>4</v>
      </c>
      <c r="H61" s="165">
        <v>23</v>
      </c>
      <c r="I61" s="166">
        <v>13282575</v>
      </c>
      <c r="J61" s="165">
        <v>27</v>
      </c>
      <c r="K61" s="167">
        <v>9626623</v>
      </c>
      <c r="L61" s="168">
        <v>50</v>
      </c>
      <c r="M61" s="169">
        <v>22909198</v>
      </c>
      <c r="N61" s="168">
        <f t="shared" si="0"/>
        <v>105</v>
      </c>
      <c r="O61" s="167">
        <f t="shared" si="0"/>
        <v>64186708.469999999</v>
      </c>
    </row>
    <row r="62" spans="1:15" x14ac:dyDescent="0.3">
      <c r="A62" s="46" t="s">
        <v>19</v>
      </c>
      <c r="B62" s="39"/>
      <c r="C62" s="29"/>
      <c r="D62" s="30">
        <f>SUM(D59:D61)</f>
        <v>2349</v>
      </c>
      <c r="E62" s="124">
        <f>SUM(E59:E61)</f>
        <v>72210220.219999984</v>
      </c>
      <c r="F62" s="39"/>
      <c r="G62" s="29"/>
      <c r="H62" s="150">
        <f>SUM(H59:H61)</f>
        <v>703</v>
      </c>
      <c r="I62" s="151">
        <f t="shared" ref="I62" si="55">SUM(I59:I61)</f>
        <v>27725492</v>
      </c>
      <c r="J62" s="150">
        <f t="shared" ref="J62" si="56">SUM(J59:J61)</f>
        <v>369</v>
      </c>
      <c r="K62" s="92">
        <f t="shared" ref="K62" si="57">SUM(K59:K61)</f>
        <v>12594540</v>
      </c>
      <c r="L62" s="42">
        <f t="shared" ref="L62:M62" si="58">SUM(L59:L61)</f>
        <v>1072</v>
      </c>
      <c r="M62" s="170">
        <f t="shared" si="58"/>
        <v>40320032</v>
      </c>
      <c r="N62" s="42">
        <f t="shared" si="0"/>
        <v>3421</v>
      </c>
      <c r="O62" s="92">
        <f t="shared" si="0"/>
        <v>112530252.21999998</v>
      </c>
    </row>
    <row r="63" spans="1:15" x14ac:dyDescent="0.3">
      <c r="A63" s="45" t="s">
        <v>20</v>
      </c>
      <c r="B63" s="38" t="s">
        <v>70</v>
      </c>
      <c r="C63" s="27" t="s">
        <v>3</v>
      </c>
      <c r="D63" s="96">
        <v>27392</v>
      </c>
      <c r="E63" s="126">
        <v>352538831.08999938</v>
      </c>
      <c r="F63" s="38" t="s">
        <v>74</v>
      </c>
      <c r="G63" s="27" t="s">
        <v>3</v>
      </c>
      <c r="H63" s="160">
        <v>5492</v>
      </c>
      <c r="I63" s="171">
        <v>115791290.69000001</v>
      </c>
      <c r="J63" s="160">
        <v>3031</v>
      </c>
      <c r="K63" s="172">
        <v>27099435.720000014</v>
      </c>
      <c r="L63" s="168">
        <v>8523</v>
      </c>
      <c r="M63" s="169">
        <v>142890726.41000003</v>
      </c>
      <c r="N63" s="168">
        <f t="shared" si="0"/>
        <v>35915</v>
      </c>
      <c r="O63" s="167">
        <f t="shared" si="0"/>
        <v>495429557.4999994</v>
      </c>
    </row>
    <row r="64" spans="1:15" x14ac:dyDescent="0.3">
      <c r="A64" s="45"/>
      <c r="B64" s="38" t="s">
        <v>70</v>
      </c>
      <c r="C64" s="27" t="s">
        <v>4</v>
      </c>
      <c r="D64" s="96">
        <v>9</v>
      </c>
      <c r="E64" s="126">
        <v>12716987.799999999</v>
      </c>
      <c r="F64" s="38" t="s">
        <v>74</v>
      </c>
      <c r="G64" s="27" t="s">
        <v>4</v>
      </c>
      <c r="H64" s="165">
        <v>3</v>
      </c>
      <c r="I64" s="166">
        <v>8231786</v>
      </c>
      <c r="J64" s="165">
        <v>7</v>
      </c>
      <c r="K64" s="167">
        <v>6795677.0999999996</v>
      </c>
      <c r="L64" s="168">
        <v>10</v>
      </c>
      <c r="M64" s="169">
        <v>15027463.1</v>
      </c>
      <c r="N64" s="168">
        <f t="shared" si="0"/>
        <v>19</v>
      </c>
      <c r="O64" s="167">
        <f t="shared" si="0"/>
        <v>27744450.899999999</v>
      </c>
    </row>
    <row r="65" spans="1:15" x14ac:dyDescent="0.3">
      <c r="A65" s="45"/>
      <c r="B65" s="38" t="s">
        <v>72</v>
      </c>
      <c r="C65" s="27" t="s">
        <v>4</v>
      </c>
      <c r="D65" s="96">
        <v>440</v>
      </c>
      <c r="E65" s="126">
        <v>547563006.67999995</v>
      </c>
      <c r="F65" s="38" t="s">
        <v>72</v>
      </c>
      <c r="G65" s="27" t="s">
        <v>4</v>
      </c>
      <c r="H65" s="165">
        <v>141</v>
      </c>
      <c r="I65" s="166">
        <v>124514874</v>
      </c>
      <c r="J65" s="165">
        <v>306</v>
      </c>
      <c r="K65" s="167">
        <v>161883662.28000003</v>
      </c>
      <c r="L65" s="168">
        <v>447</v>
      </c>
      <c r="M65" s="169">
        <v>286398536.28000003</v>
      </c>
      <c r="N65" s="168">
        <f t="shared" si="0"/>
        <v>887</v>
      </c>
      <c r="O65" s="167">
        <f t="shared" si="0"/>
        <v>833961542.96000004</v>
      </c>
    </row>
    <row r="66" spans="1:15" x14ac:dyDescent="0.3">
      <c r="A66" s="46" t="s">
        <v>20</v>
      </c>
      <c r="B66" s="39"/>
      <c r="C66" s="29"/>
      <c r="D66" s="30">
        <f>SUM(D63:D65)</f>
        <v>27841</v>
      </c>
      <c r="E66" s="124">
        <f>SUM(E63:E65)</f>
        <v>912818825.56999934</v>
      </c>
      <c r="F66" s="39"/>
      <c r="G66" s="29"/>
      <c r="H66" s="150">
        <f>SUM(H63:H65)</f>
        <v>5636</v>
      </c>
      <c r="I66" s="151">
        <f t="shared" ref="I66" si="59">SUM(I63:I65)</f>
        <v>248537950.69</v>
      </c>
      <c r="J66" s="150">
        <f t="shared" ref="J66" si="60">SUM(J63:J65)</f>
        <v>3344</v>
      </c>
      <c r="K66" s="92">
        <f t="shared" ref="K66" si="61">SUM(K63:K65)</f>
        <v>195778775.10000005</v>
      </c>
      <c r="L66" s="42">
        <f t="shared" ref="L66:M66" si="62">SUM(L63:L65)</f>
        <v>8980</v>
      </c>
      <c r="M66" s="170">
        <f t="shared" si="62"/>
        <v>444316725.79000008</v>
      </c>
      <c r="N66" s="42">
        <f t="shared" si="0"/>
        <v>36821</v>
      </c>
      <c r="O66" s="92">
        <f t="shared" si="0"/>
        <v>1357135551.3599994</v>
      </c>
    </row>
    <row r="67" spans="1:15" x14ac:dyDescent="0.3">
      <c r="A67" s="45" t="s">
        <v>21</v>
      </c>
      <c r="B67" s="38" t="s">
        <v>70</v>
      </c>
      <c r="C67" s="27" t="s">
        <v>3</v>
      </c>
      <c r="D67" s="96">
        <v>11895</v>
      </c>
      <c r="E67" s="126">
        <v>154889885.0799998</v>
      </c>
      <c r="F67" s="38" t="s">
        <v>74</v>
      </c>
      <c r="G67" s="27" t="s">
        <v>3</v>
      </c>
      <c r="H67" s="160">
        <v>2431</v>
      </c>
      <c r="I67" s="171">
        <v>51247936</v>
      </c>
      <c r="J67" s="160">
        <v>1445</v>
      </c>
      <c r="K67" s="172">
        <v>12795352</v>
      </c>
      <c r="L67" s="168">
        <v>3876</v>
      </c>
      <c r="M67" s="169">
        <v>64043288</v>
      </c>
      <c r="N67" s="168">
        <f t="shared" ref="N67:O130" si="63">+L67+D67</f>
        <v>15771</v>
      </c>
      <c r="O67" s="167">
        <f t="shared" si="63"/>
        <v>218933173.0799998</v>
      </c>
    </row>
    <row r="68" spans="1:15" x14ac:dyDescent="0.3">
      <c r="A68" s="45"/>
      <c r="B68" s="38" t="s">
        <v>70</v>
      </c>
      <c r="C68" s="27" t="s">
        <v>4</v>
      </c>
      <c r="D68" s="96">
        <v>7</v>
      </c>
      <c r="E68" s="126">
        <v>6162373.2200000007</v>
      </c>
      <c r="F68" s="38" t="s">
        <v>74</v>
      </c>
      <c r="G68" s="27" t="s">
        <v>4</v>
      </c>
      <c r="H68" s="165">
        <v>0</v>
      </c>
      <c r="I68" s="166">
        <v>0</v>
      </c>
      <c r="J68" s="165">
        <v>0</v>
      </c>
      <c r="K68" s="167">
        <v>0</v>
      </c>
      <c r="L68" s="168">
        <v>0</v>
      </c>
      <c r="M68" s="169">
        <v>0</v>
      </c>
      <c r="N68" s="168">
        <f t="shared" si="63"/>
        <v>7</v>
      </c>
      <c r="O68" s="167">
        <f t="shared" si="63"/>
        <v>6162373.2200000007</v>
      </c>
    </row>
    <row r="69" spans="1:15" x14ac:dyDescent="0.3">
      <c r="A69" s="45"/>
      <c r="B69" s="38" t="s">
        <v>72</v>
      </c>
      <c r="C69" s="27" t="s">
        <v>4</v>
      </c>
      <c r="D69" s="96">
        <v>281</v>
      </c>
      <c r="E69" s="126">
        <v>334008997.47999972</v>
      </c>
      <c r="F69" s="38" t="s">
        <v>72</v>
      </c>
      <c r="G69" s="27" t="s">
        <v>4</v>
      </c>
      <c r="H69" s="165">
        <v>99</v>
      </c>
      <c r="I69" s="166">
        <v>60877962.420000032</v>
      </c>
      <c r="J69" s="160">
        <v>196</v>
      </c>
      <c r="K69" s="172">
        <v>67725806.930000022</v>
      </c>
      <c r="L69" s="168">
        <v>295</v>
      </c>
      <c r="M69" s="169">
        <v>128603769.35000005</v>
      </c>
      <c r="N69" s="168">
        <f t="shared" si="63"/>
        <v>576</v>
      </c>
      <c r="O69" s="167">
        <f t="shared" si="63"/>
        <v>462612766.8299998</v>
      </c>
    </row>
    <row r="70" spans="1:15" x14ac:dyDescent="0.3">
      <c r="A70" s="46" t="s">
        <v>21</v>
      </c>
      <c r="B70" s="39"/>
      <c r="C70" s="29"/>
      <c r="D70" s="30">
        <f>SUM(D67:D69)</f>
        <v>12183</v>
      </c>
      <c r="E70" s="124">
        <f>SUM(E67:E69)</f>
        <v>495061255.77999949</v>
      </c>
      <c r="F70" s="39"/>
      <c r="G70" s="29"/>
      <c r="H70" s="150">
        <f>SUM(H67:H69)</f>
        <v>2530</v>
      </c>
      <c r="I70" s="151">
        <f t="shared" ref="I70" si="64">SUM(I67:I69)</f>
        <v>112125898.42000003</v>
      </c>
      <c r="J70" s="150">
        <f t="shared" ref="J70" si="65">SUM(J67:J69)</f>
        <v>1641</v>
      </c>
      <c r="K70" s="92">
        <f t="shared" ref="K70" si="66">SUM(K67:K69)</f>
        <v>80521158.930000022</v>
      </c>
      <c r="L70" s="42">
        <f t="shared" ref="L70:M70" si="67">SUM(L67:L69)</f>
        <v>4171</v>
      </c>
      <c r="M70" s="170">
        <f t="shared" si="67"/>
        <v>192647057.35000005</v>
      </c>
      <c r="N70" s="42">
        <f t="shared" si="63"/>
        <v>16354</v>
      </c>
      <c r="O70" s="92">
        <f t="shared" si="63"/>
        <v>687708313.12999952</v>
      </c>
    </row>
    <row r="71" spans="1:15" x14ac:dyDescent="0.3">
      <c r="A71" s="45" t="s">
        <v>22</v>
      </c>
      <c r="B71" s="38" t="s">
        <v>70</v>
      </c>
      <c r="C71" s="27" t="s">
        <v>3</v>
      </c>
      <c r="D71" s="96">
        <v>7134</v>
      </c>
      <c r="E71" s="126">
        <v>91281762.429999918</v>
      </c>
      <c r="F71" s="38" t="s">
        <v>74</v>
      </c>
      <c r="G71" s="27" t="s">
        <v>3</v>
      </c>
      <c r="H71" s="160">
        <v>1496</v>
      </c>
      <c r="I71" s="171">
        <v>31343769</v>
      </c>
      <c r="J71" s="160">
        <v>1085</v>
      </c>
      <c r="K71" s="172">
        <v>9086516</v>
      </c>
      <c r="L71" s="168">
        <v>2581</v>
      </c>
      <c r="M71" s="169">
        <v>40430285</v>
      </c>
      <c r="N71" s="168">
        <f t="shared" si="63"/>
        <v>9715</v>
      </c>
      <c r="O71" s="167">
        <f t="shared" si="63"/>
        <v>131712047.42999992</v>
      </c>
    </row>
    <row r="72" spans="1:15" x14ac:dyDescent="0.3">
      <c r="A72" s="45"/>
      <c r="B72" s="38" t="s">
        <v>70</v>
      </c>
      <c r="C72" s="27" t="s">
        <v>4</v>
      </c>
      <c r="D72" s="96">
        <v>16</v>
      </c>
      <c r="E72" s="126">
        <v>8880999.5</v>
      </c>
      <c r="F72" s="38" t="s">
        <v>74</v>
      </c>
      <c r="G72" s="27" t="s">
        <v>4</v>
      </c>
      <c r="H72" s="165">
        <v>1</v>
      </c>
      <c r="I72" s="166">
        <v>366734</v>
      </c>
      <c r="J72" s="165">
        <v>0</v>
      </c>
      <c r="K72" s="167">
        <v>0</v>
      </c>
      <c r="L72" s="168">
        <v>1</v>
      </c>
      <c r="M72" s="169">
        <v>366734</v>
      </c>
      <c r="N72" s="168">
        <f t="shared" si="63"/>
        <v>17</v>
      </c>
      <c r="O72" s="167">
        <f t="shared" si="63"/>
        <v>9247733.5</v>
      </c>
    </row>
    <row r="73" spans="1:15" x14ac:dyDescent="0.3">
      <c r="A73" s="45"/>
      <c r="B73" s="38" t="s">
        <v>72</v>
      </c>
      <c r="C73" s="27" t="s">
        <v>4</v>
      </c>
      <c r="D73" s="96">
        <v>239</v>
      </c>
      <c r="E73" s="126">
        <v>190242983.07000008</v>
      </c>
      <c r="F73" s="38" t="s">
        <v>72</v>
      </c>
      <c r="G73" s="27" t="s">
        <v>4</v>
      </c>
      <c r="H73" s="165">
        <v>91</v>
      </c>
      <c r="I73" s="166">
        <v>29953553</v>
      </c>
      <c r="J73" s="160">
        <v>184</v>
      </c>
      <c r="K73" s="172">
        <v>45944860</v>
      </c>
      <c r="L73" s="168">
        <v>275</v>
      </c>
      <c r="M73" s="169">
        <v>75898413</v>
      </c>
      <c r="N73" s="168">
        <f t="shared" si="63"/>
        <v>514</v>
      </c>
      <c r="O73" s="167">
        <f t="shared" si="63"/>
        <v>266141396.07000008</v>
      </c>
    </row>
    <row r="74" spans="1:15" x14ac:dyDescent="0.3">
      <c r="A74" s="46" t="s">
        <v>22</v>
      </c>
      <c r="B74" s="39"/>
      <c r="C74" s="29"/>
      <c r="D74" s="30">
        <f>SUM(D71:D73)</f>
        <v>7389</v>
      </c>
      <c r="E74" s="124">
        <f>SUM(E71:E73)</f>
        <v>290405745</v>
      </c>
      <c r="F74" s="39"/>
      <c r="G74" s="29"/>
      <c r="H74" s="150">
        <f>SUM(H71:H73)</f>
        <v>1588</v>
      </c>
      <c r="I74" s="151">
        <f t="shared" ref="I74" si="68">SUM(I71:I73)</f>
        <v>61664056</v>
      </c>
      <c r="J74" s="150">
        <f t="shared" ref="J74" si="69">SUM(J71:J73)</f>
        <v>1269</v>
      </c>
      <c r="K74" s="92">
        <f t="shared" ref="K74" si="70">SUM(K71:K73)</f>
        <v>55031376</v>
      </c>
      <c r="L74" s="42">
        <f t="shared" ref="L74:M74" si="71">SUM(L71:L73)</f>
        <v>2857</v>
      </c>
      <c r="M74" s="170">
        <f t="shared" si="71"/>
        <v>116695432</v>
      </c>
      <c r="N74" s="42">
        <f t="shared" si="63"/>
        <v>10246</v>
      </c>
      <c r="O74" s="92">
        <f t="shared" si="63"/>
        <v>407101177</v>
      </c>
    </row>
    <row r="75" spans="1:15" x14ac:dyDescent="0.3">
      <c r="A75" s="45" t="s">
        <v>23</v>
      </c>
      <c r="B75" s="38" t="s">
        <v>70</v>
      </c>
      <c r="C75" s="27" t="s">
        <v>3</v>
      </c>
      <c r="D75" s="96">
        <v>5716</v>
      </c>
      <c r="E75" s="126">
        <v>74795980.900000006</v>
      </c>
      <c r="F75" s="38" t="s">
        <v>74</v>
      </c>
      <c r="G75" s="27" t="s">
        <v>3</v>
      </c>
      <c r="H75" s="165">
        <v>794</v>
      </c>
      <c r="I75" s="171">
        <v>16752087</v>
      </c>
      <c r="J75" s="160">
        <v>458</v>
      </c>
      <c r="K75" s="167">
        <v>4132421</v>
      </c>
      <c r="L75" s="168">
        <v>1252</v>
      </c>
      <c r="M75" s="169">
        <v>20884508</v>
      </c>
      <c r="N75" s="168">
        <f t="shared" si="63"/>
        <v>6968</v>
      </c>
      <c r="O75" s="167">
        <f t="shared" si="63"/>
        <v>95680488.900000006</v>
      </c>
    </row>
    <row r="76" spans="1:15" x14ac:dyDescent="0.3">
      <c r="A76" s="45"/>
      <c r="B76" s="38" t="s">
        <v>70</v>
      </c>
      <c r="C76" s="27" t="s">
        <v>4</v>
      </c>
      <c r="D76" s="96">
        <v>41</v>
      </c>
      <c r="E76" s="126">
        <v>33702174.990000002</v>
      </c>
      <c r="F76" s="38" t="s">
        <v>74</v>
      </c>
      <c r="G76" s="27" t="s">
        <v>4</v>
      </c>
      <c r="H76" s="165">
        <v>1</v>
      </c>
      <c r="I76" s="166">
        <v>1292997.82</v>
      </c>
      <c r="J76" s="165">
        <v>1</v>
      </c>
      <c r="K76" s="167">
        <v>775798.69</v>
      </c>
      <c r="L76" s="168">
        <v>2</v>
      </c>
      <c r="M76" s="169">
        <v>2068796.51</v>
      </c>
      <c r="N76" s="168">
        <f t="shared" si="63"/>
        <v>43</v>
      </c>
      <c r="O76" s="167">
        <f t="shared" si="63"/>
        <v>35770971.5</v>
      </c>
    </row>
    <row r="77" spans="1:15" x14ac:dyDescent="0.3">
      <c r="A77" s="45"/>
      <c r="B77" s="38" t="s">
        <v>72</v>
      </c>
      <c r="C77" s="27" t="s">
        <v>4</v>
      </c>
      <c r="D77" s="96">
        <v>192</v>
      </c>
      <c r="E77" s="126">
        <v>169858257.52999994</v>
      </c>
      <c r="F77" s="38" t="s">
        <v>72</v>
      </c>
      <c r="G77" s="27" t="s">
        <v>4</v>
      </c>
      <c r="H77" s="165">
        <v>49</v>
      </c>
      <c r="I77" s="166">
        <v>12914282.639999999</v>
      </c>
      <c r="J77" s="165">
        <v>94</v>
      </c>
      <c r="K77" s="167">
        <v>33241914.560000006</v>
      </c>
      <c r="L77" s="168">
        <v>143</v>
      </c>
      <c r="M77" s="169">
        <v>46156197.200000003</v>
      </c>
      <c r="N77" s="168">
        <f t="shared" si="63"/>
        <v>335</v>
      </c>
      <c r="O77" s="167">
        <f t="shared" si="63"/>
        <v>216014454.72999996</v>
      </c>
    </row>
    <row r="78" spans="1:15" x14ac:dyDescent="0.3">
      <c r="A78" s="46" t="s">
        <v>23</v>
      </c>
      <c r="B78" s="39"/>
      <c r="C78" s="29"/>
      <c r="D78" s="30">
        <f>SUM(D75:D77)</f>
        <v>5949</v>
      </c>
      <c r="E78" s="124">
        <f>SUM(E75:E77)</f>
        <v>278356413.41999996</v>
      </c>
      <c r="F78" s="39"/>
      <c r="G78" s="29"/>
      <c r="H78" s="150">
        <f>SUM(H75:H77)</f>
        <v>844</v>
      </c>
      <c r="I78" s="151">
        <f t="shared" ref="I78" si="72">SUM(I75:I77)</f>
        <v>30959367.460000001</v>
      </c>
      <c r="J78" s="150">
        <f t="shared" ref="J78" si="73">SUM(J75:J77)</f>
        <v>553</v>
      </c>
      <c r="K78" s="92">
        <f t="shared" ref="K78" si="74">SUM(K75:K77)</f>
        <v>38150134.250000007</v>
      </c>
      <c r="L78" s="42">
        <f t="shared" ref="L78:M78" si="75">SUM(L75:L77)</f>
        <v>1397</v>
      </c>
      <c r="M78" s="170">
        <f t="shared" si="75"/>
        <v>69109501.710000008</v>
      </c>
      <c r="N78" s="42">
        <f t="shared" si="63"/>
        <v>7346</v>
      </c>
      <c r="O78" s="92">
        <f t="shared" si="63"/>
        <v>347465915.13</v>
      </c>
    </row>
    <row r="79" spans="1:15" x14ac:dyDescent="0.3">
      <c r="A79" s="45" t="s">
        <v>24</v>
      </c>
      <c r="B79" s="38" t="s">
        <v>70</v>
      </c>
      <c r="C79" s="27" t="s">
        <v>3</v>
      </c>
      <c r="D79" s="96">
        <v>6443</v>
      </c>
      <c r="E79" s="126">
        <v>83244071.019999921</v>
      </c>
      <c r="F79" s="38" t="s">
        <v>74</v>
      </c>
      <c r="G79" s="27" t="s">
        <v>3</v>
      </c>
      <c r="H79" s="160">
        <v>2413</v>
      </c>
      <c r="I79" s="171">
        <v>51056666.760000028</v>
      </c>
      <c r="J79" s="160">
        <v>1025</v>
      </c>
      <c r="K79" s="172">
        <v>8970333.3899999987</v>
      </c>
      <c r="L79" s="168">
        <v>3438</v>
      </c>
      <c r="M79" s="169">
        <v>60027000.150000028</v>
      </c>
      <c r="N79" s="168">
        <f t="shared" si="63"/>
        <v>9881</v>
      </c>
      <c r="O79" s="167">
        <f t="shared" si="63"/>
        <v>143271071.16999996</v>
      </c>
    </row>
    <row r="80" spans="1:15" x14ac:dyDescent="0.3">
      <c r="A80" s="45"/>
      <c r="B80" s="38" t="s">
        <v>70</v>
      </c>
      <c r="C80" s="27" t="s">
        <v>4</v>
      </c>
      <c r="D80" s="28">
        <v>0</v>
      </c>
      <c r="E80" s="125">
        <v>0</v>
      </c>
      <c r="F80" s="38" t="s">
        <v>74</v>
      </c>
      <c r="G80" s="27" t="s">
        <v>4</v>
      </c>
      <c r="H80" s="165">
        <v>2</v>
      </c>
      <c r="I80" s="166">
        <v>967521.24</v>
      </c>
      <c r="J80" s="165">
        <v>0</v>
      </c>
      <c r="K80" s="167">
        <v>0</v>
      </c>
      <c r="L80" s="168">
        <v>2</v>
      </c>
      <c r="M80" s="169">
        <v>967521.24</v>
      </c>
      <c r="N80" s="168">
        <f t="shared" si="63"/>
        <v>2</v>
      </c>
      <c r="O80" s="167">
        <f t="shared" si="63"/>
        <v>967521.24</v>
      </c>
    </row>
    <row r="81" spans="1:15" x14ac:dyDescent="0.3">
      <c r="A81" s="45"/>
      <c r="B81" s="38" t="s">
        <v>72</v>
      </c>
      <c r="C81" s="27" t="s">
        <v>4</v>
      </c>
      <c r="D81" s="96">
        <v>221</v>
      </c>
      <c r="E81" s="126">
        <v>238056279.36999995</v>
      </c>
      <c r="F81" s="38" t="s">
        <v>72</v>
      </c>
      <c r="G81" s="27" t="s">
        <v>4</v>
      </c>
      <c r="H81" s="165">
        <v>87</v>
      </c>
      <c r="I81" s="166">
        <v>63566826.420000009</v>
      </c>
      <c r="J81" s="160">
        <v>142</v>
      </c>
      <c r="K81" s="172">
        <v>58787138.37999998</v>
      </c>
      <c r="L81" s="168">
        <v>229</v>
      </c>
      <c r="M81" s="169">
        <v>122353964.79999998</v>
      </c>
      <c r="N81" s="168">
        <f t="shared" si="63"/>
        <v>450</v>
      </c>
      <c r="O81" s="167">
        <f t="shared" si="63"/>
        <v>360410244.16999996</v>
      </c>
    </row>
    <row r="82" spans="1:15" x14ac:dyDescent="0.3">
      <c r="A82" s="46" t="s">
        <v>24</v>
      </c>
      <c r="B82" s="39"/>
      <c r="C82" s="29"/>
      <c r="D82" s="30">
        <f>SUM(D79:D81)</f>
        <v>6664</v>
      </c>
      <c r="E82" s="124">
        <f>SUM(E79:E81)</f>
        <v>321300350.38999987</v>
      </c>
      <c r="F82" s="39"/>
      <c r="G82" s="29"/>
      <c r="H82" s="150">
        <f>SUM(H79:H81)</f>
        <v>2502</v>
      </c>
      <c r="I82" s="151">
        <f t="shared" ref="I82" si="76">SUM(I79:I81)</f>
        <v>115591014.42000005</v>
      </c>
      <c r="J82" s="150">
        <f t="shared" ref="J82" si="77">SUM(J79:J81)</f>
        <v>1167</v>
      </c>
      <c r="K82" s="92">
        <f t="shared" ref="K82" si="78">SUM(K79:K81)</f>
        <v>67757471.769999981</v>
      </c>
      <c r="L82" s="42">
        <f t="shared" ref="L82:M82" si="79">SUM(L79:L81)</f>
        <v>3669</v>
      </c>
      <c r="M82" s="170">
        <f t="shared" si="79"/>
        <v>183348486.19</v>
      </c>
      <c r="N82" s="42">
        <f t="shared" si="63"/>
        <v>10333</v>
      </c>
      <c r="O82" s="92">
        <f t="shared" si="63"/>
        <v>504648836.57999986</v>
      </c>
    </row>
    <row r="83" spans="1:15" x14ac:dyDescent="0.3">
      <c r="A83" s="45" t="s">
        <v>25</v>
      </c>
      <c r="B83" s="38" t="s">
        <v>70</v>
      </c>
      <c r="C83" s="27" t="s">
        <v>3</v>
      </c>
      <c r="D83" s="96">
        <v>6663</v>
      </c>
      <c r="E83" s="126">
        <v>85678949.36999993</v>
      </c>
      <c r="F83" s="38" t="s">
        <v>74</v>
      </c>
      <c r="G83" s="27" t="s">
        <v>3</v>
      </c>
      <c r="H83" s="160">
        <v>2307</v>
      </c>
      <c r="I83" s="171">
        <v>48828008</v>
      </c>
      <c r="J83" s="160">
        <v>1502</v>
      </c>
      <c r="K83" s="172">
        <v>12869008</v>
      </c>
      <c r="L83" s="168">
        <v>3809</v>
      </c>
      <c r="M83" s="169">
        <v>61697016</v>
      </c>
      <c r="N83" s="168">
        <f t="shared" si="63"/>
        <v>10472</v>
      </c>
      <c r="O83" s="167">
        <f t="shared" si="63"/>
        <v>147375965.36999995</v>
      </c>
    </row>
    <row r="84" spans="1:15" x14ac:dyDescent="0.3">
      <c r="A84" s="45"/>
      <c r="B84" s="38" t="s">
        <v>70</v>
      </c>
      <c r="C84" s="27" t="s">
        <v>4</v>
      </c>
      <c r="D84" s="96">
        <v>25</v>
      </c>
      <c r="E84" s="126">
        <v>16521157.41</v>
      </c>
      <c r="F84" s="38" t="s">
        <v>74</v>
      </c>
      <c r="G84" s="27" t="s">
        <v>4</v>
      </c>
      <c r="H84" s="165">
        <v>2</v>
      </c>
      <c r="I84" s="166">
        <v>4274468.83</v>
      </c>
      <c r="J84" s="160">
        <v>2</v>
      </c>
      <c r="K84" s="172">
        <v>2239322.73</v>
      </c>
      <c r="L84" s="168">
        <v>4</v>
      </c>
      <c r="M84" s="169">
        <v>6513791.5600000005</v>
      </c>
      <c r="N84" s="168">
        <f t="shared" si="63"/>
        <v>29</v>
      </c>
      <c r="O84" s="167">
        <f t="shared" si="63"/>
        <v>23034948.969999999</v>
      </c>
    </row>
    <row r="85" spans="1:15" x14ac:dyDescent="0.3">
      <c r="A85" s="45"/>
      <c r="B85" s="38" t="s">
        <v>72</v>
      </c>
      <c r="C85" s="27" t="s">
        <v>4</v>
      </c>
      <c r="D85" s="96">
        <v>258</v>
      </c>
      <c r="E85" s="126">
        <v>253816201.52000016</v>
      </c>
      <c r="F85" s="38" t="s">
        <v>72</v>
      </c>
      <c r="G85" s="27" t="s">
        <v>4</v>
      </c>
      <c r="H85" s="160">
        <v>103</v>
      </c>
      <c r="I85" s="171">
        <v>105596215.66000003</v>
      </c>
      <c r="J85" s="160">
        <v>120</v>
      </c>
      <c r="K85" s="172">
        <v>55589681.950000018</v>
      </c>
      <c r="L85" s="168">
        <v>223</v>
      </c>
      <c r="M85" s="169">
        <v>161185897.61000004</v>
      </c>
      <c r="N85" s="168">
        <f t="shared" si="63"/>
        <v>481</v>
      </c>
      <c r="O85" s="167">
        <f t="shared" si="63"/>
        <v>415002099.13000023</v>
      </c>
    </row>
    <row r="86" spans="1:15" x14ac:dyDescent="0.3">
      <c r="A86" s="46" t="s">
        <v>25</v>
      </c>
      <c r="B86" s="39"/>
      <c r="C86" s="29"/>
      <c r="D86" s="30">
        <f>SUM(D83:D85)</f>
        <v>6946</v>
      </c>
      <c r="E86" s="124">
        <f>SUM(E83:E85)</f>
        <v>356016308.30000007</v>
      </c>
      <c r="F86" s="39"/>
      <c r="G86" s="29"/>
      <c r="H86" s="150">
        <f>SUM(H83:H85)</f>
        <v>2412</v>
      </c>
      <c r="I86" s="151">
        <f t="shared" ref="I86" si="80">SUM(I83:I85)</f>
        <v>158698692.49000001</v>
      </c>
      <c r="J86" s="150">
        <f t="shared" ref="J86" si="81">SUM(J83:J85)</f>
        <v>1624</v>
      </c>
      <c r="K86" s="92">
        <f t="shared" ref="K86" si="82">SUM(K83:K85)</f>
        <v>70698012.680000022</v>
      </c>
      <c r="L86" s="42">
        <f t="shared" ref="L86:M86" si="83">SUM(L83:L85)</f>
        <v>4036</v>
      </c>
      <c r="M86" s="170">
        <f t="shared" si="83"/>
        <v>229396705.17000005</v>
      </c>
      <c r="N86" s="42">
        <f t="shared" si="63"/>
        <v>10982</v>
      </c>
      <c r="O86" s="92">
        <f t="shared" si="63"/>
        <v>585413013.47000015</v>
      </c>
    </row>
    <row r="87" spans="1:15" x14ac:dyDescent="0.3">
      <c r="A87" s="45" t="s">
        <v>26</v>
      </c>
      <c r="B87" s="38" t="s">
        <v>70</v>
      </c>
      <c r="C87" s="27" t="s">
        <v>3</v>
      </c>
      <c r="D87" s="96">
        <v>2027</v>
      </c>
      <c r="E87" s="126">
        <v>25899376.319999997</v>
      </c>
      <c r="F87" s="38" t="s">
        <v>74</v>
      </c>
      <c r="G87" s="27" t="s">
        <v>3</v>
      </c>
      <c r="H87" s="160">
        <v>2314</v>
      </c>
      <c r="I87" s="171">
        <v>49073338</v>
      </c>
      <c r="J87" s="160">
        <v>2034</v>
      </c>
      <c r="K87" s="172">
        <v>18146090</v>
      </c>
      <c r="L87" s="168">
        <v>4348</v>
      </c>
      <c r="M87" s="169">
        <v>67219428</v>
      </c>
      <c r="N87" s="168">
        <f t="shared" si="63"/>
        <v>6375</v>
      </c>
      <c r="O87" s="167">
        <f t="shared" si="63"/>
        <v>93118804.319999993</v>
      </c>
    </row>
    <row r="88" spans="1:15" x14ac:dyDescent="0.3">
      <c r="A88" s="45"/>
      <c r="B88" s="38" t="s">
        <v>70</v>
      </c>
      <c r="C88" s="27" t="s">
        <v>4</v>
      </c>
      <c r="D88" s="96">
        <v>2</v>
      </c>
      <c r="E88" s="126">
        <v>2864959.14</v>
      </c>
      <c r="F88" s="38" t="s">
        <v>74</v>
      </c>
      <c r="G88" s="27" t="s">
        <v>4</v>
      </c>
      <c r="H88" s="165">
        <v>0</v>
      </c>
      <c r="I88" s="166">
        <v>0</v>
      </c>
      <c r="J88" s="165">
        <v>0</v>
      </c>
      <c r="K88" s="167">
        <v>0</v>
      </c>
      <c r="L88" s="168">
        <v>0</v>
      </c>
      <c r="M88" s="169">
        <v>0</v>
      </c>
      <c r="N88" s="168">
        <f t="shared" si="63"/>
        <v>2</v>
      </c>
      <c r="O88" s="167">
        <f t="shared" si="63"/>
        <v>2864959.14</v>
      </c>
    </row>
    <row r="89" spans="1:15" x14ac:dyDescent="0.3">
      <c r="A89" s="45"/>
      <c r="B89" s="38" t="s">
        <v>72</v>
      </c>
      <c r="C89" s="27" t="s">
        <v>4</v>
      </c>
      <c r="D89" s="96">
        <v>71</v>
      </c>
      <c r="E89" s="126">
        <v>64328654.089999989</v>
      </c>
      <c r="F89" s="38" t="s">
        <v>72</v>
      </c>
      <c r="G89" s="27" t="s">
        <v>4</v>
      </c>
      <c r="H89" s="165">
        <v>36</v>
      </c>
      <c r="I89" s="166">
        <v>18628707</v>
      </c>
      <c r="J89" s="160">
        <v>62</v>
      </c>
      <c r="K89" s="172">
        <v>17194433</v>
      </c>
      <c r="L89" s="168">
        <v>98</v>
      </c>
      <c r="M89" s="169">
        <v>35823140</v>
      </c>
      <c r="N89" s="168">
        <f t="shared" si="63"/>
        <v>169</v>
      </c>
      <c r="O89" s="167">
        <f t="shared" si="63"/>
        <v>100151794.08999999</v>
      </c>
    </row>
    <row r="90" spans="1:15" x14ac:dyDescent="0.3">
      <c r="A90" s="46" t="s">
        <v>26</v>
      </c>
      <c r="B90" s="39"/>
      <c r="C90" s="29"/>
      <c r="D90" s="30">
        <f>SUM(D87:D89)</f>
        <v>2100</v>
      </c>
      <c r="E90" s="124">
        <f>SUM(E87:E89)</f>
        <v>93092989.549999982</v>
      </c>
      <c r="F90" s="39"/>
      <c r="G90" s="29"/>
      <c r="H90" s="150">
        <f>SUM(H87:H89)</f>
        <v>2350</v>
      </c>
      <c r="I90" s="151">
        <f t="shared" ref="I90" si="84">SUM(I87:I89)</f>
        <v>67702045</v>
      </c>
      <c r="J90" s="150">
        <f t="shared" ref="J90" si="85">SUM(J87:J89)</f>
        <v>2096</v>
      </c>
      <c r="K90" s="92">
        <f t="shared" ref="K90" si="86">SUM(K87:K89)</f>
        <v>35340523</v>
      </c>
      <c r="L90" s="42">
        <f t="shared" ref="L90:M90" si="87">SUM(L87:L89)</f>
        <v>4446</v>
      </c>
      <c r="M90" s="170">
        <f t="shared" si="87"/>
        <v>103042568</v>
      </c>
      <c r="N90" s="42">
        <f t="shared" si="63"/>
        <v>6546</v>
      </c>
      <c r="O90" s="92">
        <f t="shared" si="63"/>
        <v>196135557.54999998</v>
      </c>
    </row>
    <row r="91" spans="1:15" x14ac:dyDescent="0.3">
      <c r="A91" s="47" t="s">
        <v>27</v>
      </c>
      <c r="B91" s="38" t="s">
        <v>70</v>
      </c>
      <c r="C91" s="27" t="s">
        <v>3</v>
      </c>
      <c r="D91" s="96">
        <v>3</v>
      </c>
      <c r="E91" s="126">
        <v>37840</v>
      </c>
      <c r="F91" s="38" t="s">
        <v>74</v>
      </c>
      <c r="G91" s="27" t="s">
        <v>3</v>
      </c>
      <c r="H91" s="165">
        <v>0</v>
      </c>
      <c r="I91" s="166">
        <v>0</v>
      </c>
      <c r="J91" s="165">
        <v>0</v>
      </c>
      <c r="K91" s="167">
        <v>0</v>
      </c>
      <c r="L91" s="168">
        <v>0</v>
      </c>
      <c r="M91" s="169">
        <v>0</v>
      </c>
      <c r="N91" s="168">
        <f t="shared" si="63"/>
        <v>3</v>
      </c>
      <c r="O91" s="167">
        <f t="shared" si="63"/>
        <v>37840</v>
      </c>
    </row>
    <row r="92" spans="1:15" x14ac:dyDescent="0.3">
      <c r="A92" s="48"/>
      <c r="B92" s="38" t="s">
        <v>70</v>
      </c>
      <c r="C92" s="27" t="s">
        <v>4</v>
      </c>
      <c r="D92" s="28">
        <v>0</v>
      </c>
      <c r="E92" s="125">
        <v>0</v>
      </c>
      <c r="F92" s="38" t="s">
        <v>74</v>
      </c>
      <c r="G92" s="27" t="s">
        <v>4</v>
      </c>
      <c r="H92" s="165">
        <v>0</v>
      </c>
      <c r="I92" s="166">
        <v>0</v>
      </c>
      <c r="J92" s="165">
        <v>0</v>
      </c>
      <c r="K92" s="167">
        <v>0</v>
      </c>
      <c r="L92" s="168">
        <v>0</v>
      </c>
      <c r="M92" s="169">
        <v>0</v>
      </c>
      <c r="N92" s="168">
        <f t="shared" si="63"/>
        <v>0</v>
      </c>
      <c r="O92" s="167">
        <f t="shared" si="63"/>
        <v>0</v>
      </c>
    </row>
    <row r="93" spans="1:15" x14ac:dyDescent="0.3">
      <c r="A93" s="48"/>
      <c r="B93" s="38" t="s">
        <v>72</v>
      </c>
      <c r="C93" s="27" t="s">
        <v>4</v>
      </c>
      <c r="D93" s="28">
        <v>0</v>
      </c>
      <c r="E93" s="125">
        <v>0</v>
      </c>
      <c r="F93" s="38" t="s">
        <v>72</v>
      </c>
      <c r="G93" s="27" t="s">
        <v>4</v>
      </c>
      <c r="H93" s="165">
        <v>0</v>
      </c>
      <c r="I93" s="166">
        <v>0</v>
      </c>
      <c r="J93" s="165">
        <v>0</v>
      </c>
      <c r="K93" s="167">
        <v>0</v>
      </c>
      <c r="L93" s="168">
        <v>0</v>
      </c>
      <c r="M93" s="169">
        <v>0</v>
      </c>
      <c r="N93" s="168">
        <f t="shared" si="63"/>
        <v>0</v>
      </c>
      <c r="O93" s="167">
        <f t="shared" si="63"/>
        <v>0</v>
      </c>
    </row>
    <row r="94" spans="1:15" x14ac:dyDescent="0.3">
      <c r="A94" s="46" t="s">
        <v>27</v>
      </c>
      <c r="B94" s="39"/>
      <c r="C94" s="29"/>
      <c r="D94" s="30">
        <f>SUM(D91:D93)</f>
        <v>3</v>
      </c>
      <c r="E94" s="124">
        <f>SUM(E91:E93)</f>
        <v>37840</v>
      </c>
      <c r="F94" s="39"/>
      <c r="G94" s="29"/>
      <c r="H94" s="150">
        <f>SUM(H91:H93)</f>
        <v>0</v>
      </c>
      <c r="I94" s="151">
        <f t="shared" ref="I94" si="88">SUM(I91:I93)</f>
        <v>0</v>
      </c>
      <c r="J94" s="150">
        <f t="shared" ref="J94" si="89">SUM(J91:J93)</f>
        <v>0</v>
      </c>
      <c r="K94" s="92">
        <f t="shared" ref="K94" si="90">SUM(K91:K93)</f>
        <v>0</v>
      </c>
      <c r="L94" s="42">
        <f t="shared" ref="L94:M94" si="91">SUM(L91:L93)</f>
        <v>0</v>
      </c>
      <c r="M94" s="170">
        <f t="shared" si="91"/>
        <v>0</v>
      </c>
      <c r="N94" s="42">
        <f t="shared" si="63"/>
        <v>3</v>
      </c>
      <c r="O94" s="92">
        <f t="shared" si="63"/>
        <v>37840</v>
      </c>
    </row>
    <row r="95" spans="1:15" x14ac:dyDescent="0.3">
      <c r="A95" s="45" t="s">
        <v>28</v>
      </c>
      <c r="B95" s="38" t="s">
        <v>70</v>
      </c>
      <c r="C95" s="27" t="s">
        <v>3</v>
      </c>
      <c r="D95" s="96">
        <v>11315</v>
      </c>
      <c r="E95" s="126">
        <v>148092550.22999999</v>
      </c>
      <c r="F95" s="38" t="s">
        <v>74</v>
      </c>
      <c r="G95" s="27" t="s">
        <v>3</v>
      </c>
      <c r="H95" s="160">
        <v>2339</v>
      </c>
      <c r="I95" s="171">
        <v>49002533</v>
      </c>
      <c r="J95" s="160">
        <v>927</v>
      </c>
      <c r="K95" s="172">
        <v>7774679</v>
      </c>
      <c r="L95" s="168">
        <v>3266</v>
      </c>
      <c r="M95" s="169">
        <v>56777212</v>
      </c>
      <c r="N95" s="168">
        <f t="shared" si="63"/>
        <v>14581</v>
      </c>
      <c r="O95" s="167">
        <f t="shared" si="63"/>
        <v>204869762.22999999</v>
      </c>
    </row>
    <row r="96" spans="1:15" x14ac:dyDescent="0.3">
      <c r="A96" s="45"/>
      <c r="B96" s="38" t="s">
        <v>70</v>
      </c>
      <c r="C96" s="27" t="s">
        <v>4</v>
      </c>
      <c r="D96" s="96">
        <v>8</v>
      </c>
      <c r="E96" s="126">
        <v>14286350.4</v>
      </c>
      <c r="F96" s="38" t="s">
        <v>74</v>
      </c>
      <c r="G96" s="27" t="s">
        <v>4</v>
      </c>
      <c r="H96" s="165">
        <v>3</v>
      </c>
      <c r="I96" s="166">
        <v>4270895</v>
      </c>
      <c r="J96" s="165">
        <v>2</v>
      </c>
      <c r="K96" s="167">
        <v>2011889</v>
      </c>
      <c r="L96" s="168">
        <v>5</v>
      </c>
      <c r="M96" s="169">
        <v>6282784</v>
      </c>
      <c r="N96" s="168">
        <f t="shared" si="63"/>
        <v>13</v>
      </c>
      <c r="O96" s="167">
        <f t="shared" si="63"/>
        <v>20569134.399999999</v>
      </c>
    </row>
    <row r="97" spans="1:15" x14ac:dyDescent="0.3">
      <c r="A97" s="45"/>
      <c r="B97" s="38" t="s">
        <v>72</v>
      </c>
      <c r="C97" s="27" t="s">
        <v>4</v>
      </c>
      <c r="D97" s="96">
        <v>103</v>
      </c>
      <c r="E97" s="126">
        <v>183609138.81999999</v>
      </c>
      <c r="F97" s="38" t="s">
        <v>72</v>
      </c>
      <c r="G97" s="27" t="s">
        <v>4</v>
      </c>
      <c r="H97" s="165">
        <v>27</v>
      </c>
      <c r="I97" s="166">
        <v>38904876</v>
      </c>
      <c r="J97" s="160">
        <v>67</v>
      </c>
      <c r="K97" s="172">
        <v>34203102</v>
      </c>
      <c r="L97" s="168">
        <v>94</v>
      </c>
      <c r="M97" s="169">
        <v>73107978</v>
      </c>
      <c r="N97" s="168">
        <f t="shared" si="63"/>
        <v>197</v>
      </c>
      <c r="O97" s="167">
        <f t="shared" si="63"/>
        <v>256717116.81999999</v>
      </c>
    </row>
    <row r="98" spans="1:15" x14ac:dyDescent="0.3">
      <c r="A98" s="46" t="s">
        <v>28</v>
      </c>
      <c r="B98" s="39"/>
      <c r="C98" s="29"/>
      <c r="D98" s="30">
        <f>SUM(D95:D97)</f>
        <v>11426</v>
      </c>
      <c r="E98" s="124">
        <f>SUM(E95:E97)</f>
        <v>345988039.44999999</v>
      </c>
      <c r="F98" s="39"/>
      <c r="G98" s="29"/>
      <c r="H98" s="150">
        <f>SUM(H95:H97)</f>
        <v>2369</v>
      </c>
      <c r="I98" s="151">
        <f t="shared" ref="I98" si="92">SUM(I95:I97)</f>
        <v>92178304</v>
      </c>
      <c r="J98" s="150">
        <f t="shared" ref="J98" si="93">SUM(J95:J97)</f>
        <v>996</v>
      </c>
      <c r="K98" s="92">
        <f t="shared" ref="K98" si="94">SUM(K95:K97)</f>
        <v>43989670</v>
      </c>
      <c r="L98" s="42">
        <f t="shared" ref="L98:M98" si="95">SUM(L95:L97)</f>
        <v>3365</v>
      </c>
      <c r="M98" s="170">
        <f t="shared" si="95"/>
        <v>136167974</v>
      </c>
      <c r="N98" s="42">
        <f t="shared" si="63"/>
        <v>14791</v>
      </c>
      <c r="O98" s="92">
        <f t="shared" si="63"/>
        <v>482156013.44999999</v>
      </c>
    </row>
    <row r="99" spans="1:15" x14ac:dyDescent="0.3">
      <c r="A99" s="45" t="s">
        <v>29</v>
      </c>
      <c r="B99" s="38" t="s">
        <v>70</v>
      </c>
      <c r="C99" s="27" t="s">
        <v>3</v>
      </c>
      <c r="D99" s="96">
        <v>22907</v>
      </c>
      <c r="E99" s="126">
        <v>284163636.1499995</v>
      </c>
      <c r="F99" s="38" t="s">
        <v>74</v>
      </c>
      <c r="G99" s="27" t="s">
        <v>3</v>
      </c>
      <c r="H99" s="160">
        <v>5678</v>
      </c>
      <c r="I99" s="171">
        <v>118709675</v>
      </c>
      <c r="J99" s="160">
        <v>3475</v>
      </c>
      <c r="K99" s="172">
        <v>29053057</v>
      </c>
      <c r="L99" s="168">
        <v>9153</v>
      </c>
      <c r="M99" s="169">
        <v>147762732</v>
      </c>
      <c r="N99" s="168">
        <f t="shared" si="63"/>
        <v>32060</v>
      </c>
      <c r="O99" s="167">
        <f t="shared" si="63"/>
        <v>431926368.1499995</v>
      </c>
    </row>
    <row r="100" spans="1:15" x14ac:dyDescent="0.3">
      <c r="A100" s="45"/>
      <c r="B100" s="38" t="s">
        <v>70</v>
      </c>
      <c r="C100" s="27" t="s">
        <v>4</v>
      </c>
      <c r="D100" s="96">
        <v>12</v>
      </c>
      <c r="E100" s="126">
        <v>15527564.98</v>
      </c>
      <c r="F100" s="38" t="s">
        <v>74</v>
      </c>
      <c r="G100" s="27" t="s">
        <v>4</v>
      </c>
      <c r="H100" s="165">
        <v>2</v>
      </c>
      <c r="I100" s="171">
        <v>4230122.4000000004</v>
      </c>
      <c r="J100" s="165">
        <v>2</v>
      </c>
      <c r="K100" s="167">
        <v>2002842.3399999999</v>
      </c>
      <c r="L100" s="168">
        <v>4</v>
      </c>
      <c r="M100" s="169">
        <v>6232964.7400000002</v>
      </c>
      <c r="N100" s="168">
        <f t="shared" si="63"/>
        <v>16</v>
      </c>
      <c r="O100" s="167">
        <f t="shared" si="63"/>
        <v>21760529.719999999</v>
      </c>
    </row>
    <row r="101" spans="1:15" x14ac:dyDescent="0.3">
      <c r="A101" s="45"/>
      <c r="B101" s="38" t="s">
        <v>72</v>
      </c>
      <c r="C101" s="27" t="s">
        <v>4</v>
      </c>
      <c r="D101" s="96">
        <v>157</v>
      </c>
      <c r="E101" s="126">
        <v>237214863.78000006</v>
      </c>
      <c r="F101" s="38" t="s">
        <v>72</v>
      </c>
      <c r="G101" s="27" t="s">
        <v>4</v>
      </c>
      <c r="H101" s="165">
        <v>38</v>
      </c>
      <c r="I101" s="166">
        <v>35313702.089999996</v>
      </c>
      <c r="J101" s="160">
        <v>107</v>
      </c>
      <c r="K101" s="167">
        <v>60679064.909999967</v>
      </c>
      <c r="L101" s="168">
        <v>145</v>
      </c>
      <c r="M101" s="169">
        <v>95992766.99999997</v>
      </c>
      <c r="N101" s="168">
        <f t="shared" si="63"/>
        <v>302</v>
      </c>
      <c r="O101" s="167">
        <f t="shared" si="63"/>
        <v>333207630.78000003</v>
      </c>
    </row>
    <row r="102" spans="1:15" x14ac:dyDescent="0.3">
      <c r="A102" s="46" t="s">
        <v>29</v>
      </c>
      <c r="B102" s="39"/>
      <c r="C102" s="29"/>
      <c r="D102" s="30">
        <f>SUM(D99:D101)</f>
        <v>23076</v>
      </c>
      <c r="E102" s="124">
        <f>SUM(E99:E101)</f>
        <v>536906064.90999961</v>
      </c>
      <c r="F102" s="39"/>
      <c r="G102" s="29"/>
      <c r="H102" s="150">
        <f>SUM(H99:H101)</f>
        <v>5718</v>
      </c>
      <c r="I102" s="151">
        <f t="shared" ref="I102" si="96">SUM(I99:I101)</f>
        <v>158253499.49000001</v>
      </c>
      <c r="J102" s="150">
        <f t="shared" ref="J102" si="97">SUM(J99:J101)</f>
        <v>3584</v>
      </c>
      <c r="K102" s="92">
        <f t="shared" ref="K102" si="98">SUM(K99:K101)</f>
        <v>91734964.24999997</v>
      </c>
      <c r="L102" s="42">
        <f t="shared" ref="L102:M102" si="99">SUM(L99:L101)</f>
        <v>9302</v>
      </c>
      <c r="M102" s="170">
        <f t="shared" si="99"/>
        <v>249988463.73999998</v>
      </c>
      <c r="N102" s="42">
        <f t="shared" si="63"/>
        <v>32378</v>
      </c>
      <c r="O102" s="92">
        <f t="shared" si="63"/>
        <v>786894528.64999962</v>
      </c>
    </row>
    <row r="103" spans="1:15" x14ac:dyDescent="0.3">
      <c r="A103" s="45" t="s">
        <v>30</v>
      </c>
      <c r="B103" s="38" t="s">
        <v>70</v>
      </c>
      <c r="C103" s="27" t="s">
        <v>3</v>
      </c>
      <c r="D103" s="96">
        <v>20617</v>
      </c>
      <c r="E103" s="126">
        <v>264524141.5799998</v>
      </c>
      <c r="F103" s="38" t="s">
        <v>74</v>
      </c>
      <c r="G103" s="27" t="s">
        <v>3</v>
      </c>
      <c r="H103" s="160">
        <v>4192</v>
      </c>
      <c r="I103" s="171">
        <v>87174671</v>
      </c>
      <c r="J103" s="160">
        <v>2176</v>
      </c>
      <c r="K103" s="172">
        <v>18279297</v>
      </c>
      <c r="L103" s="168">
        <v>6368</v>
      </c>
      <c r="M103" s="169">
        <v>105453968</v>
      </c>
      <c r="N103" s="168">
        <f t="shared" si="63"/>
        <v>26985</v>
      </c>
      <c r="O103" s="167">
        <f t="shared" si="63"/>
        <v>369978109.5799998</v>
      </c>
    </row>
    <row r="104" spans="1:15" x14ac:dyDescent="0.3">
      <c r="A104" s="45"/>
      <c r="B104" s="38" t="s">
        <v>70</v>
      </c>
      <c r="C104" s="27" t="s">
        <v>4</v>
      </c>
      <c r="D104" s="96">
        <v>16</v>
      </c>
      <c r="E104" s="126">
        <v>11215389.75</v>
      </c>
      <c r="F104" s="38" t="s">
        <v>74</v>
      </c>
      <c r="G104" s="27" t="s">
        <v>4</v>
      </c>
      <c r="H104" s="165">
        <v>3</v>
      </c>
      <c r="I104" s="171">
        <v>4841094</v>
      </c>
      <c r="J104" s="165">
        <v>3</v>
      </c>
      <c r="K104" s="167">
        <v>4081779</v>
      </c>
      <c r="L104" s="168">
        <v>6</v>
      </c>
      <c r="M104" s="169">
        <v>8922873</v>
      </c>
      <c r="N104" s="168">
        <f t="shared" si="63"/>
        <v>22</v>
      </c>
      <c r="O104" s="167">
        <f t="shared" si="63"/>
        <v>20138262.75</v>
      </c>
    </row>
    <row r="105" spans="1:15" x14ac:dyDescent="0.3">
      <c r="A105" s="45"/>
      <c r="B105" s="38" t="s">
        <v>72</v>
      </c>
      <c r="C105" s="27" t="s">
        <v>4</v>
      </c>
      <c r="D105" s="96">
        <v>296</v>
      </c>
      <c r="E105" s="126">
        <v>446431102.74000007</v>
      </c>
      <c r="F105" s="38" t="s">
        <v>72</v>
      </c>
      <c r="G105" s="27" t="s">
        <v>4</v>
      </c>
      <c r="H105" s="165">
        <v>106</v>
      </c>
      <c r="I105" s="166">
        <v>74515858</v>
      </c>
      <c r="J105" s="165">
        <v>159</v>
      </c>
      <c r="K105" s="172">
        <v>66714213</v>
      </c>
      <c r="L105" s="168">
        <v>265</v>
      </c>
      <c r="M105" s="169">
        <v>141230071</v>
      </c>
      <c r="N105" s="168">
        <f t="shared" si="63"/>
        <v>561</v>
      </c>
      <c r="O105" s="167">
        <f t="shared" si="63"/>
        <v>587661173.74000001</v>
      </c>
    </row>
    <row r="106" spans="1:15" x14ac:dyDescent="0.3">
      <c r="A106" s="46" t="s">
        <v>30</v>
      </c>
      <c r="B106" s="39"/>
      <c r="C106" s="29"/>
      <c r="D106" s="30">
        <f>SUM(D103:D105)</f>
        <v>20929</v>
      </c>
      <c r="E106" s="124">
        <f>SUM(E103:E105)</f>
        <v>722170634.06999993</v>
      </c>
      <c r="F106" s="39"/>
      <c r="G106" s="29"/>
      <c r="H106" s="150">
        <f>SUM(H103:H105)</f>
        <v>4301</v>
      </c>
      <c r="I106" s="151">
        <f t="shared" ref="I106" si="100">SUM(I103:I105)</f>
        <v>166531623</v>
      </c>
      <c r="J106" s="150">
        <f t="shared" ref="J106" si="101">SUM(J103:J105)</f>
        <v>2338</v>
      </c>
      <c r="K106" s="92">
        <f t="shared" ref="K106" si="102">SUM(K103:K105)</f>
        <v>89075289</v>
      </c>
      <c r="L106" s="42">
        <f t="shared" ref="L106:M106" si="103">SUM(L103:L105)</f>
        <v>6639</v>
      </c>
      <c r="M106" s="170">
        <f t="shared" si="103"/>
        <v>255606912</v>
      </c>
      <c r="N106" s="42">
        <f t="shared" si="63"/>
        <v>27568</v>
      </c>
      <c r="O106" s="92">
        <f t="shared" si="63"/>
        <v>977777546.06999993</v>
      </c>
    </row>
    <row r="107" spans="1:15" x14ac:dyDescent="0.3">
      <c r="A107" s="45" t="s">
        <v>31</v>
      </c>
      <c r="B107" s="38" t="s">
        <v>70</v>
      </c>
      <c r="C107" s="27" t="s">
        <v>3</v>
      </c>
      <c r="D107" s="96">
        <v>17688</v>
      </c>
      <c r="E107" s="126">
        <v>203507918.82000011</v>
      </c>
      <c r="F107" s="38" t="s">
        <v>74</v>
      </c>
      <c r="G107" s="27" t="s">
        <v>3</v>
      </c>
      <c r="H107" s="160">
        <v>1878</v>
      </c>
      <c r="I107" s="171">
        <v>39475437</v>
      </c>
      <c r="J107" s="160">
        <v>1173</v>
      </c>
      <c r="K107" s="172">
        <v>10228348</v>
      </c>
      <c r="L107" s="168">
        <v>3051</v>
      </c>
      <c r="M107" s="169">
        <v>49703785</v>
      </c>
      <c r="N107" s="168">
        <f t="shared" si="63"/>
        <v>20739</v>
      </c>
      <c r="O107" s="167">
        <f t="shared" si="63"/>
        <v>253211703.82000011</v>
      </c>
    </row>
    <row r="108" spans="1:15" x14ac:dyDescent="0.3">
      <c r="A108" s="45"/>
      <c r="B108" s="38" t="s">
        <v>70</v>
      </c>
      <c r="C108" s="27" t="s">
        <v>4</v>
      </c>
      <c r="D108" s="96">
        <v>12</v>
      </c>
      <c r="E108" s="126">
        <v>8422653.8399999999</v>
      </c>
      <c r="F108" s="38" t="s">
        <v>74</v>
      </c>
      <c r="G108" s="27" t="s">
        <v>4</v>
      </c>
      <c r="H108" s="165">
        <v>5</v>
      </c>
      <c r="I108" s="166">
        <v>4945525.57</v>
      </c>
      <c r="J108" s="165">
        <v>2</v>
      </c>
      <c r="K108" s="167">
        <v>282000</v>
      </c>
      <c r="L108" s="168">
        <v>7</v>
      </c>
      <c r="M108" s="169">
        <v>5227525.57</v>
      </c>
      <c r="N108" s="168">
        <f t="shared" si="63"/>
        <v>19</v>
      </c>
      <c r="O108" s="167">
        <f t="shared" si="63"/>
        <v>13650179.41</v>
      </c>
    </row>
    <row r="109" spans="1:15" x14ac:dyDescent="0.3">
      <c r="A109" s="45"/>
      <c r="B109" s="38" t="s">
        <v>72</v>
      </c>
      <c r="C109" s="27" t="s">
        <v>4</v>
      </c>
      <c r="D109" s="96">
        <v>268</v>
      </c>
      <c r="E109" s="126">
        <v>212337900.24999994</v>
      </c>
      <c r="F109" s="38" t="s">
        <v>72</v>
      </c>
      <c r="G109" s="27" t="s">
        <v>4</v>
      </c>
      <c r="H109" s="160">
        <v>50</v>
      </c>
      <c r="I109" s="171">
        <v>28456709.959999997</v>
      </c>
      <c r="J109" s="160">
        <v>145</v>
      </c>
      <c r="K109" s="172">
        <v>62084883.969999991</v>
      </c>
      <c r="L109" s="168">
        <v>195</v>
      </c>
      <c r="M109" s="169">
        <v>90541593.929999992</v>
      </c>
      <c r="N109" s="168">
        <f t="shared" si="63"/>
        <v>463</v>
      </c>
      <c r="O109" s="167">
        <f t="shared" si="63"/>
        <v>302879494.17999995</v>
      </c>
    </row>
    <row r="110" spans="1:15" x14ac:dyDescent="0.3">
      <c r="A110" s="46" t="s">
        <v>31</v>
      </c>
      <c r="B110" s="39"/>
      <c r="C110" s="29"/>
      <c r="D110" s="30">
        <f>SUM(D107:D109)</f>
        <v>17968</v>
      </c>
      <c r="E110" s="124">
        <f>SUM(E107:E109)</f>
        <v>424268472.91000009</v>
      </c>
      <c r="F110" s="39"/>
      <c r="G110" s="29"/>
      <c r="H110" s="150">
        <f>SUM(H107:H109)</f>
        <v>1933</v>
      </c>
      <c r="I110" s="151">
        <f t="shared" ref="I110" si="104">SUM(I107:I109)</f>
        <v>72877672.530000001</v>
      </c>
      <c r="J110" s="150">
        <f t="shared" ref="J110" si="105">SUM(J107:J109)</f>
        <v>1320</v>
      </c>
      <c r="K110" s="92">
        <f t="shared" ref="K110" si="106">SUM(K107:K109)</f>
        <v>72595231.969999999</v>
      </c>
      <c r="L110" s="42">
        <f t="shared" ref="L110:M110" si="107">SUM(L107:L109)</f>
        <v>3253</v>
      </c>
      <c r="M110" s="170">
        <f t="shared" si="107"/>
        <v>145472904.5</v>
      </c>
      <c r="N110" s="42">
        <f t="shared" si="63"/>
        <v>21221</v>
      </c>
      <c r="O110" s="92">
        <f t="shared" si="63"/>
        <v>569741377.41000009</v>
      </c>
    </row>
    <row r="111" spans="1:15" x14ac:dyDescent="0.3">
      <c r="A111" s="45" t="s">
        <v>32</v>
      </c>
      <c r="B111" s="38" t="s">
        <v>70</v>
      </c>
      <c r="C111" s="27" t="s">
        <v>3</v>
      </c>
      <c r="D111" s="96">
        <v>3338</v>
      </c>
      <c r="E111" s="126">
        <v>44177304.120000005</v>
      </c>
      <c r="F111" s="38" t="s">
        <v>74</v>
      </c>
      <c r="G111" s="27" t="s">
        <v>3</v>
      </c>
      <c r="H111" s="160">
        <v>2097</v>
      </c>
      <c r="I111" s="171">
        <v>44499752</v>
      </c>
      <c r="J111" s="160">
        <v>1260</v>
      </c>
      <c r="K111" s="172">
        <v>11007501</v>
      </c>
      <c r="L111" s="168">
        <v>3357</v>
      </c>
      <c r="M111" s="169">
        <v>55507253</v>
      </c>
      <c r="N111" s="168">
        <f t="shared" si="63"/>
        <v>6695</v>
      </c>
      <c r="O111" s="167">
        <f t="shared" si="63"/>
        <v>99684557.120000005</v>
      </c>
    </row>
    <row r="112" spans="1:15" x14ac:dyDescent="0.3">
      <c r="A112" s="45"/>
      <c r="B112" s="38" t="s">
        <v>70</v>
      </c>
      <c r="C112" s="27" t="s">
        <v>4</v>
      </c>
      <c r="D112" s="28">
        <v>3</v>
      </c>
      <c r="E112" s="125">
        <v>1092855.44</v>
      </c>
      <c r="F112" s="38" t="s">
        <v>74</v>
      </c>
      <c r="G112" s="27" t="s">
        <v>4</v>
      </c>
      <c r="H112" s="165">
        <v>2</v>
      </c>
      <c r="I112" s="166">
        <v>1058802</v>
      </c>
      <c r="J112" s="165">
        <v>0</v>
      </c>
      <c r="K112" s="167">
        <v>0</v>
      </c>
      <c r="L112" s="168">
        <v>2</v>
      </c>
      <c r="M112" s="169">
        <v>1058802</v>
      </c>
      <c r="N112" s="168">
        <f t="shared" si="63"/>
        <v>5</v>
      </c>
      <c r="O112" s="167">
        <f t="shared" si="63"/>
        <v>2151657.44</v>
      </c>
    </row>
    <row r="113" spans="1:15" x14ac:dyDescent="0.3">
      <c r="A113" s="45"/>
      <c r="B113" s="38" t="s">
        <v>72</v>
      </c>
      <c r="C113" s="27" t="s">
        <v>4</v>
      </c>
      <c r="D113" s="96">
        <v>202</v>
      </c>
      <c r="E113" s="126">
        <v>214610574.42000002</v>
      </c>
      <c r="F113" s="38" t="s">
        <v>72</v>
      </c>
      <c r="G113" s="27" t="s">
        <v>4</v>
      </c>
      <c r="H113" s="160">
        <v>84</v>
      </c>
      <c r="I113" s="171">
        <v>54758603</v>
      </c>
      <c r="J113" s="160">
        <v>128</v>
      </c>
      <c r="K113" s="172">
        <v>49553895</v>
      </c>
      <c r="L113" s="168">
        <v>212</v>
      </c>
      <c r="M113" s="169">
        <v>104312498</v>
      </c>
      <c r="N113" s="168">
        <f t="shared" si="63"/>
        <v>414</v>
      </c>
      <c r="O113" s="167">
        <f t="shared" si="63"/>
        <v>318923072.42000002</v>
      </c>
    </row>
    <row r="114" spans="1:15" x14ac:dyDescent="0.3">
      <c r="A114" s="46" t="s">
        <v>32</v>
      </c>
      <c r="B114" s="39"/>
      <c r="C114" s="29"/>
      <c r="D114" s="30">
        <f>SUM(D111:D113)</f>
        <v>3543</v>
      </c>
      <c r="E114" s="124">
        <f>SUM(E111:E113)</f>
        <v>259880733.98000002</v>
      </c>
      <c r="F114" s="39"/>
      <c r="G114" s="29"/>
      <c r="H114" s="150">
        <f>SUM(H111:H113)</f>
        <v>2183</v>
      </c>
      <c r="I114" s="151">
        <f t="shared" ref="I114" si="108">SUM(I111:I113)</f>
        <v>100317157</v>
      </c>
      <c r="J114" s="150">
        <f t="shared" ref="J114" si="109">SUM(J111:J113)</f>
        <v>1388</v>
      </c>
      <c r="K114" s="92">
        <f t="shared" ref="K114" si="110">SUM(K111:K113)</f>
        <v>60561396</v>
      </c>
      <c r="L114" s="42">
        <f t="shared" ref="L114:M114" si="111">SUM(L111:L113)</f>
        <v>3571</v>
      </c>
      <c r="M114" s="170">
        <f t="shared" si="111"/>
        <v>160878553</v>
      </c>
      <c r="N114" s="42">
        <f t="shared" si="63"/>
        <v>7114</v>
      </c>
      <c r="O114" s="92">
        <f t="shared" si="63"/>
        <v>420759286.98000002</v>
      </c>
    </row>
    <row r="115" spans="1:15" x14ac:dyDescent="0.3">
      <c r="A115" s="45" t="s">
        <v>33</v>
      </c>
      <c r="B115" s="38" t="s">
        <v>70</v>
      </c>
      <c r="C115" s="27" t="s">
        <v>3</v>
      </c>
      <c r="D115" s="96">
        <v>12478</v>
      </c>
      <c r="E115" s="126">
        <v>158225662.15999985</v>
      </c>
      <c r="F115" s="38" t="s">
        <v>74</v>
      </c>
      <c r="G115" s="27" t="s">
        <v>3</v>
      </c>
      <c r="H115" s="160">
        <v>2709</v>
      </c>
      <c r="I115" s="171">
        <v>56992527</v>
      </c>
      <c r="J115" s="160">
        <v>1786</v>
      </c>
      <c r="K115" s="172">
        <v>16118855</v>
      </c>
      <c r="L115" s="168">
        <v>4495</v>
      </c>
      <c r="M115" s="169">
        <v>73111382</v>
      </c>
      <c r="N115" s="168">
        <f t="shared" si="63"/>
        <v>16973</v>
      </c>
      <c r="O115" s="167">
        <f t="shared" si="63"/>
        <v>231337044.15999985</v>
      </c>
    </row>
    <row r="116" spans="1:15" x14ac:dyDescent="0.3">
      <c r="A116" s="45"/>
      <c r="B116" s="38" t="s">
        <v>70</v>
      </c>
      <c r="C116" s="27" t="s">
        <v>4</v>
      </c>
      <c r="D116" s="96">
        <v>10</v>
      </c>
      <c r="E116" s="126">
        <v>15721877.200000001</v>
      </c>
      <c r="F116" s="38" t="s">
        <v>74</v>
      </c>
      <c r="G116" s="27" t="s">
        <v>4</v>
      </c>
      <c r="H116" s="165">
        <v>5</v>
      </c>
      <c r="I116" s="166">
        <v>8299869</v>
      </c>
      <c r="J116" s="160">
        <v>5</v>
      </c>
      <c r="K116" s="172">
        <v>6928793</v>
      </c>
      <c r="L116" s="168">
        <v>10</v>
      </c>
      <c r="M116" s="169">
        <v>15228662</v>
      </c>
      <c r="N116" s="168">
        <f t="shared" si="63"/>
        <v>20</v>
      </c>
      <c r="O116" s="167">
        <f t="shared" si="63"/>
        <v>30950539.200000003</v>
      </c>
    </row>
    <row r="117" spans="1:15" x14ac:dyDescent="0.3">
      <c r="A117" s="45"/>
      <c r="B117" s="38" t="s">
        <v>72</v>
      </c>
      <c r="C117" s="27" t="s">
        <v>4</v>
      </c>
      <c r="D117" s="96">
        <v>260</v>
      </c>
      <c r="E117" s="126">
        <v>322034223.1700002</v>
      </c>
      <c r="F117" s="38" t="s">
        <v>72</v>
      </c>
      <c r="G117" s="27" t="s">
        <v>4</v>
      </c>
      <c r="H117" s="165">
        <v>90</v>
      </c>
      <c r="I117" s="166">
        <v>65411871</v>
      </c>
      <c r="J117" s="160">
        <v>120</v>
      </c>
      <c r="K117" s="172">
        <v>56446998</v>
      </c>
      <c r="L117" s="168">
        <v>210</v>
      </c>
      <c r="M117" s="169">
        <v>121858869</v>
      </c>
      <c r="N117" s="168">
        <f t="shared" si="63"/>
        <v>470</v>
      </c>
      <c r="O117" s="167">
        <f t="shared" si="63"/>
        <v>443893092.1700002</v>
      </c>
    </row>
    <row r="118" spans="1:15" x14ac:dyDescent="0.3">
      <c r="A118" s="46" t="s">
        <v>33</v>
      </c>
      <c r="B118" s="39"/>
      <c r="C118" s="29"/>
      <c r="D118" s="30">
        <f>SUM(D115:D117)</f>
        <v>12748</v>
      </c>
      <c r="E118" s="124">
        <f>SUM(E115:E117)</f>
        <v>495981762.53000003</v>
      </c>
      <c r="F118" s="39"/>
      <c r="G118" s="29"/>
      <c r="H118" s="150">
        <f>SUM(H115:H117)</f>
        <v>2804</v>
      </c>
      <c r="I118" s="151">
        <f t="shared" ref="I118" si="112">SUM(I115:I117)</f>
        <v>130704267</v>
      </c>
      <c r="J118" s="150">
        <f t="shared" ref="J118" si="113">SUM(J115:J117)</f>
        <v>1911</v>
      </c>
      <c r="K118" s="92">
        <f t="shared" ref="K118" si="114">SUM(K115:K117)</f>
        <v>79494646</v>
      </c>
      <c r="L118" s="42">
        <f t="shared" ref="L118:M118" si="115">SUM(L115:L117)</f>
        <v>4715</v>
      </c>
      <c r="M118" s="170">
        <f t="shared" si="115"/>
        <v>210198913</v>
      </c>
      <c r="N118" s="42">
        <f t="shared" si="63"/>
        <v>17463</v>
      </c>
      <c r="O118" s="92">
        <f t="shared" si="63"/>
        <v>706180675.52999997</v>
      </c>
    </row>
    <row r="119" spans="1:15" x14ac:dyDescent="0.3">
      <c r="A119" s="45" t="s">
        <v>34</v>
      </c>
      <c r="B119" s="38" t="s">
        <v>70</v>
      </c>
      <c r="C119" s="27" t="s">
        <v>3</v>
      </c>
      <c r="D119" s="96">
        <v>1710</v>
      </c>
      <c r="E119" s="126">
        <v>22257287.880000003</v>
      </c>
      <c r="F119" s="38" t="s">
        <v>74</v>
      </c>
      <c r="G119" s="27" t="s">
        <v>3</v>
      </c>
      <c r="H119" s="160">
        <v>289</v>
      </c>
      <c r="I119" s="171">
        <v>6091669</v>
      </c>
      <c r="J119" s="160">
        <v>147</v>
      </c>
      <c r="K119" s="172">
        <v>1299085</v>
      </c>
      <c r="L119" s="168">
        <v>436</v>
      </c>
      <c r="M119" s="169">
        <v>7390754</v>
      </c>
      <c r="N119" s="168">
        <f t="shared" si="63"/>
        <v>2146</v>
      </c>
      <c r="O119" s="167">
        <f t="shared" si="63"/>
        <v>29648041.880000003</v>
      </c>
    </row>
    <row r="120" spans="1:15" x14ac:dyDescent="0.3">
      <c r="A120" s="45"/>
      <c r="B120" s="38" t="s">
        <v>70</v>
      </c>
      <c r="C120" s="27" t="s">
        <v>4</v>
      </c>
      <c r="D120" s="96">
        <v>9</v>
      </c>
      <c r="E120" s="126">
        <v>4820636.8099999996</v>
      </c>
      <c r="F120" s="38" t="s">
        <v>74</v>
      </c>
      <c r="G120" s="27" t="s">
        <v>4</v>
      </c>
      <c r="H120" s="165">
        <v>0</v>
      </c>
      <c r="I120" s="166">
        <v>0</v>
      </c>
      <c r="J120" s="165">
        <v>0</v>
      </c>
      <c r="K120" s="167">
        <v>0</v>
      </c>
      <c r="L120" s="168">
        <v>0</v>
      </c>
      <c r="M120" s="169">
        <v>0</v>
      </c>
      <c r="N120" s="168">
        <f t="shared" si="63"/>
        <v>9</v>
      </c>
      <c r="O120" s="167">
        <f t="shared" si="63"/>
        <v>4820636.8099999996</v>
      </c>
    </row>
    <row r="121" spans="1:15" x14ac:dyDescent="0.3">
      <c r="A121" s="45"/>
      <c r="B121" s="38" t="s">
        <v>72</v>
      </c>
      <c r="C121" s="27" t="s">
        <v>4</v>
      </c>
      <c r="D121" s="96">
        <v>97</v>
      </c>
      <c r="E121" s="126">
        <v>60727828.489999995</v>
      </c>
      <c r="F121" s="38" t="s">
        <v>72</v>
      </c>
      <c r="G121" s="27" t="s">
        <v>4</v>
      </c>
      <c r="H121" s="165">
        <v>33</v>
      </c>
      <c r="I121" s="166">
        <v>10765861</v>
      </c>
      <c r="J121" s="160">
        <v>45</v>
      </c>
      <c r="K121" s="172">
        <v>11578802</v>
      </c>
      <c r="L121" s="168">
        <v>78</v>
      </c>
      <c r="M121" s="169">
        <v>22344663</v>
      </c>
      <c r="N121" s="168">
        <f t="shared" si="63"/>
        <v>175</v>
      </c>
      <c r="O121" s="167">
        <f t="shared" si="63"/>
        <v>83072491.489999995</v>
      </c>
    </row>
    <row r="122" spans="1:15" x14ac:dyDescent="0.3">
      <c r="A122" s="46" t="s">
        <v>34</v>
      </c>
      <c r="B122" s="39"/>
      <c r="C122" s="29"/>
      <c r="D122" s="30">
        <f>SUM(D119:D121)</f>
        <v>1816</v>
      </c>
      <c r="E122" s="124">
        <f>SUM(E119:E121)</f>
        <v>87805753.179999992</v>
      </c>
      <c r="F122" s="39"/>
      <c r="G122" s="29"/>
      <c r="H122" s="150">
        <f>SUM(H119:H121)</f>
        <v>322</v>
      </c>
      <c r="I122" s="151">
        <f t="shared" ref="I122" si="116">SUM(I119:I121)</f>
        <v>16857530</v>
      </c>
      <c r="J122" s="150">
        <f t="shared" ref="J122" si="117">SUM(J119:J121)</f>
        <v>192</v>
      </c>
      <c r="K122" s="92">
        <f t="shared" ref="K122" si="118">SUM(K119:K121)</f>
        <v>12877887</v>
      </c>
      <c r="L122" s="42">
        <f t="shared" ref="L122:M122" si="119">SUM(L119:L121)</f>
        <v>514</v>
      </c>
      <c r="M122" s="170">
        <f t="shared" si="119"/>
        <v>29735417</v>
      </c>
      <c r="N122" s="42">
        <f t="shared" si="63"/>
        <v>2330</v>
      </c>
      <c r="O122" s="92">
        <f t="shared" si="63"/>
        <v>117541170.17999999</v>
      </c>
    </row>
    <row r="123" spans="1:15" x14ac:dyDescent="0.3">
      <c r="A123" s="45" t="s">
        <v>35</v>
      </c>
      <c r="B123" s="38" t="s">
        <v>70</v>
      </c>
      <c r="C123" s="27" t="s">
        <v>3</v>
      </c>
      <c r="D123" s="96">
        <v>4235</v>
      </c>
      <c r="E123" s="126">
        <v>53436637.87000002</v>
      </c>
      <c r="F123" s="38" t="s">
        <v>74</v>
      </c>
      <c r="G123" s="27" t="s">
        <v>3</v>
      </c>
      <c r="H123" s="160">
        <v>604</v>
      </c>
      <c r="I123" s="171">
        <v>12487933</v>
      </c>
      <c r="J123" s="160">
        <v>315</v>
      </c>
      <c r="K123" s="172">
        <v>2856012</v>
      </c>
      <c r="L123" s="168">
        <v>919</v>
      </c>
      <c r="M123" s="169">
        <v>15343945</v>
      </c>
      <c r="N123" s="168">
        <f t="shared" si="63"/>
        <v>5154</v>
      </c>
      <c r="O123" s="167">
        <f t="shared" si="63"/>
        <v>68780582.87000002</v>
      </c>
    </row>
    <row r="124" spans="1:15" x14ac:dyDescent="0.3">
      <c r="A124" s="45"/>
      <c r="B124" s="38" t="s">
        <v>70</v>
      </c>
      <c r="C124" s="27" t="s">
        <v>4</v>
      </c>
      <c r="D124" s="96">
        <v>13</v>
      </c>
      <c r="E124" s="126">
        <v>9405363.3100000005</v>
      </c>
      <c r="F124" s="38" t="s">
        <v>74</v>
      </c>
      <c r="G124" s="27" t="s">
        <v>4</v>
      </c>
      <c r="H124" s="165">
        <v>3</v>
      </c>
      <c r="I124" s="166">
        <v>2592174.44</v>
      </c>
      <c r="J124" s="160">
        <v>3</v>
      </c>
      <c r="K124" s="172">
        <v>2096589.55</v>
      </c>
      <c r="L124" s="168">
        <v>6</v>
      </c>
      <c r="M124" s="169">
        <v>4688763.99</v>
      </c>
      <c r="N124" s="168">
        <f t="shared" si="63"/>
        <v>19</v>
      </c>
      <c r="O124" s="167">
        <f t="shared" si="63"/>
        <v>14094127.300000001</v>
      </c>
    </row>
    <row r="125" spans="1:15" x14ac:dyDescent="0.3">
      <c r="A125" s="45"/>
      <c r="B125" s="38" t="s">
        <v>72</v>
      </c>
      <c r="C125" s="27" t="s">
        <v>4</v>
      </c>
      <c r="D125" s="96">
        <v>143</v>
      </c>
      <c r="E125" s="126">
        <v>94533213.329999924</v>
      </c>
      <c r="F125" s="38" t="s">
        <v>72</v>
      </c>
      <c r="G125" s="27" t="s">
        <v>4</v>
      </c>
      <c r="H125" s="165">
        <v>41</v>
      </c>
      <c r="I125" s="166">
        <v>14681380.300000001</v>
      </c>
      <c r="J125" s="160">
        <v>134</v>
      </c>
      <c r="K125" s="172">
        <v>26288800.269999996</v>
      </c>
      <c r="L125" s="168">
        <v>175</v>
      </c>
      <c r="M125" s="169">
        <v>40970180.569999993</v>
      </c>
      <c r="N125" s="168">
        <f t="shared" si="63"/>
        <v>318</v>
      </c>
      <c r="O125" s="167">
        <f t="shared" si="63"/>
        <v>135503393.89999992</v>
      </c>
    </row>
    <row r="126" spans="1:15" x14ac:dyDescent="0.3">
      <c r="A126" s="46" t="s">
        <v>35</v>
      </c>
      <c r="B126" s="39"/>
      <c r="C126" s="29"/>
      <c r="D126" s="30">
        <f>SUM(D123:D125)</f>
        <v>4391</v>
      </c>
      <c r="E126" s="124">
        <f>SUM(E123:E125)</f>
        <v>157375214.50999993</v>
      </c>
      <c r="F126" s="39"/>
      <c r="G126" s="29"/>
      <c r="H126" s="150">
        <f>SUM(H123:H125)</f>
        <v>648</v>
      </c>
      <c r="I126" s="151">
        <f t="shared" ref="I126" si="120">SUM(I123:I125)</f>
        <v>29761487.740000002</v>
      </c>
      <c r="J126" s="150">
        <f t="shared" ref="J126" si="121">SUM(J123:J125)</f>
        <v>452</v>
      </c>
      <c r="K126" s="92">
        <f t="shared" ref="K126" si="122">SUM(K123:K125)</f>
        <v>31241401.819999997</v>
      </c>
      <c r="L126" s="42">
        <f t="shared" ref="L126:M126" si="123">SUM(L123:L125)</f>
        <v>1100</v>
      </c>
      <c r="M126" s="170">
        <f t="shared" si="123"/>
        <v>61002889.559999995</v>
      </c>
      <c r="N126" s="42">
        <f t="shared" si="63"/>
        <v>5491</v>
      </c>
      <c r="O126" s="92">
        <f t="shared" si="63"/>
        <v>218378104.06999993</v>
      </c>
    </row>
    <row r="127" spans="1:15" x14ac:dyDescent="0.3">
      <c r="A127" s="45" t="s">
        <v>36</v>
      </c>
      <c r="B127" s="38" t="s">
        <v>70</v>
      </c>
      <c r="C127" s="27" t="s">
        <v>3</v>
      </c>
      <c r="D127" s="96">
        <v>2996</v>
      </c>
      <c r="E127" s="126">
        <v>39878028.879999988</v>
      </c>
      <c r="F127" s="38" t="s">
        <v>74</v>
      </c>
      <c r="G127" s="27" t="s">
        <v>3</v>
      </c>
      <c r="H127" s="178">
        <v>387</v>
      </c>
      <c r="I127" s="179">
        <v>7940430</v>
      </c>
      <c r="J127" s="178">
        <v>142</v>
      </c>
      <c r="K127" s="179">
        <v>1184336</v>
      </c>
      <c r="L127" s="168">
        <v>529</v>
      </c>
      <c r="M127" s="169">
        <v>9124766</v>
      </c>
      <c r="N127" s="168">
        <f t="shared" si="63"/>
        <v>3525</v>
      </c>
      <c r="O127" s="167">
        <f t="shared" si="63"/>
        <v>49002794.879999988</v>
      </c>
    </row>
    <row r="128" spans="1:15" x14ac:dyDescent="0.3">
      <c r="A128" s="45"/>
      <c r="B128" s="38" t="s">
        <v>70</v>
      </c>
      <c r="C128" s="27" t="s">
        <v>4</v>
      </c>
      <c r="D128" s="96">
        <v>1</v>
      </c>
      <c r="E128" s="126">
        <v>0</v>
      </c>
      <c r="F128" s="38" t="s">
        <v>74</v>
      </c>
      <c r="G128" s="27" t="s">
        <v>4</v>
      </c>
      <c r="H128" s="178">
        <v>1</v>
      </c>
      <c r="I128" s="179">
        <v>38750</v>
      </c>
      <c r="J128" s="180">
        <v>0</v>
      </c>
      <c r="K128" s="181">
        <v>0</v>
      </c>
      <c r="L128" s="168">
        <v>1</v>
      </c>
      <c r="M128" s="169">
        <v>38750</v>
      </c>
      <c r="N128" s="168">
        <f t="shared" si="63"/>
        <v>2</v>
      </c>
      <c r="O128" s="167">
        <f t="shared" si="63"/>
        <v>38750</v>
      </c>
    </row>
    <row r="129" spans="1:15" x14ac:dyDescent="0.3">
      <c r="A129" s="45"/>
      <c r="B129" s="38" t="s">
        <v>72</v>
      </c>
      <c r="C129" s="27" t="s">
        <v>4</v>
      </c>
      <c r="D129" s="96">
        <v>58</v>
      </c>
      <c r="E129" s="126">
        <v>69389953.129999995</v>
      </c>
      <c r="F129" s="38" t="s">
        <v>72</v>
      </c>
      <c r="G129" s="27" t="s">
        <v>4</v>
      </c>
      <c r="H129" s="178">
        <v>27</v>
      </c>
      <c r="I129" s="179">
        <v>17348215.870000001</v>
      </c>
      <c r="J129" s="178">
        <v>37</v>
      </c>
      <c r="K129" s="179">
        <v>12341186.35</v>
      </c>
      <c r="L129" s="168">
        <v>64</v>
      </c>
      <c r="M129" s="169">
        <v>29689402.219999999</v>
      </c>
      <c r="N129" s="168">
        <f t="shared" si="63"/>
        <v>122</v>
      </c>
      <c r="O129" s="167">
        <f t="shared" si="63"/>
        <v>99079355.349999994</v>
      </c>
    </row>
    <row r="130" spans="1:15" x14ac:dyDescent="0.3">
      <c r="A130" s="46" t="s">
        <v>36</v>
      </c>
      <c r="B130" s="39"/>
      <c r="C130" s="29"/>
      <c r="D130" s="30">
        <f>SUM(D127:D129)</f>
        <v>3055</v>
      </c>
      <c r="E130" s="124">
        <f>SUM(E127:E129)</f>
        <v>109267982.00999999</v>
      </c>
      <c r="F130" s="39"/>
      <c r="G130" s="29"/>
      <c r="H130" s="150">
        <f>SUM(H127:H129)</f>
        <v>415</v>
      </c>
      <c r="I130" s="151">
        <f t="shared" ref="I130" si="124">SUM(I127:I129)</f>
        <v>25327395.870000001</v>
      </c>
      <c r="J130" s="150">
        <f t="shared" ref="J130" si="125">SUM(J127:J129)</f>
        <v>179</v>
      </c>
      <c r="K130" s="92">
        <f t="shared" ref="K130" si="126">SUM(K127:K129)</f>
        <v>13525522.35</v>
      </c>
      <c r="L130" s="42">
        <f t="shared" ref="L130:M130" si="127">SUM(L127:L129)</f>
        <v>594</v>
      </c>
      <c r="M130" s="170">
        <f t="shared" si="127"/>
        <v>38852918.219999999</v>
      </c>
      <c r="N130" s="42">
        <f t="shared" si="63"/>
        <v>3649</v>
      </c>
      <c r="O130" s="92">
        <f t="shared" si="63"/>
        <v>148120900.22999999</v>
      </c>
    </row>
    <row r="131" spans="1:15" x14ac:dyDescent="0.3">
      <c r="A131" s="45" t="s">
        <v>37</v>
      </c>
      <c r="B131" s="38" t="s">
        <v>70</v>
      </c>
      <c r="C131" s="27" t="s">
        <v>3</v>
      </c>
      <c r="D131" s="96">
        <v>4448</v>
      </c>
      <c r="E131" s="126">
        <v>55803910.55999998</v>
      </c>
      <c r="F131" s="38" t="s">
        <v>74</v>
      </c>
      <c r="G131" s="27" t="s">
        <v>3</v>
      </c>
      <c r="H131" s="160">
        <v>213</v>
      </c>
      <c r="I131" s="171">
        <v>4412920</v>
      </c>
      <c r="J131" s="165">
        <v>62</v>
      </c>
      <c r="K131" s="167">
        <v>521334</v>
      </c>
      <c r="L131" s="168">
        <v>275</v>
      </c>
      <c r="M131" s="169">
        <v>4934254</v>
      </c>
      <c r="N131" s="168">
        <f t="shared" ref="N131:O198" si="128">+L131+D131</f>
        <v>4723</v>
      </c>
      <c r="O131" s="167">
        <f t="shared" si="128"/>
        <v>60738164.55999998</v>
      </c>
    </row>
    <row r="132" spans="1:15" x14ac:dyDescent="0.3">
      <c r="A132" s="45"/>
      <c r="B132" s="38" t="s">
        <v>70</v>
      </c>
      <c r="C132" s="27" t="s">
        <v>4</v>
      </c>
      <c r="D132" s="96">
        <v>11</v>
      </c>
      <c r="E132" s="126">
        <v>12333993.049999999</v>
      </c>
      <c r="F132" s="38" t="s">
        <v>74</v>
      </c>
      <c r="G132" s="27" t="s">
        <v>4</v>
      </c>
      <c r="H132" s="165">
        <v>0</v>
      </c>
      <c r="I132" s="166">
        <v>0</v>
      </c>
      <c r="J132" s="165">
        <v>0</v>
      </c>
      <c r="K132" s="167">
        <v>0</v>
      </c>
      <c r="L132" s="168">
        <v>0</v>
      </c>
      <c r="M132" s="169">
        <v>0</v>
      </c>
      <c r="N132" s="168">
        <f t="shared" si="128"/>
        <v>11</v>
      </c>
      <c r="O132" s="167">
        <f t="shared" si="128"/>
        <v>12333993.049999999</v>
      </c>
    </row>
    <row r="133" spans="1:15" x14ac:dyDescent="0.3">
      <c r="A133" s="45"/>
      <c r="B133" s="38" t="s">
        <v>72</v>
      </c>
      <c r="C133" s="27" t="s">
        <v>4</v>
      </c>
      <c r="D133" s="96">
        <v>50</v>
      </c>
      <c r="E133" s="126">
        <v>53237454.68</v>
      </c>
      <c r="F133" s="38" t="s">
        <v>72</v>
      </c>
      <c r="G133" s="27" t="s">
        <v>4</v>
      </c>
      <c r="H133" s="165">
        <v>14</v>
      </c>
      <c r="I133" s="166">
        <v>3985015.52</v>
      </c>
      <c r="J133" s="165">
        <v>16</v>
      </c>
      <c r="K133" s="167">
        <v>3332152.55</v>
      </c>
      <c r="L133" s="168">
        <v>30</v>
      </c>
      <c r="M133" s="169">
        <v>7317168.0700000003</v>
      </c>
      <c r="N133" s="168">
        <f t="shared" si="128"/>
        <v>80</v>
      </c>
      <c r="O133" s="167">
        <f t="shared" si="128"/>
        <v>60554622.75</v>
      </c>
    </row>
    <row r="134" spans="1:15" x14ac:dyDescent="0.3">
      <c r="A134" s="46" t="s">
        <v>37</v>
      </c>
      <c r="B134" s="40"/>
      <c r="C134" s="32"/>
      <c r="D134" s="30">
        <f>SUM(D131:D133)</f>
        <v>4509</v>
      </c>
      <c r="E134" s="124">
        <f>SUM(E131:E133)</f>
        <v>121375358.28999999</v>
      </c>
      <c r="F134" s="40"/>
      <c r="G134" s="32"/>
      <c r="H134" s="150">
        <f>SUM(H131:H133)</f>
        <v>227</v>
      </c>
      <c r="I134" s="151">
        <f t="shared" ref="I134" si="129">SUM(I131:I133)</f>
        <v>8397935.5199999996</v>
      </c>
      <c r="J134" s="150">
        <f t="shared" ref="J134" si="130">SUM(J131:J133)</f>
        <v>78</v>
      </c>
      <c r="K134" s="92">
        <f t="shared" ref="K134" si="131">SUM(K131:K133)</f>
        <v>3853486.55</v>
      </c>
      <c r="L134" s="42">
        <f t="shared" ref="L134:M134" si="132">SUM(L131:L133)</f>
        <v>305</v>
      </c>
      <c r="M134" s="170">
        <f t="shared" si="132"/>
        <v>12251422.07</v>
      </c>
      <c r="N134" s="42">
        <f t="shared" si="128"/>
        <v>4814</v>
      </c>
      <c r="O134" s="92">
        <f t="shared" si="128"/>
        <v>133626780.35999998</v>
      </c>
    </row>
    <row r="135" spans="1:15" x14ac:dyDescent="0.3">
      <c r="A135" s="45" t="s">
        <v>38</v>
      </c>
      <c r="B135" s="38" t="s">
        <v>70</v>
      </c>
      <c r="C135" s="27" t="s">
        <v>3</v>
      </c>
      <c r="D135" s="96">
        <v>18044</v>
      </c>
      <c r="E135" s="126">
        <v>237701317.50999987</v>
      </c>
      <c r="F135" s="38" t="s">
        <v>74</v>
      </c>
      <c r="G135" s="27" t="s">
        <v>3</v>
      </c>
      <c r="H135" s="160">
        <v>2230</v>
      </c>
      <c r="I135" s="171">
        <v>46700447</v>
      </c>
      <c r="J135" s="160">
        <v>1121</v>
      </c>
      <c r="K135" s="172">
        <v>9912428</v>
      </c>
      <c r="L135" s="168">
        <v>3351</v>
      </c>
      <c r="M135" s="169">
        <v>56612875</v>
      </c>
      <c r="N135" s="168">
        <f t="shared" si="128"/>
        <v>21395</v>
      </c>
      <c r="O135" s="167">
        <f t="shared" si="128"/>
        <v>294314192.50999987</v>
      </c>
    </row>
    <row r="136" spans="1:15" x14ac:dyDescent="0.3">
      <c r="A136" s="45"/>
      <c r="B136" s="38" t="s">
        <v>70</v>
      </c>
      <c r="C136" s="27" t="s">
        <v>4</v>
      </c>
      <c r="D136" s="96">
        <v>19</v>
      </c>
      <c r="E136" s="126">
        <v>38596182.580000013</v>
      </c>
      <c r="F136" s="38" t="s">
        <v>74</v>
      </c>
      <c r="G136" s="27" t="s">
        <v>4</v>
      </c>
      <c r="H136" s="165">
        <v>2</v>
      </c>
      <c r="I136" s="166">
        <v>2939024.0300000003</v>
      </c>
      <c r="J136" s="165">
        <v>3</v>
      </c>
      <c r="K136" s="172">
        <v>2553189.33</v>
      </c>
      <c r="L136" s="168">
        <v>5</v>
      </c>
      <c r="M136" s="169">
        <v>5492213.3600000003</v>
      </c>
      <c r="N136" s="168">
        <f t="shared" si="128"/>
        <v>24</v>
      </c>
      <c r="O136" s="167">
        <f t="shared" si="128"/>
        <v>44088395.940000013</v>
      </c>
    </row>
    <row r="137" spans="1:15" x14ac:dyDescent="0.3">
      <c r="A137" s="45"/>
      <c r="B137" s="38" t="s">
        <v>72</v>
      </c>
      <c r="C137" s="27" t="s">
        <v>4</v>
      </c>
      <c r="D137" s="96">
        <v>150</v>
      </c>
      <c r="E137" s="126">
        <v>284888361.11000019</v>
      </c>
      <c r="F137" s="38" t="s">
        <v>72</v>
      </c>
      <c r="G137" s="27" t="s">
        <v>4</v>
      </c>
      <c r="H137" s="165">
        <v>46</v>
      </c>
      <c r="I137" s="166">
        <v>51610543.929999977</v>
      </c>
      <c r="J137" s="160">
        <v>89</v>
      </c>
      <c r="K137" s="172">
        <v>48836559.590000026</v>
      </c>
      <c r="L137" s="168">
        <v>135</v>
      </c>
      <c r="M137" s="169">
        <v>100447103.52000001</v>
      </c>
      <c r="N137" s="168">
        <f t="shared" si="128"/>
        <v>285</v>
      </c>
      <c r="O137" s="167">
        <f t="shared" si="128"/>
        <v>385335464.63000023</v>
      </c>
    </row>
    <row r="138" spans="1:15" x14ac:dyDescent="0.3">
      <c r="A138" s="46" t="s">
        <v>38</v>
      </c>
      <c r="B138" s="39"/>
      <c r="C138" s="29"/>
      <c r="D138" s="30">
        <f>SUM(D135:D137)</f>
        <v>18213</v>
      </c>
      <c r="E138" s="124">
        <f>SUM(E135:E137)</f>
        <v>561185861.20000005</v>
      </c>
      <c r="F138" s="39"/>
      <c r="G138" s="29"/>
      <c r="H138" s="150">
        <f>SUM(H135:H137)</f>
        <v>2278</v>
      </c>
      <c r="I138" s="151">
        <f t="shared" ref="I138" si="133">SUM(I135:I137)</f>
        <v>101250014.95999998</v>
      </c>
      <c r="J138" s="150">
        <f t="shared" ref="J138" si="134">SUM(J135:J137)</f>
        <v>1213</v>
      </c>
      <c r="K138" s="92">
        <f t="shared" ref="K138" si="135">SUM(K135:K137)</f>
        <v>61302176.920000024</v>
      </c>
      <c r="L138" s="42">
        <f t="shared" ref="L138:M138" si="136">SUM(L135:L137)</f>
        <v>3491</v>
      </c>
      <c r="M138" s="170">
        <f t="shared" si="136"/>
        <v>162552191.88</v>
      </c>
      <c r="N138" s="42">
        <f t="shared" si="128"/>
        <v>21704</v>
      </c>
      <c r="O138" s="92">
        <f t="shared" si="128"/>
        <v>723738053.08000004</v>
      </c>
    </row>
    <row r="139" spans="1:15" x14ac:dyDescent="0.3">
      <c r="A139" s="45" t="s">
        <v>39</v>
      </c>
      <c r="B139" s="38" t="s">
        <v>70</v>
      </c>
      <c r="C139" s="27" t="s">
        <v>3</v>
      </c>
      <c r="D139" s="96">
        <v>2093</v>
      </c>
      <c r="E139" s="126">
        <v>27569130.739999987</v>
      </c>
      <c r="F139" s="38" t="s">
        <v>74</v>
      </c>
      <c r="G139" s="27" t="s">
        <v>3</v>
      </c>
      <c r="H139" s="160">
        <v>1617</v>
      </c>
      <c r="I139" s="171">
        <v>34325835</v>
      </c>
      <c r="J139" s="160">
        <v>707</v>
      </c>
      <c r="K139" s="172">
        <v>6104419</v>
      </c>
      <c r="L139" s="168">
        <v>2324</v>
      </c>
      <c r="M139" s="169">
        <v>40430254</v>
      </c>
      <c r="N139" s="168">
        <f t="shared" si="128"/>
        <v>4417</v>
      </c>
      <c r="O139" s="167">
        <f t="shared" si="128"/>
        <v>67999384.73999998</v>
      </c>
    </row>
    <row r="140" spans="1:15" x14ac:dyDescent="0.3">
      <c r="A140" s="45"/>
      <c r="B140" s="38" t="s">
        <v>70</v>
      </c>
      <c r="C140" s="27" t="s">
        <v>4</v>
      </c>
      <c r="D140" s="96">
        <v>2</v>
      </c>
      <c r="E140" s="126">
        <v>2381992.98</v>
      </c>
      <c r="F140" s="38" t="s">
        <v>74</v>
      </c>
      <c r="G140" s="27" t="s">
        <v>4</v>
      </c>
      <c r="H140" s="165">
        <v>0</v>
      </c>
      <c r="I140" s="166">
        <v>0</v>
      </c>
      <c r="J140" s="165">
        <v>0</v>
      </c>
      <c r="K140" s="167">
        <v>0</v>
      </c>
      <c r="L140" s="168">
        <v>0</v>
      </c>
      <c r="M140" s="169">
        <v>0</v>
      </c>
      <c r="N140" s="168">
        <f t="shared" si="128"/>
        <v>2</v>
      </c>
      <c r="O140" s="167">
        <f t="shared" si="128"/>
        <v>2381992.98</v>
      </c>
    </row>
    <row r="141" spans="1:15" x14ac:dyDescent="0.3">
      <c r="A141" s="45"/>
      <c r="B141" s="38" t="s">
        <v>72</v>
      </c>
      <c r="C141" s="27" t="s">
        <v>4</v>
      </c>
      <c r="D141" s="96">
        <v>81</v>
      </c>
      <c r="E141" s="126">
        <v>64629446.250000022</v>
      </c>
      <c r="F141" s="38" t="s">
        <v>72</v>
      </c>
      <c r="G141" s="27" t="s">
        <v>4</v>
      </c>
      <c r="H141" s="165">
        <v>33</v>
      </c>
      <c r="I141" s="166">
        <v>27175952</v>
      </c>
      <c r="J141" s="165">
        <v>23</v>
      </c>
      <c r="K141" s="172">
        <v>14814753</v>
      </c>
      <c r="L141" s="168">
        <v>56</v>
      </c>
      <c r="M141" s="169">
        <v>41990705</v>
      </c>
      <c r="N141" s="168">
        <f t="shared" si="128"/>
        <v>137</v>
      </c>
      <c r="O141" s="167">
        <f t="shared" si="128"/>
        <v>106620151.25000003</v>
      </c>
    </row>
    <row r="142" spans="1:15" x14ac:dyDescent="0.3">
      <c r="A142" s="46" t="s">
        <v>39</v>
      </c>
      <c r="B142" s="39"/>
      <c r="C142" s="29"/>
      <c r="D142" s="30">
        <f>SUM(D139:D141)</f>
        <v>2176</v>
      </c>
      <c r="E142" s="124">
        <f>SUM(E139:E141)</f>
        <v>94580569.970000014</v>
      </c>
      <c r="F142" s="39"/>
      <c r="G142" s="29"/>
      <c r="H142" s="150">
        <f>SUM(H139:H141)</f>
        <v>1650</v>
      </c>
      <c r="I142" s="151">
        <f t="shared" ref="I142" si="137">SUM(I139:I141)</f>
        <v>61501787</v>
      </c>
      <c r="J142" s="150">
        <f t="shared" ref="J142" si="138">SUM(J139:J141)</f>
        <v>730</v>
      </c>
      <c r="K142" s="92">
        <f t="shared" ref="K142" si="139">SUM(K139:K141)</f>
        <v>20919172</v>
      </c>
      <c r="L142" s="42">
        <f t="shared" ref="L142:M142" si="140">SUM(L139:L141)</f>
        <v>2380</v>
      </c>
      <c r="M142" s="170">
        <f t="shared" si="140"/>
        <v>82420959</v>
      </c>
      <c r="N142" s="42">
        <f t="shared" si="128"/>
        <v>4556</v>
      </c>
      <c r="O142" s="92">
        <f t="shared" si="128"/>
        <v>177001528.97000003</v>
      </c>
    </row>
    <row r="143" spans="1:15" x14ac:dyDescent="0.3">
      <c r="A143" s="45" t="s">
        <v>40</v>
      </c>
      <c r="B143" s="38" t="s">
        <v>70</v>
      </c>
      <c r="C143" s="27" t="s">
        <v>3</v>
      </c>
      <c r="D143" s="96">
        <v>31131</v>
      </c>
      <c r="E143" s="126">
        <v>400039504.2300005</v>
      </c>
      <c r="F143" s="38" t="s">
        <v>74</v>
      </c>
      <c r="G143" s="27" t="s">
        <v>3</v>
      </c>
      <c r="H143" s="160">
        <v>10600</v>
      </c>
      <c r="I143" s="171">
        <v>223280926</v>
      </c>
      <c r="J143" s="160">
        <v>5563</v>
      </c>
      <c r="K143" s="172">
        <v>46707568</v>
      </c>
      <c r="L143" s="168">
        <v>16163</v>
      </c>
      <c r="M143" s="169">
        <v>269988494</v>
      </c>
      <c r="N143" s="168">
        <f t="shared" si="128"/>
        <v>47294</v>
      </c>
      <c r="O143" s="167">
        <f t="shared" si="128"/>
        <v>670027998.2300005</v>
      </c>
    </row>
    <row r="144" spans="1:15" x14ac:dyDescent="0.3">
      <c r="A144" s="45"/>
      <c r="B144" s="38" t="s">
        <v>70</v>
      </c>
      <c r="C144" s="27" t="s">
        <v>4</v>
      </c>
      <c r="D144" s="96">
        <v>16</v>
      </c>
      <c r="E144" s="126">
        <v>24598202.52</v>
      </c>
      <c r="F144" s="38" t="s">
        <v>74</v>
      </c>
      <c r="G144" s="27" t="s">
        <v>4</v>
      </c>
      <c r="H144" s="165">
        <v>3</v>
      </c>
      <c r="I144" s="166">
        <v>4959085</v>
      </c>
      <c r="J144" s="31">
        <v>2</v>
      </c>
      <c r="K144" s="172">
        <v>1837958</v>
      </c>
      <c r="L144" s="168">
        <v>5</v>
      </c>
      <c r="M144" s="169">
        <v>6797043</v>
      </c>
      <c r="N144" s="168">
        <f t="shared" si="128"/>
        <v>21</v>
      </c>
      <c r="O144" s="167">
        <f t="shared" si="128"/>
        <v>31395245.52</v>
      </c>
    </row>
    <row r="145" spans="1:15" x14ac:dyDescent="0.3">
      <c r="A145" s="45"/>
      <c r="B145" s="38" t="s">
        <v>72</v>
      </c>
      <c r="C145" s="27" t="s">
        <v>4</v>
      </c>
      <c r="D145" s="96">
        <v>412</v>
      </c>
      <c r="E145" s="126">
        <v>637261375.82999992</v>
      </c>
      <c r="F145" s="38" t="s">
        <v>72</v>
      </c>
      <c r="G145" s="27" t="s">
        <v>4</v>
      </c>
      <c r="H145" s="165">
        <v>160</v>
      </c>
      <c r="I145" s="166">
        <v>201594482.73000008</v>
      </c>
      <c r="J145" s="160">
        <v>208</v>
      </c>
      <c r="K145" s="172">
        <v>168255412.44999999</v>
      </c>
      <c r="L145" s="168">
        <v>368</v>
      </c>
      <c r="M145" s="169">
        <v>369849895.18000007</v>
      </c>
      <c r="N145" s="168">
        <f t="shared" si="128"/>
        <v>780</v>
      </c>
      <c r="O145" s="167">
        <f t="shared" si="128"/>
        <v>1007111271.01</v>
      </c>
    </row>
    <row r="146" spans="1:15" x14ac:dyDescent="0.3">
      <c r="A146" s="46" t="s">
        <v>40</v>
      </c>
      <c r="B146" s="39"/>
      <c r="C146" s="29"/>
      <c r="D146" s="30">
        <f>SUM(D143:D145)</f>
        <v>31559</v>
      </c>
      <c r="E146" s="124">
        <f>SUM(E143:E145)</f>
        <v>1061899082.5800004</v>
      </c>
      <c r="F146" s="39"/>
      <c r="G146" s="29"/>
      <c r="H146" s="150">
        <f>SUM(H143:H145)</f>
        <v>10763</v>
      </c>
      <c r="I146" s="151">
        <f t="shared" ref="I146" si="141">SUM(I143:I145)</f>
        <v>429834493.73000008</v>
      </c>
      <c r="J146" s="150">
        <f t="shared" ref="J146" si="142">SUM(J143:J145)</f>
        <v>5773</v>
      </c>
      <c r="K146" s="92">
        <f t="shared" ref="K146" si="143">SUM(K143:K145)</f>
        <v>216800938.44999999</v>
      </c>
      <c r="L146" s="42">
        <f t="shared" ref="L146:M146" si="144">SUM(L143:L145)</f>
        <v>16536</v>
      </c>
      <c r="M146" s="170">
        <f t="shared" si="144"/>
        <v>646635432.18000007</v>
      </c>
      <c r="N146" s="42">
        <f t="shared" si="128"/>
        <v>48095</v>
      </c>
      <c r="O146" s="92">
        <f t="shared" si="128"/>
        <v>1708534514.7600005</v>
      </c>
    </row>
    <row r="147" spans="1:15" x14ac:dyDescent="0.3">
      <c r="A147" s="45" t="s">
        <v>41</v>
      </c>
      <c r="B147" s="38" t="s">
        <v>70</v>
      </c>
      <c r="C147" s="27" t="s">
        <v>3</v>
      </c>
      <c r="D147" s="96">
        <v>20521</v>
      </c>
      <c r="E147" s="126">
        <v>264244134.86000022</v>
      </c>
      <c r="F147" s="38" t="s">
        <v>74</v>
      </c>
      <c r="G147" s="27" t="s">
        <v>3</v>
      </c>
      <c r="H147" s="160">
        <v>4370</v>
      </c>
      <c r="I147" s="171">
        <v>91736302</v>
      </c>
      <c r="J147" s="160">
        <v>2706</v>
      </c>
      <c r="K147" s="172">
        <v>24824276</v>
      </c>
      <c r="L147" s="168">
        <v>7076</v>
      </c>
      <c r="M147" s="169">
        <v>116560578</v>
      </c>
      <c r="N147" s="168">
        <f t="shared" si="128"/>
        <v>27597</v>
      </c>
      <c r="O147" s="167">
        <f t="shared" si="128"/>
        <v>380804712.86000025</v>
      </c>
    </row>
    <row r="148" spans="1:15" x14ac:dyDescent="0.3">
      <c r="A148" s="45"/>
      <c r="B148" s="38" t="s">
        <v>70</v>
      </c>
      <c r="C148" s="27" t="s">
        <v>4</v>
      </c>
      <c r="D148" s="96">
        <v>6</v>
      </c>
      <c r="E148" s="126">
        <v>10040246.600000001</v>
      </c>
      <c r="F148" s="38" t="s">
        <v>74</v>
      </c>
      <c r="G148" s="27" t="s">
        <v>4</v>
      </c>
      <c r="H148" s="165">
        <v>0</v>
      </c>
      <c r="I148" s="166">
        <v>0</v>
      </c>
      <c r="J148" s="165">
        <v>0</v>
      </c>
      <c r="K148" s="167">
        <v>0</v>
      </c>
      <c r="L148" s="168">
        <v>0</v>
      </c>
      <c r="M148" s="169">
        <v>0</v>
      </c>
      <c r="N148" s="168">
        <f t="shared" si="128"/>
        <v>6</v>
      </c>
      <c r="O148" s="167">
        <f t="shared" si="128"/>
        <v>10040246.600000001</v>
      </c>
    </row>
    <row r="149" spans="1:15" x14ac:dyDescent="0.3">
      <c r="A149" s="45"/>
      <c r="B149" s="38" t="s">
        <v>72</v>
      </c>
      <c r="C149" s="27" t="s">
        <v>4</v>
      </c>
      <c r="D149" s="96">
        <v>206</v>
      </c>
      <c r="E149" s="126">
        <v>302397222.77999967</v>
      </c>
      <c r="F149" s="38" t="s">
        <v>72</v>
      </c>
      <c r="G149" s="27" t="s">
        <v>4</v>
      </c>
      <c r="H149" s="160">
        <v>80</v>
      </c>
      <c r="I149" s="171">
        <v>60682305.62999998</v>
      </c>
      <c r="J149" s="160">
        <v>115</v>
      </c>
      <c r="K149" s="172">
        <v>57170873.300000012</v>
      </c>
      <c r="L149" s="168">
        <v>195</v>
      </c>
      <c r="M149" s="169">
        <v>117853178.92999999</v>
      </c>
      <c r="N149" s="168">
        <f t="shared" si="128"/>
        <v>401</v>
      </c>
      <c r="O149" s="167">
        <f t="shared" si="128"/>
        <v>420250401.70999968</v>
      </c>
    </row>
    <row r="150" spans="1:15" x14ac:dyDescent="0.3">
      <c r="A150" s="46" t="s">
        <v>41</v>
      </c>
      <c r="B150" s="39"/>
      <c r="C150" s="29"/>
      <c r="D150" s="30">
        <f>SUM(D147:D149)</f>
        <v>20733</v>
      </c>
      <c r="E150" s="124">
        <f>SUM(E147:E149)</f>
        <v>576681604.23999989</v>
      </c>
      <c r="F150" s="39"/>
      <c r="G150" s="29"/>
      <c r="H150" s="150">
        <f>SUM(H147:H149)</f>
        <v>4450</v>
      </c>
      <c r="I150" s="151">
        <f t="shared" ref="I150" si="145">SUM(I147:I149)</f>
        <v>152418607.63</v>
      </c>
      <c r="J150" s="150">
        <f t="shared" ref="J150" si="146">SUM(J147:J149)</f>
        <v>2821</v>
      </c>
      <c r="K150" s="92">
        <f t="shared" ref="K150" si="147">SUM(K147:K149)</f>
        <v>81995149.300000012</v>
      </c>
      <c r="L150" s="42">
        <f t="shared" ref="L150:M150" si="148">SUM(L147:L149)</f>
        <v>7271</v>
      </c>
      <c r="M150" s="170">
        <f t="shared" si="148"/>
        <v>234413756.93000001</v>
      </c>
      <c r="N150" s="42">
        <f t="shared" si="128"/>
        <v>28004</v>
      </c>
      <c r="O150" s="92">
        <f t="shared" si="128"/>
        <v>811095361.16999984</v>
      </c>
    </row>
    <row r="151" spans="1:15" x14ac:dyDescent="0.3">
      <c r="A151" s="45" t="s">
        <v>42</v>
      </c>
      <c r="B151" s="38" t="s">
        <v>70</v>
      </c>
      <c r="C151" s="27" t="s">
        <v>3</v>
      </c>
      <c r="D151" s="96">
        <v>2210</v>
      </c>
      <c r="E151" s="126">
        <v>26894279.70000001</v>
      </c>
      <c r="F151" s="38" t="s">
        <v>74</v>
      </c>
      <c r="G151" s="27" t="s">
        <v>3</v>
      </c>
      <c r="H151" s="165">
        <v>131</v>
      </c>
      <c r="I151" s="171">
        <v>2627924</v>
      </c>
      <c r="J151" s="165">
        <v>40</v>
      </c>
      <c r="K151" s="172">
        <v>313089</v>
      </c>
      <c r="L151" s="168">
        <v>171</v>
      </c>
      <c r="M151" s="169">
        <v>2941013</v>
      </c>
      <c r="N151" s="168">
        <f t="shared" si="128"/>
        <v>2381</v>
      </c>
      <c r="O151" s="167">
        <f t="shared" si="128"/>
        <v>29835292.70000001</v>
      </c>
    </row>
    <row r="152" spans="1:15" x14ac:dyDescent="0.3">
      <c r="A152" s="45"/>
      <c r="B152" s="38" t="s">
        <v>70</v>
      </c>
      <c r="C152" s="27" t="s">
        <v>4</v>
      </c>
      <c r="D152" s="96">
        <v>18</v>
      </c>
      <c r="E152" s="126">
        <v>2637129.0700000003</v>
      </c>
      <c r="F152" s="38" t="s">
        <v>74</v>
      </c>
      <c r="G152" s="27" t="s">
        <v>4</v>
      </c>
      <c r="H152" s="165">
        <v>0</v>
      </c>
      <c r="I152" s="166">
        <v>0</v>
      </c>
      <c r="J152" s="165">
        <v>0</v>
      </c>
      <c r="K152" s="167">
        <v>0</v>
      </c>
      <c r="L152" s="168">
        <v>0</v>
      </c>
      <c r="M152" s="169">
        <v>0</v>
      </c>
      <c r="N152" s="168">
        <f t="shared" si="128"/>
        <v>18</v>
      </c>
      <c r="O152" s="167">
        <f t="shared" si="128"/>
        <v>2637129.0700000003</v>
      </c>
    </row>
    <row r="153" spans="1:15" x14ac:dyDescent="0.3">
      <c r="A153" s="45"/>
      <c r="B153" s="38" t="s">
        <v>72</v>
      </c>
      <c r="C153" s="27" t="s">
        <v>4</v>
      </c>
      <c r="D153" s="96">
        <v>47</v>
      </c>
      <c r="E153" s="126">
        <v>25860301.439999994</v>
      </c>
      <c r="F153" s="38" t="s">
        <v>72</v>
      </c>
      <c r="G153" s="27" t="s">
        <v>4</v>
      </c>
      <c r="H153" s="165">
        <v>20</v>
      </c>
      <c r="I153" s="166">
        <v>8491004.1799999997</v>
      </c>
      <c r="J153" s="165">
        <v>15</v>
      </c>
      <c r="K153" s="167">
        <v>5686108.7599999998</v>
      </c>
      <c r="L153" s="168">
        <v>35</v>
      </c>
      <c r="M153" s="169">
        <v>14177112.939999999</v>
      </c>
      <c r="N153" s="168">
        <f t="shared" si="128"/>
        <v>82</v>
      </c>
      <c r="O153" s="167">
        <f t="shared" si="128"/>
        <v>40037414.379999995</v>
      </c>
    </row>
    <row r="154" spans="1:15" x14ac:dyDescent="0.3">
      <c r="A154" s="46" t="s">
        <v>42</v>
      </c>
      <c r="B154" s="39"/>
      <c r="C154" s="29"/>
      <c r="D154" s="30">
        <f>SUM(D151:D153)</f>
        <v>2275</v>
      </c>
      <c r="E154" s="124">
        <f>SUM(E151:E153)</f>
        <v>55391710.210000008</v>
      </c>
      <c r="F154" s="39"/>
      <c r="G154" s="29"/>
      <c r="H154" s="150">
        <f>SUM(H151:H153)</f>
        <v>151</v>
      </c>
      <c r="I154" s="151">
        <f t="shared" ref="I154" si="149">SUM(I151:I153)</f>
        <v>11118928.18</v>
      </c>
      <c r="J154" s="150">
        <f t="shared" ref="J154" si="150">SUM(J151:J153)</f>
        <v>55</v>
      </c>
      <c r="K154" s="92">
        <f t="shared" ref="K154" si="151">SUM(K151:K153)</f>
        <v>5999197.7599999998</v>
      </c>
      <c r="L154" s="42">
        <f t="shared" ref="L154:M154" si="152">SUM(L151:L153)</f>
        <v>206</v>
      </c>
      <c r="M154" s="170">
        <f t="shared" si="152"/>
        <v>17118125.939999998</v>
      </c>
      <c r="N154" s="42">
        <f t="shared" si="128"/>
        <v>2481</v>
      </c>
      <c r="O154" s="92">
        <f t="shared" si="128"/>
        <v>72509836.150000006</v>
      </c>
    </row>
    <row r="155" spans="1:15" ht="15" customHeight="1" x14ac:dyDescent="0.3">
      <c r="A155" s="49" t="s">
        <v>43</v>
      </c>
      <c r="B155" s="38" t="s">
        <v>70</v>
      </c>
      <c r="C155" s="27" t="s">
        <v>3</v>
      </c>
      <c r="D155" s="28">
        <v>0</v>
      </c>
      <c r="E155" s="125">
        <v>0</v>
      </c>
      <c r="F155" s="38" t="s">
        <v>74</v>
      </c>
      <c r="G155" s="27" t="s">
        <v>3</v>
      </c>
      <c r="H155" s="165">
        <v>17</v>
      </c>
      <c r="I155" s="166">
        <v>361250</v>
      </c>
      <c r="J155" s="165">
        <v>0</v>
      </c>
      <c r="K155" s="167">
        <v>0</v>
      </c>
      <c r="L155" s="168">
        <v>17</v>
      </c>
      <c r="M155" s="169">
        <v>361250</v>
      </c>
      <c r="N155" s="168">
        <f t="shared" ref="N155:N158" si="153">+L155+D155</f>
        <v>17</v>
      </c>
      <c r="O155" s="167">
        <f t="shared" ref="O155:O158" si="154">+M155+E155</f>
        <v>361250</v>
      </c>
    </row>
    <row r="156" spans="1:15" x14ac:dyDescent="0.3">
      <c r="A156" s="45"/>
      <c r="B156" s="38" t="s">
        <v>70</v>
      </c>
      <c r="C156" s="27" t="s">
        <v>4</v>
      </c>
      <c r="D156" s="28">
        <v>0</v>
      </c>
      <c r="E156" s="125">
        <v>0</v>
      </c>
      <c r="F156" s="38" t="s">
        <v>74</v>
      </c>
      <c r="G156" s="27" t="s">
        <v>4</v>
      </c>
      <c r="H156" s="165">
        <v>1</v>
      </c>
      <c r="I156" s="166">
        <v>1403047.7</v>
      </c>
      <c r="J156" s="165">
        <v>0</v>
      </c>
      <c r="K156" s="167">
        <v>0</v>
      </c>
      <c r="L156" s="168">
        <v>1</v>
      </c>
      <c r="M156" s="169">
        <v>1403047.7</v>
      </c>
      <c r="N156" s="168">
        <f t="shared" si="153"/>
        <v>1</v>
      </c>
      <c r="O156" s="167">
        <f t="shared" si="154"/>
        <v>1403047.7</v>
      </c>
    </row>
    <row r="157" spans="1:15" x14ac:dyDescent="0.3">
      <c r="A157" s="45"/>
      <c r="B157" s="38" t="s">
        <v>72</v>
      </c>
      <c r="C157" s="27" t="s">
        <v>4</v>
      </c>
      <c r="D157" s="28">
        <v>0</v>
      </c>
      <c r="E157" s="125">
        <v>0</v>
      </c>
      <c r="F157" s="38" t="s">
        <v>72</v>
      </c>
      <c r="G157" s="27" t="s">
        <v>4</v>
      </c>
      <c r="H157" s="165">
        <v>0</v>
      </c>
      <c r="I157" s="166">
        <v>0</v>
      </c>
      <c r="J157" s="165">
        <v>0</v>
      </c>
      <c r="K157" s="167">
        <v>0</v>
      </c>
      <c r="L157" s="168">
        <v>0</v>
      </c>
      <c r="M157" s="169">
        <v>0</v>
      </c>
      <c r="N157" s="168">
        <f t="shared" si="153"/>
        <v>0</v>
      </c>
      <c r="O157" s="167">
        <f t="shared" si="154"/>
        <v>0</v>
      </c>
    </row>
    <row r="158" spans="1:15" ht="15" customHeight="1" x14ac:dyDescent="0.3">
      <c r="A158" s="50" t="s">
        <v>43</v>
      </c>
      <c r="B158" s="39"/>
      <c r="C158" s="29"/>
      <c r="D158" s="30">
        <f>SUM(D155:D157)</f>
        <v>0</v>
      </c>
      <c r="E158" s="124">
        <f>SUM(E155:E157)</f>
        <v>0</v>
      </c>
      <c r="F158" s="39"/>
      <c r="G158" s="29"/>
      <c r="H158" s="150">
        <f>SUM(H155:H157)</f>
        <v>18</v>
      </c>
      <c r="I158" s="151">
        <f t="shared" ref="I158" si="155">SUM(I155:I157)</f>
        <v>1764297.7</v>
      </c>
      <c r="J158" s="150">
        <f t="shared" ref="J158" si="156">SUM(J155:J157)</f>
        <v>0</v>
      </c>
      <c r="K158" s="92">
        <f t="shared" ref="K158" si="157">SUM(K155:K157)</f>
        <v>0</v>
      </c>
      <c r="L158" s="42">
        <f t="shared" ref="L158:M158" si="158">SUM(L155:L157)</f>
        <v>18</v>
      </c>
      <c r="M158" s="170">
        <f t="shared" si="158"/>
        <v>1764297.7</v>
      </c>
      <c r="N158" s="42">
        <f t="shared" si="153"/>
        <v>18</v>
      </c>
      <c r="O158" s="92">
        <f t="shared" si="154"/>
        <v>1764297.7</v>
      </c>
    </row>
    <row r="159" spans="1:15" x14ac:dyDescent="0.3">
      <c r="A159" s="45" t="s">
        <v>44</v>
      </c>
      <c r="B159" s="38" t="s">
        <v>70</v>
      </c>
      <c r="C159" s="27" t="s">
        <v>3</v>
      </c>
      <c r="D159" s="96">
        <v>26041</v>
      </c>
      <c r="E159" s="126">
        <v>319896394.78999931</v>
      </c>
      <c r="F159" s="38" t="s">
        <v>74</v>
      </c>
      <c r="G159" s="27" t="s">
        <v>3</v>
      </c>
      <c r="H159" s="160">
        <v>5864</v>
      </c>
      <c r="I159" s="171">
        <v>122683419</v>
      </c>
      <c r="J159" s="160">
        <v>4527</v>
      </c>
      <c r="K159" s="172">
        <v>40393477</v>
      </c>
      <c r="L159" s="168">
        <v>10391</v>
      </c>
      <c r="M159" s="169">
        <v>163076896</v>
      </c>
      <c r="N159" s="168">
        <f t="shared" si="128"/>
        <v>36432</v>
      </c>
      <c r="O159" s="167">
        <f t="shared" si="128"/>
        <v>482973290.78999931</v>
      </c>
    </row>
    <row r="160" spans="1:15" x14ac:dyDescent="0.3">
      <c r="A160" s="45"/>
      <c r="B160" s="38" t="s">
        <v>70</v>
      </c>
      <c r="C160" s="27" t="s">
        <v>4</v>
      </c>
      <c r="D160" s="96">
        <v>9</v>
      </c>
      <c r="E160" s="126">
        <v>8369219.5100000007</v>
      </c>
      <c r="F160" s="38" t="s">
        <v>74</v>
      </c>
      <c r="G160" s="27" t="s">
        <v>4</v>
      </c>
      <c r="H160" s="165">
        <v>8</v>
      </c>
      <c r="I160" s="166">
        <v>14693766.300000001</v>
      </c>
      <c r="J160" s="160">
        <v>15</v>
      </c>
      <c r="K160" s="172">
        <v>16989655.699999999</v>
      </c>
      <c r="L160" s="168">
        <v>23</v>
      </c>
      <c r="M160" s="169">
        <v>31683422</v>
      </c>
      <c r="N160" s="168">
        <f t="shared" si="128"/>
        <v>32</v>
      </c>
      <c r="O160" s="167">
        <f t="shared" si="128"/>
        <v>40052641.509999998</v>
      </c>
    </row>
    <row r="161" spans="1:15" x14ac:dyDescent="0.3">
      <c r="A161" s="45"/>
      <c r="B161" s="38" t="s">
        <v>72</v>
      </c>
      <c r="C161" s="27" t="s">
        <v>4</v>
      </c>
      <c r="D161" s="96">
        <v>390</v>
      </c>
      <c r="E161" s="126">
        <v>566745371.06000018</v>
      </c>
      <c r="F161" s="38" t="s">
        <v>72</v>
      </c>
      <c r="G161" s="27" t="s">
        <v>4</v>
      </c>
      <c r="H161" s="165">
        <v>147</v>
      </c>
      <c r="I161" s="166">
        <v>79576126.36999999</v>
      </c>
      <c r="J161" s="160">
        <v>300</v>
      </c>
      <c r="K161" s="172">
        <v>98292865.060000002</v>
      </c>
      <c r="L161" s="168">
        <v>447</v>
      </c>
      <c r="M161" s="169">
        <v>177868991.43000001</v>
      </c>
      <c r="N161" s="168">
        <f t="shared" si="128"/>
        <v>837</v>
      </c>
      <c r="O161" s="167">
        <f t="shared" si="128"/>
        <v>744614362.49000025</v>
      </c>
    </row>
    <row r="162" spans="1:15" x14ac:dyDescent="0.3">
      <c r="A162" s="46" t="s">
        <v>44</v>
      </c>
      <c r="B162" s="39"/>
      <c r="C162" s="29"/>
      <c r="D162" s="30">
        <f>SUM(D159:D161)</f>
        <v>26440</v>
      </c>
      <c r="E162" s="124">
        <f>SUM(E159:E161)</f>
        <v>895010985.35999942</v>
      </c>
      <c r="F162" s="39"/>
      <c r="G162" s="29"/>
      <c r="H162" s="150">
        <f>SUM(H159:H161)</f>
        <v>6019</v>
      </c>
      <c r="I162" s="151">
        <f t="shared" ref="I162" si="159">SUM(I159:I161)</f>
        <v>216953311.67000002</v>
      </c>
      <c r="J162" s="150">
        <f t="shared" ref="J162" si="160">SUM(J159:J161)</f>
        <v>4842</v>
      </c>
      <c r="K162" s="92">
        <f t="shared" ref="K162" si="161">SUM(K159:K161)</f>
        <v>155675997.75999999</v>
      </c>
      <c r="L162" s="42">
        <f t="shared" ref="L162:M162" si="162">SUM(L159:L161)</f>
        <v>10861</v>
      </c>
      <c r="M162" s="170">
        <f t="shared" si="162"/>
        <v>372629309.43000001</v>
      </c>
      <c r="N162" s="42">
        <f t="shared" si="128"/>
        <v>37301</v>
      </c>
      <c r="O162" s="92">
        <f t="shared" si="128"/>
        <v>1267640294.7899995</v>
      </c>
    </row>
    <row r="163" spans="1:15" x14ac:dyDescent="0.3">
      <c r="A163" s="45" t="s">
        <v>45</v>
      </c>
      <c r="B163" s="38" t="s">
        <v>70</v>
      </c>
      <c r="C163" s="27" t="s">
        <v>3</v>
      </c>
      <c r="D163" s="96">
        <v>4904</v>
      </c>
      <c r="E163" s="126">
        <v>63756819.969999999</v>
      </c>
      <c r="F163" s="38" t="s">
        <v>74</v>
      </c>
      <c r="G163" s="27" t="s">
        <v>3</v>
      </c>
      <c r="H163" s="160">
        <v>2220</v>
      </c>
      <c r="I163" s="171">
        <v>46594169.670000002</v>
      </c>
      <c r="J163" s="160">
        <v>1234</v>
      </c>
      <c r="K163" s="172">
        <v>11119417</v>
      </c>
      <c r="L163" s="168">
        <v>3454</v>
      </c>
      <c r="M163" s="169">
        <v>57713586.670000002</v>
      </c>
      <c r="N163" s="168">
        <f t="shared" si="128"/>
        <v>8358</v>
      </c>
      <c r="O163" s="167">
        <f t="shared" si="128"/>
        <v>121470406.64</v>
      </c>
    </row>
    <row r="164" spans="1:15" x14ac:dyDescent="0.3">
      <c r="A164" s="45"/>
      <c r="B164" s="38" t="s">
        <v>70</v>
      </c>
      <c r="C164" s="27" t="s">
        <v>4</v>
      </c>
      <c r="D164" s="96">
        <v>16</v>
      </c>
      <c r="E164" s="126">
        <v>16817953.330000002</v>
      </c>
      <c r="F164" s="38" t="s">
        <v>74</v>
      </c>
      <c r="G164" s="27" t="s">
        <v>4</v>
      </c>
      <c r="H164" s="165">
        <v>3</v>
      </c>
      <c r="I164" s="166">
        <v>1375208.76</v>
      </c>
      <c r="J164" s="165">
        <v>0</v>
      </c>
      <c r="K164" s="167">
        <v>0</v>
      </c>
      <c r="L164" s="168">
        <v>3</v>
      </c>
      <c r="M164" s="169">
        <v>1375208.76</v>
      </c>
      <c r="N164" s="168">
        <f t="shared" si="128"/>
        <v>19</v>
      </c>
      <c r="O164" s="167">
        <f t="shared" si="128"/>
        <v>18193162.090000004</v>
      </c>
    </row>
    <row r="165" spans="1:15" x14ac:dyDescent="0.3">
      <c r="A165" s="45"/>
      <c r="B165" s="38" t="s">
        <v>72</v>
      </c>
      <c r="C165" s="27" t="s">
        <v>4</v>
      </c>
      <c r="D165" s="96">
        <v>225</v>
      </c>
      <c r="E165" s="126">
        <v>213540168.55000004</v>
      </c>
      <c r="F165" s="38" t="s">
        <v>72</v>
      </c>
      <c r="G165" s="27" t="s">
        <v>4</v>
      </c>
      <c r="H165" s="165">
        <v>87</v>
      </c>
      <c r="I165" s="166">
        <v>53503607.940000005</v>
      </c>
      <c r="J165" s="160">
        <v>136</v>
      </c>
      <c r="K165" s="172">
        <v>54681965.280000001</v>
      </c>
      <c r="L165" s="168">
        <v>223</v>
      </c>
      <c r="M165" s="169">
        <v>108185573.22</v>
      </c>
      <c r="N165" s="168">
        <f t="shared" si="128"/>
        <v>448</v>
      </c>
      <c r="O165" s="167">
        <f t="shared" si="128"/>
        <v>321725741.77000004</v>
      </c>
    </row>
    <row r="166" spans="1:15" x14ac:dyDescent="0.3">
      <c r="A166" s="46" t="s">
        <v>45</v>
      </c>
      <c r="B166" s="39"/>
      <c r="C166" s="29"/>
      <c r="D166" s="30">
        <f>SUM(D163:D165)</f>
        <v>5145</v>
      </c>
      <c r="E166" s="124">
        <f>SUM(E163:E165)</f>
        <v>294114941.85000002</v>
      </c>
      <c r="F166" s="39"/>
      <c r="G166" s="29"/>
      <c r="H166" s="150">
        <f>SUM(H163:H165)</f>
        <v>2310</v>
      </c>
      <c r="I166" s="151">
        <f t="shared" ref="I166" si="163">SUM(I163:I165)</f>
        <v>101472986.37</v>
      </c>
      <c r="J166" s="150">
        <f t="shared" ref="J166" si="164">SUM(J163:J165)</f>
        <v>1370</v>
      </c>
      <c r="K166" s="92">
        <f t="shared" ref="K166" si="165">SUM(K163:K165)</f>
        <v>65801382.280000001</v>
      </c>
      <c r="L166" s="42">
        <f t="shared" ref="L166:M166" si="166">SUM(L163:L165)</f>
        <v>3680</v>
      </c>
      <c r="M166" s="170">
        <f t="shared" si="166"/>
        <v>167274368.65000001</v>
      </c>
      <c r="N166" s="42">
        <f t="shared" si="128"/>
        <v>8825</v>
      </c>
      <c r="O166" s="92">
        <f t="shared" si="128"/>
        <v>461389310.5</v>
      </c>
    </row>
    <row r="167" spans="1:15" x14ac:dyDescent="0.3">
      <c r="A167" s="45" t="s">
        <v>46</v>
      </c>
      <c r="B167" s="38" t="s">
        <v>70</v>
      </c>
      <c r="C167" s="27" t="s">
        <v>3</v>
      </c>
      <c r="D167" s="96">
        <v>8950</v>
      </c>
      <c r="E167" s="126">
        <v>107257287.7299999</v>
      </c>
      <c r="F167" s="38" t="s">
        <v>74</v>
      </c>
      <c r="G167" s="27" t="s">
        <v>3</v>
      </c>
      <c r="H167" s="160">
        <v>2039</v>
      </c>
      <c r="I167" s="171">
        <v>42882521</v>
      </c>
      <c r="J167" s="160">
        <v>1333</v>
      </c>
      <c r="K167" s="172">
        <v>11793769</v>
      </c>
      <c r="L167" s="168">
        <v>3372</v>
      </c>
      <c r="M167" s="169">
        <v>54676290</v>
      </c>
      <c r="N167" s="168">
        <f t="shared" si="128"/>
        <v>12322</v>
      </c>
      <c r="O167" s="167">
        <f t="shared" si="128"/>
        <v>161933577.7299999</v>
      </c>
    </row>
    <row r="168" spans="1:15" x14ac:dyDescent="0.3">
      <c r="A168" s="45"/>
      <c r="B168" s="38" t="s">
        <v>70</v>
      </c>
      <c r="C168" s="27" t="s">
        <v>4</v>
      </c>
      <c r="D168" s="96">
        <v>5</v>
      </c>
      <c r="E168" s="126">
        <v>5844368.0499999998</v>
      </c>
      <c r="F168" s="38" t="s">
        <v>74</v>
      </c>
      <c r="G168" s="27" t="s">
        <v>4</v>
      </c>
      <c r="H168" s="165">
        <v>1</v>
      </c>
      <c r="I168" s="166">
        <v>531899.97</v>
      </c>
      <c r="J168" s="165">
        <v>0</v>
      </c>
      <c r="K168" s="167">
        <v>0</v>
      </c>
      <c r="L168" s="168">
        <v>1</v>
      </c>
      <c r="M168" s="169">
        <v>531899.97</v>
      </c>
      <c r="N168" s="168">
        <f t="shared" si="128"/>
        <v>6</v>
      </c>
      <c r="O168" s="167">
        <f t="shared" si="128"/>
        <v>6376268.0199999996</v>
      </c>
    </row>
    <row r="169" spans="1:15" x14ac:dyDescent="0.3">
      <c r="A169" s="45"/>
      <c r="B169" s="38" t="s">
        <v>72</v>
      </c>
      <c r="C169" s="27" t="s">
        <v>4</v>
      </c>
      <c r="D169" s="96">
        <v>111</v>
      </c>
      <c r="E169" s="126">
        <v>130911023.56999999</v>
      </c>
      <c r="F169" s="38" t="s">
        <v>72</v>
      </c>
      <c r="G169" s="27" t="s">
        <v>4</v>
      </c>
      <c r="H169" s="165">
        <v>44</v>
      </c>
      <c r="I169" s="171">
        <v>29155618.390000001</v>
      </c>
      <c r="J169" s="160">
        <v>76</v>
      </c>
      <c r="K169" s="172">
        <v>32997795.650000006</v>
      </c>
      <c r="L169" s="168">
        <v>120</v>
      </c>
      <c r="M169" s="169">
        <v>62153414.040000007</v>
      </c>
      <c r="N169" s="168">
        <f t="shared" si="128"/>
        <v>231</v>
      </c>
      <c r="O169" s="167">
        <f t="shared" si="128"/>
        <v>193064437.61000001</v>
      </c>
    </row>
    <row r="170" spans="1:15" x14ac:dyDescent="0.3">
      <c r="A170" s="46" t="s">
        <v>46</v>
      </c>
      <c r="B170" s="39"/>
      <c r="C170" s="29"/>
      <c r="D170" s="30">
        <f>SUM(D167:D169)</f>
        <v>9066</v>
      </c>
      <c r="E170" s="124">
        <f>SUM(E167:E169)</f>
        <v>244012679.3499999</v>
      </c>
      <c r="F170" s="39"/>
      <c r="G170" s="29"/>
      <c r="H170" s="150">
        <f>SUM(H167:H169)</f>
        <v>2084</v>
      </c>
      <c r="I170" s="151">
        <f t="shared" ref="I170" si="167">SUM(I167:I169)</f>
        <v>72570039.359999999</v>
      </c>
      <c r="J170" s="150">
        <f t="shared" ref="J170" si="168">SUM(J167:J169)</f>
        <v>1409</v>
      </c>
      <c r="K170" s="92">
        <f t="shared" ref="K170" si="169">SUM(K167:K169)</f>
        <v>44791564.650000006</v>
      </c>
      <c r="L170" s="42">
        <f t="shared" ref="L170:M170" si="170">SUM(L167:L169)</f>
        <v>3493</v>
      </c>
      <c r="M170" s="170">
        <f t="shared" si="170"/>
        <v>117361604.01000001</v>
      </c>
      <c r="N170" s="42">
        <f t="shared" si="128"/>
        <v>12559</v>
      </c>
      <c r="O170" s="92">
        <f t="shared" si="128"/>
        <v>361374283.3599999</v>
      </c>
    </row>
    <row r="171" spans="1:15" x14ac:dyDescent="0.3">
      <c r="A171" s="47" t="s">
        <v>47</v>
      </c>
      <c r="B171" s="38" t="s">
        <v>70</v>
      </c>
      <c r="C171" s="27" t="s">
        <v>3</v>
      </c>
      <c r="D171" s="96">
        <v>9</v>
      </c>
      <c r="E171" s="126">
        <v>117321.19</v>
      </c>
      <c r="F171" s="38" t="s">
        <v>74</v>
      </c>
      <c r="G171" s="27" t="s">
        <v>3</v>
      </c>
      <c r="H171" s="165">
        <v>0</v>
      </c>
      <c r="I171" s="166">
        <v>0</v>
      </c>
      <c r="J171" s="165">
        <v>0</v>
      </c>
      <c r="K171" s="167">
        <v>0</v>
      </c>
      <c r="L171" s="168">
        <v>0</v>
      </c>
      <c r="M171" s="169">
        <v>0</v>
      </c>
      <c r="N171" s="168">
        <f t="shared" si="128"/>
        <v>9</v>
      </c>
      <c r="O171" s="167">
        <f t="shared" si="128"/>
        <v>117321.19</v>
      </c>
    </row>
    <row r="172" spans="1:15" x14ac:dyDescent="0.3">
      <c r="A172" s="48"/>
      <c r="B172" s="38" t="s">
        <v>70</v>
      </c>
      <c r="C172" s="27" t="s">
        <v>4</v>
      </c>
      <c r="D172" s="28">
        <v>0</v>
      </c>
      <c r="E172" s="125">
        <v>0</v>
      </c>
      <c r="F172" s="38" t="s">
        <v>74</v>
      </c>
      <c r="G172" s="27" t="s">
        <v>4</v>
      </c>
      <c r="H172" s="165">
        <v>0</v>
      </c>
      <c r="I172" s="166">
        <v>0</v>
      </c>
      <c r="J172" s="165">
        <v>0</v>
      </c>
      <c r="K172" s="167">
        <v>0</v>
      </c>
      <c r="L172" s="168">
        <v>0</v>
      </c>
      <c r="M172" s="169">
        <v>0</v>
      </c>
      <c r="N172" s="168">
        <f t="shared" si="128"/>
        <v>0</v>
      </c>
      <c r="O172" s="167">
        <f t="shared" si="128"/>
        <v>0</v>
      </c>
    </row>
    <row r="173" spans="1:15" x14ac:dyDescent="0.3">
      <c r="A173" s="48"/>
      <c r="B173" s="38" t="s">
        <v>72</v>
      </c>
      <c r="C173" s="27" t="s">
        <v>4</v>
      </c>
      <c r="D173" s="28">
        <v>0</v>
      </c>
      <c r="E173" s="125">
        <v>0</v>
      </c>
      <c r="F173" s="38" t="s">
        <v>72</v>
      </c>
      <c r="G173" s="27" t="s">
        <v>4</v>
      </c>
      <c r="H173" s="165">
        <v>0</v>
      </c>
      <c r="I173" s="166">
        <v>0</v>
      </c>
      <c r="J173" s="165">
        <v>0</v>
      </c>
      <c r="K173" s="167">
        <v>0</v>
      </c>
      <c r="L173" s="168">
        <v>0</v>
      </c>
      <c r="M173" s="169">
        <v>0</v>
      </c>
      <c r="N173" s="168">
        <f t="shared" si="128"/>
        <v>0</v>
      </c>
      <c r="O173" s="167">
        <f t="shared" si="128"/>
        <v>0</v>
      </c>
    </row>
    <row r="174" spans="1:15" x14ac:dyDescent="0.3">
      <c r="A174" s="46" t="s">
        <v>47</v>
      </c>
      <c r="B174" s="39"/>
      <c r="C174" s="29"/>
      <c r="D174" s="30">
        <f>SUM(D171:D173)</f>
        <v>9</v>
      </c>
      <c r="E174" s="124">
        <f>SUM(E171:E173)</f>
        <v>117321.19</v>
      </c>
      <c r="F174" s="39"/>
      <c r="G174" s="29"/>
      <c r="H174" s="150">
        <f>SUM(H171:H173)</f>
        <v>0</v>
      </c>
      <c r="I174" s="151">
        <f t="shared" ref="I174" si="171">SUM(I171:I173)</f>
        <v>0</v>
      </c>
      <c r="J174" s="150">
        <f t="shared" ref="J174" si="172">SUM(J171:J173)</f>
        <v>0</v>
      </c>
      <c r="K174" s="92">
        <f t="shared" ref="K174" si="173">SUM(K171:K173)</f>
        <v>0</v>
      </c>
      <c r="L174" s="42">
        <f t="shared" ref="L174:M174" si="174">SUM(L171:L173)</f>
        <v>0</v>
      </c>
      <c r="M174" s="170">
        <f t="shared" si="174"/>
        <v>0</v>
      </c>
      <c r="N174" s="42">
        <f t="shared" si="128"/>
        <v>9</v>
      </c>
      <c r="O174" s="92">
        <f t="shared" si="128"/>
        <v>117321.19</v>
      </c>
    </row>
    <row r="175" spans="1:15" x14ac:dyDescent="0.3">
      <c r="A175" s="45" t="s">
        <v>48</v>
      </c>
      <c r="B175" s="38" t="s">
        <v>70</v>
      </c>
      <c r="C175" s="27" t="s">
        <v>3</v>
      </c>
      <c r="D175" s="96">
        <v>30832</v>
      </c>
      <c r="E175" s="126">
        <v>392083273.59000063</v>
      </c>
      <c r="F175" s="38" t="s">
        <v>74</v>
      </c>
      <c r="G175" s="27" t="s">
        <v>3</v>
      </c>
      <c r="H175" s="160">
        <v>5407</v>
      </c>
      <c r="I175" s="171">
        <v>112547193</v>
      </c>
      <c r="J175" s="160">
        <v>3840</v>
      </c>
      <c r="K175" s="172">
        <v>34077992</v>
      </c>
      <c r="L175" s="168">
        <v>9247</v>
      </c>
      <c r="M175" s="169">
        <v>146625185</v>
      </c>
      <c r="N175" s="168">
        <f t="shared" si="128"/>
        <v>40079</v>
      </c>
      <c r="O175" s="167">
        <f t="shared" si="128"/>
        <v>538708458.59000063</v>
      </c>
    </row>
    <row r="176" spans="1:15" x14ac:dyDescent="0.3">
      <c r="A176" s="45"/>
      <c r="B176" s="38" t="s">
        <v>70</v>
      </c>
      <c r="C176" s="27" t="s">
        <v>4</v>
      </c>
      <c r="D176" s="96">
        <v>43</v>
      </c>
      <c r="E176" s="126">
        <v>62680428.820000008</v>
      </c>
      <c r="F176" s="38" t="s">
        <v>74</v>
      </c>
      <c r="G176" s="27" t="s">
        <v>4</v>
      </c>
      <c r="H176" s="165">
        <v>5</v>
      </c>
      <c r="I176" s="166">
        <v>12489257.250000002</v>
      </c>
      <c r="J176" s="160">
        <v>5</v>
      </c>
      <c r="K176" s="172">
        <v>7563930.1600000001</v>
      </c>
      <c r="L176" s="168">
        <v>10</v>
      </c>
      <c r="M176" s="169">
        <v>20053187.410000004</v>
      </c>
      <c r="N176" s="168">
        <f t="shared" si="128"/>
        <v>53</v>
      </c>
      <c r="O176" s="167">
        <f t="shared" si="128"/>
        <v>82733616.230000019</v>
      </c>
    </row>
    <row r="177" spans="1:15" x14ac:dyDescent="0.3">
      <c r="A177" s="45"/>
      <c r="B177" s="38" t="s">
        <v>72</v>
      </c>
      <c r="C177" s="27" t="s">
        <v>4</v>
      </c>
      <c r="D177" s="96">
        <v>370</v>
      </c>
      <c r="E177" s="126">
        <v>577489401.94999897</v>
      </c>
      <c r="F177" s="38" t="s">
        <v>72</v>
      </c>
      <c r="G177" s="27" t="s">
        <v>4</v>
      </c>
      <c r="H177" s="165">
        <v>92</v>
      </c>
      <c r="I177" s="166">
        <v>63171956.199999966</v>
      </c>
      <c r="J177" s="160">
        <v>245</v>
      </c>
      <c r="K177" s="172">
        <v>81232891.86999993</v>
      </c>
      <c r="L177" s="168">
        <v>337</v>
      </c>
      <c r="M177" s="169">
        <v>144404848.0699999</v>
      </c>
      <c r="N177" s="168">
        <f t="shared" si="128"/>
        <v>707</v>
      </c>
      <c r="O177" s="167">
        <f t="shared" si="128"/>
        <v>721894250.01999891</v>
      </c>
    </row>
    <row r="178" spans="1:15" x14ac:dyDescent="0.3">
      <c r="A178" s="46" t="s">
        <v>48</v>
      </c>
      <c r="B178" s="39"/>
      <c r="C178" s="29"/>
      <c r="D178" s="30">
        <f>SUM(D175:D177)</f>
        <v>31245</v>
      </c>
      <c r="E178" s="124">
        <f>SUM(E175:E177)</f>
        <v>1032253104.3599997</v>
      </c>
      <c r="F178" s="39"/>
      <c r="G178" s="29"/>
      <c r="H178" s="150">
        <f>SUM(H175:H177)</f>
        <v>5504</v>
      </c>
      <c r="I178" s="151">
        <f t="shared" ref="I178" si="175">SUM(I175:I177)</f>
        <v>188208406.44999996</v>
      </c>
      <c r="J178" s="150">
        <f t="shared" ref="J178" si="176">SUM(J175:J177)</f>
        <v>4090</v>
      </c>
      <c r="K178" s="92">
        <f t="shared" ref="K178" si="177">SUM(K175:K177)</f>
        <v>122874814.02999993</v>
      </c>
      <c r="L178" s="42">
        <f t="shared" ref="L178:M178" si="178">SUM(L175:L177)</f>
        <v>9594</v>
      </c>
      <c r="M178" s="170">
        <f t="shared" si="178"/>
        <v>311083220.4799999</v>
      </c>
      <c r="N178" s="42">
        <f t="shared" si="128"/>
        <v>40839</v>
      </c>
      <c r="O178" s="92">
        <f t="shared" si="128"/>
        <v>1343336324.8399997</v>
      </c>
    </row>
    <row r="179" spans="1:15" x14ac:dyDescent="0.3">
      <c r="A179" s="45" t="s">
        <v>49</v>
      </c>
      <c r="B179" s="38" t="s">
        <v>70</v>
      </c>
      <c r="C179" s="27" t="s">
        <v>3</v>
      </c>
      <c r="D179" s="96">
        <v>664</v>
      </c>
      <c r="E179" s="126">
        <v>8223816.9199999999</v>
      </c>
      <c r="F179" s="38" t="s">
        <v>74</v>
      </c>
      <c r="G179" s="27" t="s">
        <v>3</v>
      </c>
      <c r="H179" s="160">
        <v>1648</v>
      </c>
      <c r="I179" s="171">
        <v>34991668</v>
      </c>
      <c r="J179" s="165">
        <v>1</v>
      </c>
      <c r="K179" s="167">
        <v>21250</v>
      </c>
      <c r="L179" s="168">
        <v>1649</v>
      </c>
      <c r="M179" s="169">
        <v>35012918</v>
      </c>
      <c r="N179" s="168">
        <f t="shared" si="128"/>
        <v>2313</v>
      </c>
      <c r="O179" s="167">
        <f t="shared" si="128"/>
        <v>43236734.920000002</v>
      </c>
    </row>
    <row r="180" spans="1:15" x14ac:dyDescent="0.3">
      <c r="A180" s="45"/>
      <c r="B180" s="38" t="s">
        <v>70</v>
      </c>
      <c r="C180" s="27" t="s">
        <v>4</v>
      </c>
      <c r="D180" s="28">
        <v>0</v>
      </c>
      <c r="E180" s="125">
        <v>0</v>
      </c>
      <c r="F180" s="38" t="s">
        <v>74</v>
      </c>
      <c r="G180" s="27" t="s">
        <v>4</v>
      </c>
      <c r="H180" s="165">
        <v>38</v>
      </c>
      <c r="I180" s="166">
        <v>37369464</v>
      </c>
      <c r="J180" s="165">
        <v>0</v>
      </c>
      <c r="K180" s="167">
        <v>0</v>
      </c>
      <c r="L180" s="168">
        <v>38</v>
      </c>
      <c r="M180" s="169">
        <v>37369464</v>
      </c>
      <c r="N180" s="168">
        <f t="shared" si="128"/>
        <v>38</v>
      </c>
      <c r="O180" s="167">
        <f t="shared" si="128"/>
        <v>37369464</v>
      </c>
    </row>
    <row r="181" spans="1:15" x14ac:dyDescent="0.3">
      <c r="A181" s="45"/>
      <c r="B181" s="38" t="s">
        <v>72</v>
      </c>
      <c r="C181" s="27" t="s">
        <v>4</v>
      </c>
      <c r="D181" s="28">
        <v>0</v>
      </c>
      <c r="E181" s="125">
        <v>0</v>
      </c>
      <c r="F181" s="38" t="s">
        <v>72</v>
      </c>
      <c r="G181" s="27" t="s">
        <v>4</v>
      </c>
      <c r="H181" s="165">
        <v>0</v>
      </c>
      <c r="I181" s="166">
        <v>0</v>
      </c>
      <c r="J181" s="165">
        <v>0</v>
      </c>
      <c r="K181" s="167">
        <v>0</v>
      </c>
      <c r="L181" s="168">
        <v>0</v>
      </c>
      <c r="M181" s="169">
        <v>0</v>
      </c>
      <c r="N181" s="168">
        <f t="shared" si="128"/>
        <v>0</v>
      </c>
      <c r="O181" s="167">
        <f t="shared" si="128"/>
        <v>0</v>
      </c>
    </row>
    <row r="182" spans="1:15" x14ac:dyDescent="0.3">
      <c r="A182" s="46" t="s">
        <v>49</v>
      </c>
      <c r="B182" s="39"/>
      <c r="C182" s="29"/>
      <c r="D182" s="30">
        <f>SUM(D179:D181)</f>
        <v>664</v>
      </c>
      <c r="E182" s="124">
        <f>SUM(E179:E181)</f>
        <v>8223816.9199999999</v>
      </c>
      <c r="F182" s="39"/>
      <c r="G182" s="29"/>
      <c r="H182" s="150">
        <f>SUM(H179:H181)</f>
        <v>1686</v>
      </c>
      <c r="I182" s="151">
        <f t="shared" ref="I182" si="179">SUM(I179:I181)</f>
        <v>72361132</v>
      </c>
      <c r="J182" s="150">
        <f t="shared" ref="J182" si="180">SUM(J179:J181)</f>
        <v>1</v>
      </c>
      <c r="K182" s="92">
        <f t="shared" ref="K182" si="181">SUM(K179:K181)</f>
        <v>21250</v>
      </c>
      <c r="L182" s="42">
        <f t="shared" ref="L182:M182" si="182">SUM(L179:L181)</f>
        <v>1687</v>
      </c>
      <c r="M182" s="170">
        <f t="shared" si="182"/>
        <v>72382382</v>
      </c>
      <c r="N182" s="42">
        <f t="shared" si="128"/>
        <v>2351</v>
      </c>
      <c r="O182" s="92">
        <f t="shared" si="128"/>
        <v>80606198.920000002</v>
      </c>
    </row>
    <row r="183" spans="1:15" x14ac:dyDescent="0.3">
      <c r="A183" s="45" t="s">
        <v>50</v>
      </c>
      <c r="B183" s="38" t="s">
        <v>70</v>
      </c>
      <c r="C183" s="27" t="s">
        <v>3</v>
      </c>
      <c r="D183" s="96">
        <v>1810</v>
      </c>
      <c r="E183" s="126">
        <v>23080651.519999996</v>
      </c>
      <c r="F183" s="38" t="s">
        <v>74</v>
      </c>
      <c r="G183" s="27" t="s">
        <v>3</v>
      </c>
      <c r="H183" s="160">
        <v>457</v>
      </c>
      <c r="I183" s="171">
        <v>9413764</v>
      </c>
      <c r="J183" s="160">
        <v>364</v>
      </c>
      <c r="K183" s="172">
        <v>3113845</v>
      </c>
      <c r="L183" s="168">
        <v>821</v>
      </c>
      <c r="M183" s="169">
        <v>12527609</v>
      </c>
      <c r="N183" s="168">
        <f t="shared" si="128"/>
        <v>2631</v>
      </c>
      <c r="O183" s="167">
        <f t="shared" si="128"/>
        <v>35608260.519999996</v>
      </c>
    </row>
    <row r="184" spans="1:15" x14ac:dyDescent="0.3">
      <c r="A184" s="45"/>
      <c r="B184" s="38" t="s">
        <v>70</v>
      </c>
      <c r="C184" s="27" t="s">
        <v>4</v>
      </c>
      <c r="D184" s="96">
        <v>3</v>
      </c>
      <c r="E184" s="126">
        <v>3796721.71</v>
      </c>
      <c r="F184" s="38" t="s">
        <v>74</v>
      </c>
      <c r="G184" s="27" t="s">
        <v>4</v>
      </c>
      <c r="H184" s="165">
        <v>0</v>
      </c>
      <c r="I184" s="166">
        <v>0</v>
      </c>
      <c r="J184" s="165">
        <v>0</v>
      </c>
      <c r="K184" s="167">
        <v>0</v>
      </c>
      <c r="L184" s="168">
        <v>0</v>
      </c>
      <c r="M184" s="169">
        <v>0</v>
      </c>
      <c r="N184" s="168">
        <f t="shared" si="128"/>
        <v>3</v>
      </c>
      <c r="O184" s="167">
        <f t="shared" si="128"/>
        <v>3796721.71</v>
      </c>
    </row>
    <row r="185" spans="1:15" x14ac:dyDescent="0.3">
      <c r="A185" s="45"/>
      <c r="B185" s="38" t="s">
        <v>72</v>
      </c>
      <c r="C185" s="27" t="s">
        <v>4</v>
      </c>
      <c r="D185" s="96">
        <v>27</v>
      </c>
      <c r="E185" s="126">
        <v>39749656.899999999</v>
      </c>
      <c r="F185" s="38" t="s">
        <v>72</v>
      </c>
      <c r="G185" s="27" t="s">
        <v>4</v>
      </c>
      <c r="H185" s="165">
        <v>3</v>
      </c>
      <c r="I185" s="166">
        <v>1801967.0699999998</v>
      </c>
      <c r="J185" s="165">
        <v>21</v>
      </c>
      <c r="K185" s="167">
        <v>14747066.99</v>
      </c>
      <c r="L185" s="168">
        <v>24</v>
      </c>
      <c r="M185" s="169">
        <v>16549034.060000001</v>
      </c>
      <c r="N185" s="168">
        <f t="shared" si="128"/>
        <v>51</v>
      </c>
      <c r="O185" s="167">
        <f t="shared" si="128"/>
        <v>56298690.960000001</v>
      </c>
    </row>
    <row r="186" spans="1:15" x14ac:dyDescent="0.3">
      <c r="A186" s="46" t="s">
        <v>50</v>
      </c>
      <c r="B186" s="39"/>
      <c r="C186" s="29"/>
      <c r="D186" s="30">
        <f>SUM(D183:D185)</f>
        <v>1840</v>
      </c>
      <c r="E186" s="124">
        <f>SUM(E183:E185)</f>
        <v>66627030.129999995</v>
      </c>
      <c r="F186" s="39"/>
      <c r="G186" s="29"/>
      <c r="H186" s="150">
        <f t="shared" ref="H186:M186" si="183">SUM(H183:H185)</f>
        <v>460</v>
      </c>
      <c r="I186" s="151">
        <f t="shared" si="183"/>
        <v>11215731.07</v>
      </c>
      <c r="J186" s="150">
        <f t="shared" si="183"/>
        <v>385</v>
      </c>
      <c r="K186" s="92">
        <f t="shared" si="183"/>
        <v>17860911.990000002</v>
      </c>
      <c r="L186" s="42">
        <f t="shared" si="183"/>
        <v>845</v>
      </c>
      <c r="M186" s="170">
        <f t="shared" si="183"/>
        <v>29076643.060000002</v>
      </c>
      <c r="N186" s="42">
        <f t="shared" si="128"/>
        <v>2685</v>
      </c>
      <c r="O186" s="92">
        <f t="shared" si="128"/>
        <v>95703673.189999998</v>
      </c>
    </row>
    <row r="187" spans="1:15" x14ac:dyDescent="0.3">
      <c r="A187" s="45" t="s">
        <v>51</v>
      </c>
      <c r="B187" s="38" t="s">
        <v>70</v>
      </c>
      <c r="C187" s="27" t="s">
        <v>3</v>
      </c>
      <c r="D187" s="96">
        <v>7048</v>
      </c>
      <c r="E187" s="126">
        <v>95052763.300000042</v>
      </c>
      <c r="F187" s="38" t="s">
        <v>74</v>
      </c>
      <c r="G187" s="27" t="s">
        <v>3</v>
      </c>
      <c r="H187" s="160">
        <v>2070</v>
      </c>
      <c r="I187" s="171">
        <v>43675848</v>
      </c>
      <c r="J187" s="160">
        <v>1011</v>
      </c>
      <c r="K187" s="172">
        <v>8966089</v>
      </c>
      <c r="L187" s="168">
        <v>3081</v>
      </c>
      <c r="M187" s="169">
        <v>52641937</v>
      </c>
      <c r="N187" s="168">
        <f t="shared" si="128"/>
        <v>10129</v>
      </c>
      <c r="O187" s="167">
        <f t="shared" si="128"/>
        <v>147694700.30000004</v>
      </c>
    </row>
    <row r="188" spans="1:15" x14ac:dyDescent="0.3">
      <c r="A188" s="45"/>
      <c r="B188" s="38" t="s">
        <v>70</v>
      </c>
      <c r="C188" s="27" t="s">
        <v>4</v>
      </c>
      <c r="D188" s="28">
        <v>0</v>
      </c>
      <c r="E188" s="125">
        <v>0</v>
      </c>
      <c r="F188" s="38" t="s">
        <v>74</v>
      </c>
      <c r="G188" s="27" t="s">
        <v>4</v>
      </c>
      <c r="H188" s="165">
        <v>1</v>
      </c>
      <c r="I188" s="166">
        <v>942622.95</v>
      </c>
      <c r="J188" s="165">
        <v>0</v>
      </c>
      <c r="K188" s="167">
        <v>0</v>
      </c>
      <c r="L188" s="168">
        <v>1</v>
      </c>
      <c r="M188" s="169">
        <v>942622.95</v>
      </c>
      <c r="N188" s="168">
        <f t="shared" si="128"/>
        <v>1</v>
      </c>
      <c r="O188" s="167">
        <f t="shared" si="128"/>
        <v>942622.95</v>
      </c>
    </row>
    <row r="189" spans="1:15" x14ac:dyDescent="0.3">
      <c r="A189" s="45"/>
      <c r="B189" s="38" t="s">
        <v>72</v>
      </c>
      <c r="C189" s="27" t="s">
        <v>4</v>
      </c>
      <c r="D189" s="96">
        <v>149</v>
      </c>
      <c r="E189" s="126">
        <v>210628799.57999995</v>
      </c>
      <c r="F189" s="38" t="s">
        <v>72</v>
      </c>
      <c r="G189" s="27" t="s">
        <v>4</v>
      </c>
      <c r="H189" s="165">
        <v>31</v>
      </c>
      <c r="I189" s="166">
        <v>26352712.530000009</v>
      </c>
      <c r="J189" s="165">
        <v>107</v>
      </c>
      <c r="K189" s="167">
        <v>54539576.840000004</v>
      </c>
      <c r="L189" s="168">
        <v>138</v>
      </c>
      <c r="M189" s="169">
        <v>80892289.370000005</v>
      </c>
      <c r="N189" s="168">
        <f t="shared" si="128"/>
        <v>287</v>
      </c>
      <c r="O189" s="167">
        <f t="shared" si="128"/>
        <v>291521088.94999993</v>
      </c>
    </row>
    <row r="190" spans="1:15" x14ac:dyDescent="0.3">
      <c r="A190" s="46" t="s">
        <v>51</v>
      </c>
      <c r="B190" s="39"/>
      <c r="C190" s="29"/>
      <c r="D190" s="30">
        <f>SUM(D187:D189)</f>
        <v>7197</v>
      </c>
      <c r="E190" s="124">
        <f>SUM(E187:E189)</f>
        <v>305681562.88</v>
      </c>
      <c r="F190" s="39"/>
      <c r="G190" s="29"/>
      <c r="H190" s="150">
        <f>SUM(H187:H189)</f>
        <v>2102</v>
      </c>
      <c r="I190" s="151">
        <f t="shared" ref="I190" si="184">SUM(I187:I189)</f>
        <v>70971183.480000019</v>
      </c>
      <c r="J190" s="150">
        <f t="shared" ref="J190" si="185">SUM(J187:J189)</f>
        <v>1118</v>
      </c>
      <c r="K190" s="92">
        <f t="shared" ref="K190" si="186">SUM(K187:K189)</f>
        <v>63505665.840000004</v>
      </c>
      <c r="L190" s="42">
        <f t="shared" ref="L190:M190" si="187">SUM(L187:L189)</f>
        <v>3220</v>
      </c>
      <c r="M190" s="170">
        <f t="shared" si="187"/>
        <v>134476849.31999999</v>
      </c>
      <c r="N190" s="42">
        <f t="shared" si="128"/>
        <v>10417</v>
      </c>
      <c r="O190" s="92">
        <f t="shared" si="128"/>
        <v>440158412.19999999</v>
      </c>
    </row>
    <row r="191" spans="1:15" x14ac:dyDescent="0.3">
      <c r="A191" s="45" t="s">
        <v>52</v>
      </c>
      <c r="B191" s="38" t="s">
        <v>70</v>
      </c>
      <c r="C191" s="27" t="s">
        <v>3</v>
      </c>
      <c r="D191" s="96">
        <v>2643</v>
      </c>
      <c r="E191" s="126">
        <v>32507580.059999999</v>
      </c>
      <c r="F191" s="38" t="s">
        <v>74</v>
      </c>
      <c r="G191" s="27" t="s">
        <v>3</v>
      </c>
      <c r="H191" s="160">
        <v>305</v>
      </c>
      <c r="I191" s="171">
        <v>6346673</v>
      </c>
      <c r="J191" s="165">
        <v>196</v>
      </c>
      <c r="K191" s="167">
        <v>1664585</v>
      </c>
      <c r="L191" s="168">
        <v>501</v>
      </c>
      <c r="M191" s="169">
        <v>8011258</v>
      </c>
      <c r="N191" s="168">
        <f t="shared" si="128"/>
        <v>3144</v>
      </c>
      <c r="O191" s="167">
        <f t="shared" si="128"/>
        <v>40518838.060000002</v>
      </c>
    </row>
    <row r="192" spans="1:15" x14ac:dyDescent="0.3">
      <c r="A192" s="45"/>
      <c r="B192" s="38" t="s">
        <v>70</v>
      </c>
      <c r="C192" s="27" t="s">
        <v>4</v>
      </c>
      <c r="D192" s="96">
        <v>33</v>
      </c>
      <c r="E192" s="126">
        <v>18266952.049999997</v>
      </c>
      <c r="F192" s="38" t="s">
        <v>74</v>
      </c>
      <c r="G192" s="27" t="s">
        <v>4</v>
      </c>
      <c r="H192" s="165">
        <v>1</v>
      </c>
      <c r="I192" s="166">
        <v>1950000</v>
      </c>
      <c r="J192" s="165">
        <v>2</v>
      </c>
      <c r="K192" s="167">
        <v>2925000</v>
      </c>
      <c r="L192" s="168">
        <v>3</v>
      </c>
      <c r="M192" s="169">
        <v>4875000</v>
      </c>
      <c r="N192" s="168">
        <f t="shared" si="128"/>
        <v>36</v>
      </c>
      <c r="O192" s="167">
        <f t="shared" si="128"/>
        <v>23141952.049999997</v>
      </c>
    </row>
    <row r="193" spans="1:15" x14ac:dyDescent="0.3">
      <c r="A193" s="45"/>
      <c r="B193" s="38" t="s">
        <v>72</v>
      </c>
      <c r="C193" s="27" t="s">
        <v>4</v>
      </c>
      <c r="D193" s="96">
        <v>101</v>
      </c>
      <c r="E193" s="126">
        <v>42228325.069999993</v>
      </c>
      <c r="F193" s="38" t="s">
        <v>72</v>
      </c>
      <c r="G193" s="27" t="s">
        <v>4</v>
      </c>
      <c r="H193" s="165">
        <v>15</v>
      </c>
      <c r="I193" s="166">
        <v>7839751.75</v>
      </c>
      <c r="J193" s="160">
        <v>68</v>
      </c>
      <c r="K193" s="172">
        <v>22191415.430000003</v>
      </c>
      <c r="L193" s="168">
        <v>83</v>
      </c>
      <c r="M193" s="169">
        <v>30031167.180000003</v>
      </c>
      <c r="N193" s="168">
        <f t="shared" si="128"/>
        <v>184</v>
      </c>
      <c r="O193" s="167">
        <f t="shared" si="128"/>
        <v>72259492.25</v>
      </c>
    </row>
    <row r="194" spans="1:15" x14ac:dyDescent="0.3">
      <c r="A194" s="46" t="s">
        <v>52</v>
      </c>
      <c r="B194" s="39"/>
      <c r="C194" s="29"/>
      <c r="D194" s="30">
        <f>SUM(D191:D193)</f>
        <v>2777</v>
      </c>
      <c r="E194" s="124">
        <f>SUM(E191:E193)</f>
        <v>93002857.179999992</v>
      </c>
      <c r="F194" s="39"/>
      <c r="G194" s="29"/>
      <c r="H194" s="150">
        <f>SUM(H191:H193)</f>
        <v>321</v>
      </c>
      <c r="I194" s="151">
        <f t="shared" ref="I194" si="188">SUM(I191:I193)</f>
        <v>16136424.75</v>
      </c>
      <c r="J194" s="150">
        <f t="shared" ref="J194" si="189">SUM(J191:J193)</f>
        <v>266</v>
      </c>
      <c r="K194" s="92">
        <f t="shared" ref="K194" si="190">SUM(K191:K193)</f>
        <v>26781000.430000003</v>
      </c>
      <c r="L194" s="42">
        <f t="shared" ref="L194:M194" si="191">SUM(L191:L193)</f>
        <v>587</v>
      </c>
      <c r="M194" s="170">
        <f t="shared" si="191"/>
        <v>42917425.180000007</v>
      </c>
      <c r="N194" s="42">
        <f t="shared" si="128"/>
        <v>3364</v>
      </c>
      <c r="O194" s="92">
        <f t="shared" si="128"/>
        <v>135920282.36000001</v>
      </c>
    </row>
    <row r="195" spans="1:15" x14ac:dyDescent="0.3">
      <c r="A195" s="45" t="s">
        <v>53</v>
      </c>
      <c r="B195" s="38" t="s">
        <v>70</v>
      </c>
      <c r="C195" s="27" t="s">
        <v>3</v>
      </c>
      <c r="D195" s="96">
        <v>10327</v>
      </c>
      <c r="E195" s="126">
        <v>135159401.75000012</v>
      </c>
      <c r="F195" s="38" t="s">
        <v>74</v>
      </c>
      <c r="G195" s="27" t="s">
        <v>3</v>
      </c>
      <c r="H195" s="160">
        <v>3686</v>
      </c>
      <c r="I195" s="171">
        <v>77775026</v>
      </c>
      <c r="J195" s="160">
        <v>1689</v>
      </c>
      <c r="K195" s="172">
        <v>14574695</v>
      </c>
      <c r="L195" s="168">
        <v>5375</v>
      </c>
      <c r="M195" s="169">
        <v>92349721</v>
      </c>
      <c r="N195" s="168">
        <f t="shared" si="128"/>
        <v>15702</v>
      </c>
      <c r="O195" s="167">
        <f t="shared" si="128"/>
        <v>227509122.75000012</v>
      </c>
    </row>
    <row r="196" spans="1:15" x14ac:dyDescent="0.3">
      <c r="A196" s="45"/>
      <c r="B196" s="38" t="s">
        <v>70</v>
      </c>
      <c r="C196" s="27" t="s">
        <v>4</v>
      </c>
      <c r="D196" s="96">
        <v>6</v>
      </c>
      <c r="E196" s="126">
        <v>10492254.48</v>
      </c>
      <c r="F196" s="38" t="s">
        <v>74</v>
      </c>
      <c r="G196" s="27" t="s">
        <v>4</v>
      </c>
      <c r="H196" s="165">
        <v>2</v>
      </c>
      <c r="I196" s="166">
        <v>4023248</v>
      </c>
      <c r="J196" s="165">
        <v>1</v>
      </c>
      <c r="K196" s="167">
        <v>1448969</v>
      </c>
      <c r="L196" s="168">
        <v>3</v>
      </c>
      <c r="M196" s="169">
        <v>5472217</v>
      </c>
      <c r="N196" s="168">
        <f t="shared" si="128"/>
        <v>9</v>
      </c>
      <c r="O196" s="167">
        <f t="shared" si="128"/>
        <v>15964471.48</v>
      </c>
    </row>
    <row r="197" spans="1:15" x14ac:dyDescent="0.3">
      <c r="A197" s="45"/>
      <c r="B197" s="38" t="s">
        <v>72</v>
      </c>
      <c r="C197" s="27" t="s">
        <v>4</v>
      </c>
      <c r="D197" s="96">
        <v>257</v>
      </c>
      <c r="E197" s="126">
        <v>333441010.76000017</v>
      </c>
      <c r="F197" s="38" t="s">
        <v>72</v>
      </c>
      <c r="G197" s="27" t="s">
        <v>4</v>
      </c>
      <c r="H197" s="165">
        <v>104</v>
      </c>
      <c r="I197" s="166">
        <v>66713645.07</v>
      </c>
      <c r="J197" s="160">
        <v>99</v>
      </c>
      <c r="K197" s="172">
        <v>37009879</v>
      </c>
      <c r="L197" s="168">
        <v>203</v>
      </c>
      <c r="M197" s="169">
        <v>103723524.06999999</v>
      </c>
      <c r="N197" s="168">
        <f t="shared" si="128"/>
        <v>460</v>
      </c>
      <c r="O197" s="167">
        <f t="shared" si="128"/>
        <v>437164534.83000016</v>
      </c>
    </row>
    <row r="198" spans="1:15" x14ac:dyDescent="0.3">
      <c r="A198" s="46" t="s">
        <v>53</v>
      </c>
      <c r="B198" s="39"/>
      <c r="C198" s="29"/>
      <c r="D198" s="30">
        <f>SUM(D195:D197)</f>
        <v>10590</v>
      </c>
      <c r="E198" s="124">
        <f>SUM(E195:E197)</f>
        <v>479092666.99000025</v>
      </c>
      <c r="F198" s="39"/>
      <c r="G198" s="29"/>
      <c r="H198" s="150">
        <f>SUM(H195:H197)</f>
        <v>3792</v>
      </c>
      <c r="I198" s="151">
        <f t="shared" ref="I198" si="192">SUM(I195:I197)</f>
        <v>148511919.06999999</v>
      </c>
      <c r="J198" s="150">
        <f t="shared" ref="J198" si="193">SUM(J195:J197)</f>
        <v>1789</v>
      </c>
      <c r="K198" s="92">
        <f t="shared" ref="K198" si="194">SUM(K195:K197)</f>
        <v>53033543</v>
      </c>
      <c r="L198" s="42">
        <f t="shared" ref="L198:M198" si="195">SUM(L195:L197)</f>
        <v>5581</v>
      </c>
      <c r="M198" s="170">
        <f t="shared" si="195"/>
        <v>201545462.06999999</v>
      </c>
      <c r="N198" s="42">
        <f t="shared" si="128"/>
        <v>16171</v>
      </c>
      <c r="O198" s="92">
        <f t="shared" si="128"/>
        <v>680638129.06000018</v>
      </c>
    </row>
    <row r="199" spans="1:15" x14ac:dyDescent="0.3">
      <c r="A199" s="45" t="s">
        <v>54</v>
      </c>
      <c r="B199" s="38" t="s">
        <v>70</v>
      </c>
      <c r="C199" s="27" t="s">
        <v>3</v>
      </c>
      <c r="D199" s="149">
        <v>32827</v>
      </c>
      <c r="E199" s="126">
        <v>428698620.40999961</v>
      </c>
      <c r="F199" s="38" t="s">
        <v>74</v>
      </c>
      <c r="G199" s="27" t="s">
        <v>3</v>
      </c>
      <c r="H199" s="160">
        <v>7745</v>
      </c>
      <c r="I199" s="171">
        <v>162902579</v>
      </c>
      <c r="J199" s="160">
        <v>4052</v>
      </c>
      <c r="K199" s="172">
        <v>35056857</v>
      </c>
      <c r="L199" s="168">
        <v>11797</v>
      </c>
      <c r="M199" s="169">
        <v>197959436</v>
      </c>
      <c r="N199" s="168">
        <f t="shared" ref="N199:O234" si="196">+L199+D199</f>
        <v>44624</v>
      </c>
      <c r="O199" s="167">
        <f t="shared" si="196"/>
        <v>626658056.40999961</v>
      </c>
    </row>
    <row r="200" spans="1:15" x14ac:dyDescent="0.3">
      <c r="A200" s="45"/>
      <c r="B200" s="38" t="s">
        <v>70</v>
      </c>
      <c r="C200" s="27" t="s">
        <v>4</v>
      </c>
      <c r="D200" s="96">
        <v>66</v>
      </c>
      <c r="E200" s="126">
        <v>46022335.829999998</v>
      </c>
      <c r="F200" s="38" t="s">
        <v>74</v>
      </c>
      <c r="G200" s="27" t="s">
        <v>4</v>
      </c>
      <c r="H200" s="160">
        <v>11</v>
      </c>
      <c r="I200" s="171">
        <v>25026507.750000004</v>
      </c>
      <c r="J200" s="160">
        <v>9</v>
      </c>
      <c r="K200" s="172">
        <v>17585082.270000003</v>
      </c>
      <c r="L200" s="168">
        <v>20</v>
      </c>
      <c r="M200" s="169">
        <v>42611590.020000011</v>
      </c>
      <c r="N200" s="168">
        <f t="shared" si="196"/>
        <v>86</v>
      </c>
      <c r="O200" s="167">
        <f t="shared" si="196"/>
        <v>88633925.850000009</v>
      </c>
    </row>
    <row r="201" spans="1:15" x14ac:dyDescent="0.3">
      <c r="A201" s="45"/>
      <c r="B201" s="38" t="s">
        <v>72</v>
      </c>
      <c r="C201" s="27" t="s">
        <v>4</v>
      </c>
      <c r="D201" s="96">
        <v>841</v>
      </c>
      <c r="E201" s="126">
        <v>921628504.35000002</v>
      </c>
      <c r="F201" s="38" t="s">
        <v>72</v>
      </c>
      <c r="G201" s="27" t="s">
        <v>4</v>
      </c>
      <c r="H201" s="160">
        <v>308</v>
      </c>
      <c r="I201" s="171">
        <v>255182564.39999995</v>
      </c>
      <c r="J201" s="160">
        <v>437</v>
      </c>
      <c r="K201" s="172">
        <v>223283816.50000021</v>
      </c>
      <c r="L201" s="168">
        <v>745</v>
      </c>
      <c r="M201" s="169">
        <v>478466380.90000015</v>
      </c>
      <c r="N201" s="168">
        <f t="shared" si="196"/>
        <v>1586</v>
      </c>
      <c r="O201" s="167">
        <f t="shared" si="196"/>
        <v>1400094885.2500002</v>
      </c>
    </row>
    <row r="202" spans="1:15" x14ac:dyDescent="0.3">
      <c r="A202" s="46" t="s">
        <v>54</v>
      </c>
      <c r="B202" s="39"/>
      <c r="C202" s="29"/>
      <c r="D202" s="30">
        <f>SUM(D199:D201)</f>
        <v>33734</v>
      </c>
      <c r="E202" s="124">
        <f>SUM(E199:E201)</f>
        <v>1396349460.5899997</v>
      </c>
      <c r="F202" s="39"/>
      <c r="G202" s="29"/>
      <c r="H202" s="150">
        <f>SUM(H199:H201)</f>
        <v>8064</v>
      </c>
      <c r="I202" s="151">
        <f t="shared" ref="I202" si="197">SUM(I199:I201)</f>
        <v>443111651.14999998</v>
      </c>
      <c r="J202" s="150">
        <f t="shared" ref="J202" si="198">SUM(J199:J201)</f>
        <v>4498</v>
      </c>
      <c r="K202" s="92">
        <f t="shared" ref="K202" si="199">SUM(K199:K201)</f>
        <v>275925755.77000022</v>
      </c>
      <c r="L202" s="42">
        <f t="shared" ref="L202:M202" si="200">SUM(L199:L201)</f>
        <v>12562</v>
      </c>
      <c r="M202" s="170">
        <f t="shared" si="200"/>
        <v>719037406.9200002</v>
      </c>
      <c r="N202" s="42">
        <f t="shared" si="196"/>
        <v>46296</v>
      </c>
      <c r="O202" s="92">
        <f t="shared" si="196"/>
        <v>2115386867.5099998</v>
      </c>
    </row>
    <row r="203" spans="1:15" x14ac:dyDescent="0.3">
      <c r="A203" s="45" t="s">
        <v>55</v>
      </c>
      <c r="B203" s="38" t="s">
        <v>70</v>
      </c>
      <c r="C203" s="27" t="s">
        <v>3</v>
      </c>
      <c r="D203" s="96">
        <v>4852</v>
      </c>
      <c r="E203" s="126">
        <v>61602593.610000022</v>
      </c>
      <c r="F203" s="38" t="s">
        <v>74</v>
      </c>
      <c r="G203" s="27" t="s">
        <v>3</v>
      </c>
      <c r="H203" s="160">
        <v>834</v>
      </c>
      <c r="I203" s="171">
        <v>16737958</v>
      </c>
      <c r="J203" s="160">
        <v>348</v>
      </c>
      <c r="K203" s="172">
        <v>2830514</v>
      </c>
      <c r="L203" s="168">
        <v>1182</v>
      </c>
      <c r="M203" s="169">
        <v>19568472</v>
      </c>
      <c r="N203" s="168">
        <f t="shared" si="196"/>
        <v>6034</v>
      </c>
      <c r="O203" s="167">
        <f t="shared" si="196"/>
        <v>81171065.610000014</v>
      </c>
    </row>
    <row r="204" spans="1:15" x14ac:dyDescent="0.3">
      <c r="A204" s="45"/>
      <c r="B204" s="38" t="s">
        <v>70</v>
      </c>
      <c r="C204" s="27" t="s">
        <v>4</v>
      </c>
      <c r="D204" s="28">
        <v>0</v>
      </c>
      <c r="E204" s="125">
        <v>0</v>
      </c>
      <c r="F204" s="38" t="s">
        <v>74</v>
      </c>
      <c r="G204" s="27" t="s">
        <v>4</v>
      </c>
      <c r="H204" s="160">
        <v>2</v>
      </c>
      <c r="I204" s="171">
        <v>3237807</v>
      </c>
      <c r="J204" s="165">
        <v>1</v>
      </c>
      <c r="K204" s="167">
        <v>723260</v>
      </c>
      <c r="L204" s="168">
        <v>3</v>
      </c>
      <c r="M204" s="169">
        <v>3961067</v>
      </c>
      <c r="N204" s="168">
        <f t="shared" si="196"/>
        <v>3</v>
      </c>
      <c r="O204" s="167">
        <f t="shared" si="196"/>
        <v>3961067</v>
      </c>
    </row>
    <row r="205" spans="1:15" x14ac:dyDescent="0.3">
      <c r="A205" s="45"/>
      <c r="B205" s="38" t="s">
        <v>72</v>
      </c>
      <c r="C205" s="27" t="s">
        <v>4</v>
      </c>
      <c r="D205" s="96">
        <v>91</v>
      </c>
      <c r="E205" s="126">
        <v>67125858.599999994</v>
      </c>
      <c r="F205" s="38" t="s">
        <v>72</v>
      </c>
      <c r="G205" s="27" t="s">
        <v>4</v>
      </c>
      <c r="H205" s="165">
        <v>33</v>
      </c>
      <c r="I205" s="166">
        <v>22927658</v>
      </c>
      <c r="J205" s="160">
        <v>30</v>
      </c>
      <c r="K205" s="172">
        <v>12847283</v>
      </c>
      <c r="L205" s="168">
        <v>63</v>
      </c>
      <c r="M205" s="169">
        <v>35774941</v>
      </c>
      <c r="N205" s="168">
        <f t="shared" si="196"/>
        <v>154</v>
      </c>
      <c r="O205" s="167">
        <f t="shared" si="196"/>
        <v>102900799.59999999</v>
      </c>
    </row>
    <row r="206" spans="1:15" x14ac:dyDescent="0.3">
      <c r="A206" s="46" t="s">
        <v>55</v>
      </c>
      <c r="B206" s="39"/>
      <c r="C206" s="29"/>
      <c r="D206" s="30">
        <f>SUM(D203:D205)</f>
        <v>4943</v>
      </c>
      <c r="E206" s="124">
        <f>SUM(E203:E205)</f>
        <v>128728452.21000001</v>
      </c>
      <c r="F206" s="39"/>
      <c r="G206" s="29"/>
      <c r="H206" s="150">
        <f>SUM(H203:H205)</f>
        <v>869</v>
      </c>
      <c r="I206" s="151">
        <f t="shared" ref="I206" si="201">SUM(I203:I205)</f>
        <v>42903423</v>
      </c>
      <c r="J206" s="150">
        <f t="shared" ref="J206" si="202">SUM(J203:J205)</f>
        <v>379</v>
      </c>
      <c r="K206" s="92">
        <f t="shared" ref="K206" si="203">SUM(K203:K205)</f>
        <v>16401057</v>
      </c>
      <c r="L206" s="42">
        <f t="shared" ref="L206:M206" si="204">SUM(L203:L205)</f>
        <v>1248</v>
      </c>
      <c r="M206" s="170">
        <f t="shared" si="204"/>
        <v>59304480</v>
      </c>
      <c r="N206" s="42">
        <f t="shared" si="196"/>
        <v>6191</v>
      </c>
      <c r="O206" s="92">
        <f t="shared" si="196"/>
        <v>188032932.21000001</v>
      </c>
    </row>
    <row r="207" spans="1:15" x14ac:dyDescent="0.3">
      <c r="A207" s="45" t="s">
        <v>56</v>
      </c>
      <c r="B207" s="38" t="s">
        <v>70</v>
      </c>
      <c r="C207" s="27" t="s">
        <v>3</v>
      </c>
      <c r="D207" s="96">
        <v>1090</v>
      </c>
      <c r="E207" s="126">
        <v>14624526.190000003</v>
      </c>
      <c r="F207" s="38" t="s">
        <v>74</v>
      </c>
      <c r="G207" s="27" t="s">
        <v>3</v>
      </c>
      <c r="H207" s="160">
        <v>831</v>
      </c>
      <c r="I207" s="171">
        <v>17389594</v>
      </c>
      <c r="J207" s="160">
        <v>660</v>
      </c>
      <c r="K207" s="172">
        <v>5601513</v>
      </c>
      <c r="L207" s="168">
        <v>1491</v>
      </c>
      <c r="M207" s="169">
        <v>22991107</v>
      </c>
      <c r="N207" s="168">
        <f t="shared" si="196"/>
        <v>2581</v>
      </c>
      <c r="O207" s="167">
        <f t="shared" si="196"/>
        <v>37615633.190000005</v>
      </c>
    </row>
    <row r="208" spans="1:15" x14ac:dyDescent="0.3">
      <c r="A208" s="45"/>
      <c r="B208" s="38" t="s">
        <v>70</v>
      </c>
      <c r="C208" s="27" t="s">
        <v>4</v>
      </c>
      <c r="D208" s="28">
        <v>1</v>
      </c>
      <c r="E208" s="125">
        <v>2338266.86</v>
      </c>
      <c r="F208" s="38" t="s">
        <v>74</v>
      </c>
      <c r="G208" s="27" t="s">
        <v>4</v>
      </c>
      <c r="H208" s="165">
        <v>0</v>
      </c>
      <c r="I208" s="166">
        <v>0</v>
      </c>
      <c r="J208" s="165">
        <v>0</v>
      </c>
      <c r="K208" s="167">
        <v>0</v>
      </c>
      <c r="L208" s="168">
        <v>0</v>
      </c>
      <c r="M208" s="169">
        <v>0</v>
      </c>
      <c r="N208" s="168">
        <f t="shared" si="196"/>
        <v>1</v>
      </c>
      <c r="O208" s="167">
        <f t="shared" si="196"/>
        <v>2338266.86</v>
      </c>
    </row>
    <row r="209" spans="1:15" x14ac:dyDescent="0.3">
      <c r="A209" s="45"/>
      <c r="B209" s="38" t="s">
        <v>72</v>
      </c>
      <c r="C209" s="27" t="s">
        <v>4</v>
      </c>
      <c r="D209" s="96">
        <v>28</v>
      </c>
      <c r="E209" s="126">
        <v>30843000.930000007</v>
      </c>
      <c r="F209" s="38" t="s">
        <v>72</v>
      </c>
      <c r="G209" s="27" t="s">
        <v>4</v>
      </c>
      <c r="H209" s="165">
        <v>10</v>
      </c>
      <c r="I209" s="166">
        <v>5845442.3700000001</v>
      </c>
      <c r="J209" s="165">
        <v>21</v>
      </c>
      <c r="K209" s="167">
        <v>8264138.9500000011</v>
      </c>
      <c r="L209" s="168">
        <v>31</v>
      </c>
      <c r="M209" s="169">
        <v>14109581.32</v>
      </c>
      <c r="N209" s="168">
        <f t="shared" si="196"/>
        <v>59</v>
      </c>
      <c r="O209" s="167">
        <f t="shared" si="196"/>
        <v>44952582.250000007</v>
      </c>
    </row>
    <row r="210" spans="1:15" x14ac:dyDescent="0.3">
      <c r="A210" s="46" t="s">
        <v>56</v>
      </c>
      <c r="B210" s="39"/>
      <c r="C210" s="29"/>
      <c r="D210" s="30">
        <f>SUM(D207:D209)</f>
        <v>1119</v>
      </c>
      <c r="E210" s="124">
        <f>SUM(E207:E209)</f>
        <v>47805793.980000012</v>
      </c>
      <c r="F210" s="39"/>
      <c r="G210" s="29"/>
      <c r="H210" s="150">
        <f>SUM(H207:H209)</f>
        <v>841</v>
      </c>
      <c r="I210" s="151">
        <f t="shared" ref="I210" si="205">SUM(I207:I209)</f>
        <v>23235036.370000001</v>
      </c>
      <c r="J210" s="150">
        <f t="shared" ref="J210" si="206">SUM(J207:J209)</f>
        <v>681</v>
      </c>
      <c r="K210" s="92">
        <f t="shared" ref="K210" si="207">SUM(K207:K209)</f>
        <v>13865651.950000001</v>
      </c>
      <c r="L210" s="42">
        <f t="shared" ref="L210:M210" si="208">SUM(L207:L209)</f>
        <v>1522</v>
      </c>
      <c r="M210" s="170">
        <f t="shared" si="208"/>
        <v>37100688.32</v>
      </c>
      <c r="N210" s="42">
        <f t="shared" si="196"/>
        <v>2641</v>
      </c>
      <c r="O210" s="92">
        <f t="shared" si="196"/>
        <v>84906482.300000012</v>
      </c>
    </row>
    <row r="211" spans="1:15" x14ac:dyDescent="0.3">
      <c r="A211" s="45" t="s">
        <v>57</v>
      </c>
      <c r="B211" s="38" t="s">
        <v>70</v>
      </c>
      <c r="C211" s="27" t="s">
        <v>3</v>
      </c>
      <c r="D211" s="96">
        <v>54</v>
      </c>
      <c r="E211" s="126">
        <v>782720</v>
      </c>
      <c r="F211" s="38" t="s">
        <v>74</v>
      </c>
      <c r="G211" s="27" t="s">
        <v>3</v>
      </c>
      <c r="H211" s="165">
        <v>0</v>
      </c>
      <c r="I211" s="166">
        <v>0</v>
      </c>
      <c r="J211" s="165">
        <v>0</v>
      </c>
      <c r="K211" s="167">
        <v>0</v>
      </c>
      <c r="L211" s="168">
        <v>0</v>
      </c>
      <c r="M211" s="169">
        <v>0</v>
      </c>
      <c r="N211" s="168">
        <f t="shared" si="196"/>
        <v>54</v>
      </c>
      <c r="O211" s="167">
        <f t="shared" si="196"/>
        <v>782720</v>
      </c>
    </row>
    <row r="212" spans="1:15" x14ac:dyDescent="0.3">
      <c r="A212" s="45"/>
      <c r="B212" s="38" t="s">
        <v>70</v>
      </c>
      <c r="C212" s="27" t="s">
        <v>4</v>
      </c>
      <c r="D212" s="28">
        <v>0</v>
      </c>
      <c r="E212" s="125">
        <v>0</v>
      </c>
      <c r="F212" s="38" t="s">
        <v>74</v>
      </c>
      <c r="G212" s="27" t="s">
        <v>4</v>
      </c>
      <c r="H212" s="165">
        <v>0</v>
      </c>
      <c r="I212" s="166">
        <v>0</v>
      </c>
      <c r="J212" s="165">
        <v>0</v>
      </c>
      <c r="K212" s="167">
        <v>0</v>
      </c>
      <c r="L212" s="168">
        <v>0</v>
      </c>
      <c r="M212" s="169">
        <v>0</v>
      </c>
      <c r="N212" s="168">
        <f t="shared" si="196"/>
        <v>0</v>
      </c>
      <c r="O212" s="167">
        <f t="shared" si="196"/>
        <v>0</v>
      </c>
    </row>
    <row r="213" spans="1:15" x14ac:dyDescent="0.3">
      <c r="A213" s="45"/>
      <c r="B213" s="38" t="s">
        <v>72</v>
      </c>
      <c r="C213" s="27" t="s">
        <v>4</v>
      </c>
      <c r="D213" s="28">
        <v>0</v>
      </c>
      <c r="E213" s="125">
        <v>0</v>
      </c>
      <c r="F213" s="38" t="s">
        <v>72</v>
      </c>
      <c r="G213" s="27" t="s">
        <v>4</v>
      </c>
      <c r="H213" s="165">
        <v>0</v>
      </c>
      <c r="I213" s="166">
        <v>0</v>
      </c>
      <c r="J213" s="165">
        <v>0</v>
      </c>
      <c r="K213" s="167">
        <v>0</v>
      </c>
      <c r="L213" s="168">
        <v>0</v>
      </c>
      <c r="M213" s="169">
        <v>0</v>
      </c>
      <c r="N213" s="168">
        <f t="shared" si="196"/>
        <v>0</v>
      </c>
      <c r="O213" s="167">
        <f t="shared" si="196"/>
        <v>0</v>
      </c>
    </row>
    <row r="214" spans="1:15" ht="15" customHeight="1" x14ac:dyDescent="0.3">
      <c r="A214" s="46" t="s">
        <v>57</v>
      </c>
      <c r="B214" s="39"/>
      <c r="C214" s="29"/>
      <c r="D214" s="30">
        <f>SUM(D211:D213)</f>
        <v>54</v>
      </c>
      <c r="E214" s="124">
        <f>SUM(E211:E213)</f>
        <v>782720</v>
      </c>
      <c r="F214" s="39"/>
      <c r="G214" s="29"/>
      <c r="H214" s="150">
        <f>SUM(H211:H213)</f>
        <v>0</v>
      </c>
      <c r="I214" s="151">
        <f t="shared" ref="I214" si="209">SUM(I211:I213)</f>
        <v>0</v>
      </c>
      <c r="J214" s="150">
        <f t="shared" ref="J214" si="210">SUM(J211:J213)</f>
        <v>0</v>
      </c>
      <c r="K214" s="92">
        <f t="shared" ref="K214" si="211">SUM(K211:K213)</f>
        <v>0</v>
      </c>
      <c r="L214" s="42">
        <f t="shared" ref="L214:M214" si="212">SUM(L211:L213)</f>
        <v>0</v>
      </c>
      <c r="M214" s="170">
        <f t="shared" si="212"/>
        <v>0</v>
      </c>
      <c r="N214" s="42">
        <f t="shared" si="196"/>
        <v>54</v>
      </c>
      <c r="O214" s="92">
        <f t="shared" si="196"/>
        <v>782720</v>
      </c>
    </row>
    <row r="215" spans="1:15" x14ac:dyDescent="0.3">
      <c r="A215" s="45" t="s">
        <v>58</v>
      </c>
      <c r="B215" s="38" t="s">
        <v>70</v>
      </c>
      <c r="C215" s="27" t="s">
        <v>3</v>
      </c>
      <c r="D215" s="96">
        <v>15991</v>
      </c>
      <c r="E215" s="126">
        <v>209326951.7400004</v>
      </c>
      <c r="F215" s="38" t="s">
        <v>74</v>
      </c>
      <c r="G215" s="27" t="s">
        <v>3</v>
      </c>
      <c r="H215" s="160">
        <v>2106</v>
      </c>
      <c r="I215" s="171">
        <v>44100864</v>
      </c>
      <c r="J215" s="160">
        <v>921</v>
      </c>
      <c r="K215" s="172">
        <v>7790259</v>
      </c>
      <c r="L215" s="168">
        <v>3027</v>
      </c>
      <c r="M215" s="169">
        <v>51891123</v>
      </c>
      <c r="N215" s="168">
        <f t="shared" si="196"/>
        <v>19018</v>
      </c>
      <c r="O215" s="167">
        <f t="shared" si="196"/>
        <v>261218074.7400004</v>
      </c>
    </row>
    <row r="216" spans="1:15" x14ac:dyDescent="0.3">
      <c r="A216" s="45"/>
      <c r="B216" s="38" t="s">
        <v>70</v>
      </c>
      <c r="C216" s="27" t="s">
        <v>4</v>
      </c>
      <c r="D216" s="96">
        <v>6</v>
      </c>
      <c r="E216" s="126">
        <v>11424715.120000001</v>
      </c>
      <c r="F216" s="38" t="s">
        <v>74</v>
      </c>
      <c r="G216" s="27" t="s">
        <v>4</v>
      </c>
      <c r="H216" s="165">
        <v>1</v>
      </c>
      <c r="I216" s="166">
        <v>1961381.2</v>
      </c>
      <c r="J216" s="165">
        <v>0</v>
      </c>
      <c r="K216" s="167">
        <v>0</v>
      </c>
      <c r="L216" s="168">
        <v>1</v>
      </c>
      <c r="M216" s="169">
        <v>1961381.2</v>
      </c>
      <c r="N216" s="168">
        <f t="shared" si="196"/>
        <v>7</v>
      </c>
      <c r="O216" s="167">
        <f t="shared" si="196"/>
        <v>13386096.32</v>
      </c>
    </row>
    <row r="217" spans="1:15" x14ac:dyDescent="0.3">
      <c r="A217" s="45"/>
      <c r="B217" s="38" t="s">
        <v>72</v>
      </c>
      <c r="C217" s="27" t="s">
        <v>4</v>
      </c>
      <c r="D217" s="96">
        <v>218</v>
      </c>
      <c r="E217" s="126">
        <v>314700517.82999992</v>
      </c>
      <c r="F217" s="38" t="s">
        <v>72</v>
      </c>
      <c r="G217" s="27" t="s">
        <v>4</v>
      </c>
      <c r="H217" s="160">
        <v>71</v>
      </c>
      <c r="I217" s="171">
        <v>51245014.719999999</v>
      </c>
      <c r="J217" s="160">
        <v>92</v>
      </c>
      <c r="K217" s="172">
        <v>35808781.640000008</v>
      </c>
      <c r="L217" s="168">
        <v>163</v>
      </c>
      <c r="M217" s="169">
        <v>87053796.360000014</v>
      </c>
      <c r="N217" s="168">
        <f t="shared" si="196"/>
        <v>381</v>
      </c>
      <c r="O217" s="167">
        <f t="shared" si="196"/>
        <v>401754314.18999994</v>
      </c>
    </row>
    <row r="218" spans="1:15" ht="15" customHeight="1" x14ac:dyDescent="0.3">
      <c r="A218" s="46" t="s">
        <v>58</v>
      </c>
      <c r="B218" s="39"/>
      <c r="C218" s="29"/>
      <c r="D218" s="30">
        <f>SUM(D215:D217)</f>
        <v>16215</v>
      </c>
      <c r="E218" s="124">
        <f>SUM(E215:E217)</f>
        <v>535452184.6900003</v>
      </c>
      <c r="F218" s="39"/>
      <c r="G218" s="29"/>
      <c r="H218" s="150">
        <f>SUM(H215:H217)</f>
        <v>2178</v>
      </c>
      <c r="I218" s="151">
        <f t="shared" ref="I218" si="213">SUM(I215:I217)</f>
        <v>97307259.920000002</v>
      </c>
      <c r="J218" s="150">
        <f t="shared" ref="J218" si="214">SUM(J215:J217)</f>
        <v>1013</v>
      </c>
      <c r="K218" s="92">
        <f t="shared" ref="K218" si="215">SUM(K215:K217)</f>
        <v>43599040.640000008</v>
      </c>
      <c r="L218" s="42">
        <f t="shared" ref="L218:M218" si="216">SUM(L215:L217)</f>
        <v>3191</v>
      </c>
      <c r="M218" s="170">
        <f t="shared" si="216"/>
        <v>140906300.56</v>
      </c>
      <c r="N218" s="42">
        <f t="shared" si="196"/>
        <v>19406</v>
      </c>
      <c r="O218" s="92">
        <f t="shared" si="196"/>
        <v>676358485.25000024</v>
      </c>
    </row>
    <row r="219" spans="1:15" x14ac:dyDescent="0.3">
      <c r="A219" s="45" t="s">
        <v>59</v>
      </c>
      <c r="B219" s="38" t="s">
        <v>70</v>
      </c>
      <c r="C219" s="27" t="s">
        <v>3</v>
      </c>
      <c r="D219" s="96">
        <v>12335</v>
      </c>
      <c r="E219" s="126">
        <v>155661509.54999995</v>
      </c>
      <c r="F219" s="38" t="s">
        <v>74</v>
      </c>
      <c r="G219" s="27" t="s">
        <v>3</v>
      </c>
      <c r="H219" s="160">
        <v>5098</v>
      </c>
      <c r="I219" s="171">
        <v>107326694</v>
      </c>
      <c r="J219" s="160">
        <v>2884</v>
      </c>
      <c r="K219" s="172">
        <v>25273349</v>
      </c>
      <c r="L219" s="168">
        <v>7982</v>
      </c>
      <c r="M219" s="169">
        <v>132600043</v>
      </c>
      <c r="N219" s="168">
        <f t="shared" si="196"/>
        <v>20317</v>
      </c>
      <c r="O219" s="167">
        <f t="shared" si="196"/>
        <v>288261552.54999995</v>
      </c>
    </row>
    <row r="220" spans="1:15" x14ac:dyDescent="0.3">
      <c r="A220" s="45"/>
      <c r="B220" s="38" t="s">
        <v>70</v>
      </c>
      <c r="C220" s="27" t="s">
        <v>4</v>
      </c>
      <c r="D220" s="96">
        <v>5</v>
      </c>
      <c r="E220" s="126">
        <v>10558393.149999999</v>
      </c>
      <c r="F220" s="38" t="s">
        <v>74</v>
      </c>
      <c r="G220" s="27" t="s">
        <v>4</v>
      </c>
      <c r="H220" s="165">
        <v>7</v>
      </c>
      <c r="I220" s="166">
        <v>9066512</v>
      </c>
      <c r="J220" s="165">
        <v>4</v>
      </c>
      <c r="K220" s="172">
        <v>3379166</v>
      </c>
      <c r="L220" s="168">
        <v>11</v>
      </c>
      <c r="M220" s="169">
        <v>12445678</v>
      </c>
      <c r="N220" s="168">
        <f t="shared" si="196"/>
        <v>16</v>
      </c>
      <c r="O220" s="167">
        <f t="shared" si="196"/>
        <v>23004071.149999999</v>
      </c>
    </row>
    <row r="221" spans="1:15" x14ac:dyDescent="0.3">
      <c r="A221" s="45"/>
      <c r="B221" s="38" t="s">
        <v>72</v>
      </c>
      <c r="C221" s="27" t="s">
        <v>4</v>
      </c>
      <c r="D221" s="96">
        <v>182</v>
      </c>
      <c r="E221" s="126">
        <v>175298867.08999994</v>
      </c>
      <c r="F221" s="38" t="s">
        <v>72</v>
      </c>
      <c r="G221" s="27" t="s">
        <v>4</v>
      </c>
      <c r="H221" s="165">
        <v>69</v>
      </c>
      <c r="I221" s="166">
        <v>46721364</v>
      </c>
      <c r="J221" s="160">
        <v>150</v>
      </c>
      <c r="K221" s="172">
        <v>63617480</v>
      </c>
      <c r="L221" s="168">
        <v>219</v>
      </c>
      <c r="M221" s="169">
        <v>110338844</v>
      </c>
      <c r="N221" s="168">
        <f t="shared" si="196"/>
        <v>401</v>
      </c>
      <c r="O221" s="167">
        <f t="shared" si="196"/>
        <v>285637711.08999991</v>
      </c>
    </row>
    <row r="222" spans="1:15" x14ac:dyDescent="0.3">
      <c r="A222" s="46" t="s">
        <v>59</v>
      </c>
      <c r="B222" s="39"/>
      <c r="C222" s="29"/>
      <c r="D222" s="30">
        <f>SUM(D219:D221)</f>
        <v>12522</v>
      </c>
      <c r="E222" s="124">
        <f>SUM(E219:E221)</f>
        <v>341518769.7899999</v>
      </c>
      <c r="F222" s="39"/>
      <c r="G222" s="29"/>
      <c r="H222" s="150">
        <f>SUM(H219:H221)</f>
        <v>5174</v>
      </c>
      <c r="I222" s="151">
        <f t="shared" ref="I222" si="217">SUM(I219:I221)</f>
        <v>163114570</v>
      </c>
      <c r="J222" s="150">
        <f t="shared" ref="J222" si="218">SUM(J219:J221)</f>
        <v>3038</v>
      </c>
      <c r="K222" s="92">
        <f t="shared" ref="K222" si="219">SUM(K219:K221)</f>
        <v>92269995</v>
      </c>
      <c r="L222" s="42">
        <f t="shared" ref="L222:M222" si="220">SUM(L219:L221)</f>
        <v>8212</v>
      </c>
      <c r="M222" s="170">
        <f t="shared" si="220"/>
        <v>255384565</v>
      </c>
      <c r="N222" s="42">
        <f t="shared" si="196"/>
        <v>20734</v>
      </c>
      <c r="O222" s="92">
        <f t="shared" si="196"/>
        <v>596903334.78999996</v>
      </c>
    </row>
    <row r="223" spans="1:15" x14ac:dyDescent="0.3">
      <c r="A223" s="45" t="s">
        <v>60</v>
      </c>
      <c r="B223" s="38" t="s">
        <v>70</v>
      </c>
      <c r="C223" s="27" t="s">
        <v>3</v>
      </c>
      <c r="D223" s="96">
        <v>3010</v>
      </c>
      <c r="E223" s="126">
        <v>39605080.899999999</v>
      </c>
      <c r="F223" s="38" t="s">
        <v>74</v>
      </c>
      <c r="G223" s="27" t="s">
        <v>3</v>
      </c>
      <c r="H223" s="160">
        <v>1023</v>
      </c>
      <c r="I223" s="171">
        <v>21505011</v>
      </c>
      <c r="J223" s="160">
        <v>635</v>
      </c>
      <c r="K223" s="172">
        <v>5332350</v>
      </c>
      <c r="L223" s="168">
        <v>1658</v>
      </c>
      <c r="M223" s="169">
        <v>26837361</v>
      </c>
      <c r="N223" s="168">
        <f t="shared" si="196"/>
        <v>4668</v>
      </c>
      <c r="O223" s="167">
        <f t="shared" si="196"/>
        <v>66442441.899999999</v>
      </c>
    </row>
    <row r="224" spans="1:15" x14ac:dyDescent="0.3">
      <c r="A224" s="45"/>
      <c r="B224" s="38" t="s">
        <v>70</v>
      </c>
      <c r="C224" s="27" t="s">
        <v>4</v>
      </c>
      <c r="D224" s="96">
        <v>4</v>
      </c>
      <c r="E224" s="126">
        <v>5173460.68</v>
      </c>
      <c r="F224" s="38" t="s">
        <v>74</v>
      </c>
      <c r="G224" s="27" t="s">
        <v>4</v>
      </c>
      <c r="H224" s="165">
        <v>1</v>
      </c>
      <c r="I224" s="166">
        <v>3401136.1</v>
      </c>
      <c r="J224" s="160">
        <v>2</v>
      </c>
      <c r="K224" s="172">
        <v>3401136.0999999996</v>
      </c>
      <c r="L224" s="168">
        <v>3</v>
      </c>
      <c r="M224" s="169">
        <v>6802272.1999999993</v>
      </c>
      <c r="N224" s="168">
        <f t="shared" si="196"/>
        <v>7</v>
      </c>
      <c r="O224" s="167">
        <f t="shared" si="196"/>
        <v>11975732.879999999</v>
      </c>
    </row>
    <row r="225" spans="1:15" x14ac:dyDescent="0.3">
      <c r="A225" s="45"/>
      <c r="B225" s="38" t="s">
        <v>72</v>
      </c>
      <c r="C225" s="27" t="s">
        <v>4</v>
      </c>
      <c r="D225" s="96">
        <v>89</v>
      </c>
      <c r="E225" s="126">
        <v>114339231.36000001</v>
      </c>
      <c r="F225" s="38" t="s">
        <v>72</v>
      </c>
      <c r="G225" s="27" t="s">
        <v>4</v>
      </c>
      <c r="H225" s="165">
        <v>39</v>
      </c>
      <c r="I225" s="166">
        <v>26311381.149999991</v>
      </c>
      <c r="J225" s="160">
        <v>64</v>
      </c>
      <c r="K225" s="172">
        <v>26442547.229999993</v>
      </c>
      <c r="L225" s="168">
        <v>103</v>
      </c>
      <c r="M225" s="169">
        <v>52753928.37999998</v>
      </c>
      <c r="N225" s="168">
        <f t="shared" si="196"/>
        <v>192</v>
      </c>
      <c r="O225" s="167">
        <f t="shared" si="196"/>
        <v>167093159.74000001</v>
      </c>
    </row>
    <row r="226" spans="1:15" x14ac:dyDescent="0.3">
      <c r="A226" s="46" t="s">
        <v>60</v>
      </c>
      <c r="B226" s="39"/>
      <c r="C226" s="29"/>
      <c r="D226" s="30">
        <f>SUM(D223:D225)</f>
        <v>3103</v>
      </c>
      <c r="E226" s="124">
        <f>SUM(E223:E225)</f>
        <v>159117772.94</v>
      </c>
      <c r="F226" s="39"/>
      <c r="G226" s="29"/>
      <c r="H226" s="150">
        <f>SUM(H223:H225)</f>
        <v>1063</v>
      </c>
      <c r="I226" s="151">
        <f t="shared" ref="I226" si="221">SUM(I223:I225)</f>
        <v>51217528.249999993</v>
      </c>
      <c r="J226" s="150">
        <f t="shared" ref="J226" si="222">SUM(J223:J225)</f>
        <v>701</v>
      </c>
      <c r="K226" s="92">
        <f t="shared" ref="K226" si="223">SUM(K223:K225)</f>
        <v>35176033.329999991</v>
      </c>
      <c r="L226" s="42">
        <f t="shared" ref="L226:M226" si="224">SUM(L223:L225)</f>
        <v>1764</v>
      </c>
      <c r="M226" s="170">
        <f t="shared" si="224"/>
        <v>86393561.579999983</v>
      </c>
      <c r="N226" s="42">
        <f t="shared" si="196"/>
        <v>4867</v>
      </c>
      <c r="O226" s="92">
        <f t="shared" si="196"/>
        <v>245511334.51999998</v>
      </c>
    </row>
    <row r="227" spans="1:15" x14ac:dyDescent="0.3">
      <c r="A227" s="45" t="s">
        <v>61</v>
      </c>
      <c r="B227" s="38" t="s">
        <v>70</v>
      </c>
      <c r="C227" s="27" t="s">
        <v>3</v>
      </c>
      <c r="D227" s="96">
        <v>17253</v>
      </c>
      <c r="E227" s="126">
        <v>210032759.39999956</v>
      </c>
      <c r="F227" s="38" t="s">
        <v>74</v>
      </c>
      <c r="G227" s="27" t="s">
        <v>3</v>
      </c>
      <c r="H227" s="160">
        <v>2961</v>
      </c>
      <c r="I227" s="171">
        <v>60782147</v>
      </c>
      <c r="J227" s="160">
        <v>2112</v>
      </c>
      <c r="K227" s="172">
        <v>18721302</v>
      </c>
      <c r="L227" s="168">
        <v>5073</v>
      </c>
      <c r="M227" s="169">
        <v>79503449</v>
      </c>
      <c r="N227" s="168">
        <f t="shared" si="196"/>
        <v>22326</v>
      </c>
      <c r="O227" s="167">
        <f t="shared" si="196"/>
        <v>289536208.39999956</v>
      </c>
    </row>
    <row r="228" spans="1:15" x14ac:dyDescent="0.3">
      <c r="A228" s="45"/>
      <c r="B228" s="38" t="s">
        <v>70</v>
      </c>
      <c r="C228" s="27" t="s">
        <v>4</v>
      </c>
      <c r="D228" s="31">
        <v>0</v>
      </c>
      <c r="E228" s="125">
        <v>0</v>
      </c>
      <c r="F228" s="38" t="s">
        <v>74</v>
      </c>
      <c r="G228" s="27" t="s">
        <v>4</v>
      </c>
      <c r="H228" s="165">
        <v>2</v>
      </c>
      <c r="I228" s="166">
        <v>5412390.0600000005</v>
      </c>
      <c r="J228" s="165">
        <v>2</v>
      </c>
      <c r="K228" s="167">
        <v>1469192.28</v>
      </c>
      <c r="L228" s="168">
        <v>4</v>
      </c>
      <c r="M228" s="169">
        <v>6881582.3400000008</v>
      </c>
      <c r="N228" s="168">
        <f t="shared" si="196"/>
        <v>4</v>
      </c>
      <c r="O228" s="167">
        <f t="shared" si="196"/>
        <v>6881582.3400000008</v>
      </c>
    </row>
    <row r="229" spans="1:15" x14ac:dyDescent="0.3">
      <c r="A229" s="45"/>
      <c r="B229" s="38" t="s">
        <v>72</v>
      </c>
      <c r="C229" s="27" t="s">
        <v>4</v>
      </c>
      <c r="D229" s="96">
        <v>270</v>
      </c>
      <c r="E229" s="126">
        <v>266902520.45000011</v>
      </c>
      <c r="F229" s="38" t="s">
        <v>72</v>
      </c>
      <c r="G229" s="27" t="s">
        <v>4</v>
      </c>
      <c r="H229" s="160">
        <v>102</v>
      </c>
      <c r="I229" s="171">
        <v>52666443.840000004</v>
      </c>
      <c r="J229" s="160">
        <v>223</v>
      </c>
      <c r="K229" s="172">
        <v>67920700.60999997</v>
      </c>
      <c r="L229" s="168">
        <v>325</v>
      </c>
      <c r="M229" s="169">
        <v>120587144.44999997</v>
      </c>
      <c r="N229" s="168">
        <f t="shared" si="196"/>
        <v>595</v>
      </c>
      <c r="O229" s="167">
        <f t="shared" si="196"/>
        <v>387489664.9000001</v>
      </c>
    </row>
    <row r="230" spans="1:15" x14ac:dyDescent="0.3">
      <c r="A230" s="46" t="s">
        <v>61</v>
      </c>
      <c r="B230" s="39"/>
      <c r="C230" s="29"/>
      <c r="D230" s="30">
        <f>SUM(D227:D229)</f>
        <v>17523</v>
      </c>
      <c r="E230" s="124">
        <f>SUM(E227:E229)</f>
        <v>476935279.84999967</v>
      </c>
      <c r="F230" s="39"/>
      <c r="G230" s="29"/>
      <c r="H230" s="150">
        <f>SUM(H227:H229)</f>
        <v>3065</v>
      </c>
      <c r="I230" s="151">
        <f t="shared" ref="I230" si="225">SUM(I227:I229)</f>
        <v>118860980.90000001</v>
      </c>
      <c r="J230" s="150">
        <f t="shared" ref="J230" si="226">SUM(J227:J229)</f>
        <v>2337</v>
      </c>
      <c r="K230" s="92">
        <f t="shared" ref="K230" si="227">SUM(K227:K229)</f>
        <v>88111194.889999971</v>
      </c>
      <c r="L230" s="42">
        <f t="shared" ref="L230:M230" si="228">SUM(L227:L229)</f>
        <v>5402</v>
      </c>
      <c r="M230" s="170">
        <f t="shared" si="228"/>
        <v>206972175.78999996</v>
      </c>
      <c r="N230" s="42">
        <f t="shared" si="196"/>
        <v>22925</v>
      </c>
      <c r="O230" s="92">
        <f t="shared" si="196"/>
        <v>683907455.63999963</v>
      </c>
    </row>
    <row r="231" spans="1:15" x14ac:dyDescent="0.3">
      <c r="A231" s="45" t="s">
        <v>62</v>
      </c>
      <c r="B231" s="38" t="s">
        <v>70</v>
      </c>
      <c r="C231" s="27" t="s">
        <v>3</v>
      </c>
      <c r="D231" s="96">
        <v>768</v>
      </c>
      <c r="E231" s="126">
        <v>10019985.190000003</v>
      </c>
      <c r="F231" s="38" t="s">
        <v>74</v>
      </c>
      <c r="G231" s="27" t="s">
        <v>3</v>
      </c>
      <c r="H231" s="160">
        <v>131</v>
      </c>
      <c r="I231" s="171">
        <v>2727083.34</v>
      </c>
      <c r="J231" s="165">
        <v>43</v>
      </c>
      <c r="K231" s="172">
        <v>365500</v>
      </c>
      <c r="L231" s="168">
        <v>174</v>
      </c>
      <c r="M231" s="169">
        <v>3092583.34</v>
      </c>
      <c r="N231" s="168">
        <f t="shared" si="196"/>
        <v>942</v>
      </c>
      <c r="O231" s="167">
        <f t="shared" si="196"/>
        <v>13112568.530000003</v>
      </c>
    </row>
    <row r="232" spans="1:15" x14ac:dyDescent="0.3">
      <c r="A232" s="45"/>
      <c r="B232" s="38" t="s">
        <v>70</v>
      </c>
      <c r="C232" s="27" t="s">
        <v>4</v>
      </c>
      <c r="D232" s="96">
        <v>3</v>
      </c>
      <c r="E232" s="126">
        <v>1920414.0799999982</v>
      </c>
      <c r="F232" s="38" t="s">
        <v>74</v>
      </c>
      <c r="G232" s="27" t="s">
        <v>4</v>
      </c>
      <c r="H232" s="165">
        <v>1</v>
      </c>
      <c r="I232" s="166">
        <v>199838.27</v>
      </c>
      <c r="J232" s="165">
        <v>0</v>
      </c>
      <c r="K232" s="167">
        <v>0</v>
      </c>
      <c r="L232" s="168">
        <v>1</v>
      </c>
      <c r="M232" s="169">
        <v>199838.27</v>
      </c>
      <c r="N232" s="168">
        <f t="shared" si="196"/>
        <v>4</v>
      </c>
      <c r="O232" s="167">
        <f t="shared" si="196"/>
        <v>2120252.3499999982</v>
      </c>
    </row>
    <row r="233" spans="1:15" x14ac:dyDescent="0.3">
      <c r="A233" s="45"/>
      <c r="B233" s="38" t="s">
        <v>72</v>
      </c>
      <c r="C233" s="27" t="s">
        <v>4</v>
      </c>
      <c r="D233" s="96">
        <v>45</v>
      </c>
      <c r="E233" s="126">
        <v>25338723.57</v>
      </c>
      <c r="F233" s="38" t="s">
        <v>72</v>
      </c>
      <c r="G233" s="27" t="s">
        <v>4</v>
      </c>
      <c r="H233" s="160">
        <v>21</v>
      </c>
      <c r="I233" s="171">
        <v>7808233.290000001</v>
      </c>
      <c r="J233" s="165">
        <v>33</v>
      </c>
      <c r="K233" s="167">
        <v>7372332.1100000003</v>
      </c>
      <c r="L233" s="168">
        <v>54</v>
      </c>
      <c r="M233" s="169">
        <v>15180565.400000002</v>
      </c>
      <c r="N233" s="168">
        <f t="shared" si="196"/>
        <v>99</v>
      </c>
      <c r="O233" s="167">
        <f t="shared" si="196"/>
        <v>40519288.969999999</v>
      </c>
    </row>
    <row r="234" spans="1:15" ht="15" customHeight="1" x14ac:dyDescent="0.3">
      <c r="A234" s="46" t="s">
        <v>62</v>
      </c>
      <c r="B234" s="39"/>
      <c r="C234" s="29"/>
      <c r="D234" s="30">
        <f>SUM(D231:D233)</f>
        <v>816</v>
      </c>
      <c r="E234" s="124">
        <f>SUM(E231:E233)</f>
        <v>37279122.840000004</v>
      </c>
      <c r="F234" s="39"/>
      <c r="G234" s="29"/>
      <c r="H234" s="150">
        <f>SUM(H231:H233)</f>
        <v>153</v>
      </c>
      <c r="I234" s="151">
        <f t="shared" ref="I234" si="229">SUM(I231:I233)</f>
        <v>10735154.9</v>
      </c>
      <c r="J234" s="150">
        <f t="shared" ref="J234" si="230">SUM(J231:J233)</f>
        <v>76</v>
      </c>
      <c r="K234" s="92">
        <f t="shared" ref="K234" si="231">SUM(K231:K233)</f>
        <v>7737832.1100000003</v>
      </c>
      <c r="L234" s="52">
        <f t="shared" ref="L234:M234" si="232">SUM(L231:L233)</f>
        <v>229</v>
      </c>
      <c r="M234" s="94">
        <f t="shared" si="232"/>
        <v>18472987.010000002</v>
      </c>
      <c r="N234" s="42">
        <f t="shared" si="196"/>
        <v>1045</v>
      </c>
      <c r="O234" s="92">
        <f t="shared" si="196"/>
        <v>55752109.850000009</v>
      </c>
    </row>
    <row r="235" spans="1:15" s="14" customFormat="1" ht="15" customHeight="1" x14ac:dyDescent="0.3">
      <c r="A235" s="51" t="s">
        <v>75</v>
      </c>
      <c r="B235" s="41"/>
      <c r="C235" s="33"/>
      <c r="D235" s="84">
        <f>SUM(D6,D10,D14,D18,D22,D26,D30,D34,D38,D42,D46,D50,D58,D54,D62,D66,D70,D74,D78,D82,D86,D90,D94,D98,D102,D106,D110,D114,D118,D122,D126,D130,D134,D138,D142,D146,D150,D154,D158,D162,D166,D170,D174,D178,D182,D186,D190,D194,D198,D202,D206,D210,D214,D218,D222,D226,D230,D234)</f>
        <v>570026</v>
      </c>
      <c r="E235" s="127">
        <f>SUM(E6,E10,E14,E18,E22,E26,E30,E34,E38,E42,E46,E50,E54,E58,E62,E66,E70,E74,E78,E82,E86,E90,E94,E98,E102,E106,E110,E114,E118,E122,E126,E130,E134,E138,E142,E146,E150,E154,E158,E162,E166,E170,E174,E178,E182,E186,E190,E194,E198,E202,E206,E210,E214,E218,E222,E226,E230,E234)</f>
        <v>19912999586.549992</v>
      </c>
      <c r="F235" s="41"/>
      <c r="G235" s="33"/>
      <c r="H235" s="152">
        <f t="shared" ref="H235:O235" si="233">SUM(H6,H10,H14,H18,H22,H26,H30,H34,H38,H42,H46,H50,H54,H58,H62,H66,H70,H74,H78,H82,H86,H90,H94,H98,H102,H106,H110,H114,H118,H122,H126,H130,H134,H138,H142,H146,H150,H154,H158,H162,H166,H170,H174,H178,H182,H186,H190,H194,H198,H202,H206,H210,H214,H218,H222,H226,H230,H234)</f>
        <v>141548</v>
      </c>
      <c r="I235" s="153">
        <f t="shared" si="233"/>
        <v>5808177845.8399973</v>
      </c>
      <c r="J235" s="152">
        <f t="shared" si="233"/>
        <v>80180</v>
      </c>
      <c r="K235" s="91">
        <f t="shared" si="233"/>
        <v>3456293776.5900006</v>
      </c>
      <c r="L235" s="43">
        <f t="shared" si="233"/>
        <v>221728</v>
      </c>
      <c r="M235" s="95">
        <f t="shared" si="233"/>
        <v>9264471622.4299984</v>
      </c>
      <c r="N235" s="43">
        <f t="shared" si="233"/>
        <v>791754</v>
      </c>
      <c r="O235" s="91">
        <f t="shared" si="233"/>
        <v>29177471208.979992</v>
      </c>
    </row>
    <row r="237" spans="1:15" x14ac:dyDescent="0.3">
      <c r="M237" s="23"/>
    </row>
    <row r="238" spans="1:15" x14ac:dyDescent="0.3">
      <c r="I238" s="182"/>
    </row>
  </sheetData>
  <mergeCells count="4">
    <mergeCell ref="A1:A2"/>
    <mergeCell ref="B1:E1"/>
    <mergeCell ref="F1:M1"/>
    <mergeCell ref="N1:O1"/>
  </mergeCells>
  <printOptions horizontalCentered="1"/>
  <pageMargins left="0.45" right="0.45" top="1.75" bottom="0.75" header="0.3" footer="0.3"/>
  <pageSetup scale="59" fitToHeight="100" orientation="landscape" r:id="rId1"/>
  <headerFooter>
    <oddHeader xml:space="preserve">&amp;L
&amp;G
&amp;C&amp;"-,Bold"&amp;14&amp;UCombined Medicare And Medicaid Payments by State
&amp;"-,Regular"&amp;12&amp;UMedicare and Medicaid Incentive Provider Payments
By State, Program Type and Provider Type
January 2011 to February 2015&amp;R
&amp;G
</oddHeader>
    <oddFooter xml:space="preserve">&amp;CPage &amp;P of &amp;N&amp;R </oddFooter>
  </headerFooter>
  <ignoredErrors>
    <ignoredError sqref="L6:M6 L46:M46 L162:M162 L62:M62 L10:M10 L38:M38 L42:M42 L58:M58 L158:M158 L14:M14 L18:M18 L22:M22 L26:M26 L30:M30 L34:M34 L50:M50 L54:M54 L66:M66 L70:M70 L74:M74 L78:M78 L82:M82 L86:M86 L90:M90 L94:M94 L98:M98 L102:M102 L106:M106 L110:M110 L114:M114 L118:M118 L122:M122 L126:M126 L130:M130 L134:M134 L138:M138 L142:M142 L146:M146 L150:M150 L154:M154 L166:M166 L170:M170 L174:M174 L178:M178 L182:M182 L186:M186 L190:M190 L194:M194 L198:M198 L202:M202 L206:M206 L210:M210 L214:M214 L218:M218 L222:M222 L226:M226 L230:M230 L234:M234" formula="1"/>
  </ignoredError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4"/>
  <sheetViews>
    <sheetView showRuler="0" view="pageLayout" zoomScaleNormal="100" workbookViewId="0">
      <selection activeCell="D8" sqref="D8"/>
    </sheetView>
  </sheetViews>
  <sheetFormatPr defaultColWidth="0.6640625" defaultRowHeight="14.4" x14ac:dyDescent="0.3"/>
  <cols>
    <col min="1" max="1" width="28.5546875" style="21" customWidth="1"/>
    <col min="2" max="2" width="22.88671875" style="16" customWidth="1"/>
    <col min="3" max="3" width="15.88671875" style="16" customWidth="1"/>
    <col min="4" max="4" width="15.5546875" style="22" customWidth="1"/>
    <col min="5" max="5" width="14.44140625" style="20" customWidth="1"/>
    <col min="6" max="6" width="13.33203125" style="18" customWidth="1"/>
    <col min="7" max="7" width="10" style="18" customWidth="1"/>
    <col min="8" max="8" width="17" style="9" customWidth="1"/>
    <col min="9" max="9" width="9.5546875" style="18" customWidth="1"/>
    <col min="10" max="10" width="15.88671875" style="9" customWidth="1"/>
    <col min="11" max="11" width="10.109375" style="18" customWidth="1"/>
    <col min="12" max="12" width="17.5546875" style="9" customWidth="1"/>
    <col min="13" max="13" width="11.109375" customWidth="1"/>
    <col min="14" max="14" width="17.6640625" style="9" customWidth="1"/>
    <col min="15" max="15" width="12.5546875" customWidth="1"/>
    <col min="16" max="16" width="11.5546875" customWidth="1"/>
    <col min="17" max="17" width="10.109375" customWidth="1"/>
    <col min="18" max="18" width="10.88671875" customWidth="1"/>
    <col min="19" max="19" width="10.33203125" customWidth="1"/>
    <col min="20" max="20" width="9.109375" customWidth="1"/>
    <col min="21" max="21" width="13.109375" customWidth="1"/>
    <col min="22" max="22" width="12.109375" customWidth="1"/>
    <col min="23" max="23" width="12.44140625" customWidth="1"/>
    <col min="24" max="24" width="13.109375" customWidth="1"/>
    <col min="25" max="25" width="14" customWidth="1"/>
    <col min="26" max="26" width="12.88671875" customWidth="1"/>
  </cols>
  <sheetData>
    <row r="1" spans="1:14" s="57" customFormat="1" ht="28.5" customHeight="1" x14ac:dyDescent="0.25">
      <c r="A1" s="53" t="s">
        <v>97</v>
      </c>
      <c r="B1" s="53" t="s">
        <v>80</v>
      </c>
      <c r="C1" s="53" t="s">
        <v>98</v>
      </c>
      <c r="D1" s="53" t="s">
        <v>99</v>
      </c>
      <c r="E1" s="54"/>
      <c r="F1" s="55"/>
      <c r="G1" s="55"/>
      <c r="H1" s="56"/>
      <c r="I1" s="55"/>
      <c r="J1" s="56"/>
      <c r="K1" s="55"/>
      <c r="L1" s="56"/>
      <c r="N1" s="56"/>
    </row>
    <row r="2" spans="1:14" ht="15" x14ac:dyDescent="0.25">
      <c r="A2" s="69" t="s">
        <v>5</v>
      </c>
      <c r="B2" s="69" t="s">
        <v>100</v>
      </c>
      <c r="C2" s="142">
        <v>1659</v>
      </c>
      <c r="D2" s="142">
        <v>2</v>
      </c>
      <c r="L2" s="23"/>
    </row>
    <row r="3" spans="1:14" ht="15" x14ac:dyDescent="0.25">
      <c r="A3" s="70"/>
      <c r="B3" s="69" t="s">
        <v>101</v>
      </c>
      <c r="C3" s="142">
        <v>3954</v>
      </c>
      <c r="D3" s="142">
        <v>3</v>
      </c>
      <c r="G3" s="9"/>
      <c r="H3" s="18"/>
      <c r="I3" s="9"/>
      <c r="J3" s="18"/>
      <c r="K3" s="9"/>
      <c r="L3"/>
      <c r="M3" s="9"/>
      <c r="N3"/>
    </row>
    <row r="4" spans="1:14" ht="15" x14ac:dyDescent="0.25">
      <c r="A4" s="70"/>
      <c r="B4" s="69" t="s">
        <v>102</v>
      </c>
      <c r="C4" s="148"/>
      <c r="D4" s="142">
        <v>95</v>
      </c>
    </row>
    <row r="5" spans="1:14" ht="15" x14ac:dyDescent="0.25">
      <c r="A5" s="71" t="s">
        <v>5</v>
      </c>
      <c r="B5" s="72"/>
      <c r="C5" s="139">
        <f>SUM(C2:C4)</f>
        <v>5613</v>
      </c>
      <c r="D5" s="139">
        <f>SUM(D2:D4)</f>
        <v>100</v>
      </c>
    </row>
    <row r="6" spans="1:14" ht="15" x14ac:dyDescent="0.25">
      <c r="A6" s="69" t="s">
        <v>6</v>
      </c>
      <c r="B6" s="69" t="s">
        <v>100</v>
      </c>
      <c r="C6" s="142">
        <v>692</v>
      </c>
      <c r="D6" s="143">
        <v>3</v>
      </c>
    </row>
    <row r="7" spans="1:14" ht="15" x14ac:dyDescent="0.25">
      <c r="A7" s="70"/>
      <c r="B7" s="69" t="s">
        <v>101</v>
      </c>
      <c r="C7" s="142">
        <v>289</v>
      </c>
      <c r="D7" s="143">
        <v>1</v>
      </c>
    </row>
    <row r="8" spans="1:14" ht="15" x14ac:dyDescent="0.25">
      <c r="A8" s="70"/>
      <c r="B8" s="69" t="s">
        <v>102</v>
      </c>
      <c r="C8" s="143"/>
      <c r="D8" s="142">
        <v>18</v>
      </c>
    </row>
    <row r="9" spans="1:14" ht="15" x14ac:dyDescent="0.25">
      <c r="A9" s="71" t="s">
        <v>6</v>
      </c>
      <c r="B9" s="74"/>
      <c r="C9" s="139">
        <f>SUM(C6:C8)</f>
        <v>981</v>
      </c>
      <c r="D9" s="139">
        <f>SUM(D6:D8)</f>
        <v>22</v>
      </c>
    </row>
    <row r="10" spans="1:14" ht="15" x14ac:dyDescent="0.25">
      <c r="A10" s="69" t="s">
        <v>7</v>
      </c>
      <c r="B10" s="69" t="s">
        <v>100</v>
      </c>
      <c r="C10" s="142">
        <v>2744</v>
      </c>
      <c r="D10" s="142">
        <v>2</v>
      </c>
    </row>
    <row r="11" spans="1:14" ht="15" x14ac:dyDescent="0.25">
      <c r="A11" s="70"/>
      <c r="B11" s="69" t="s">
        <v>101</v>
      </c>
      <c r="C11" s="142">
        <v>4696</v>
      </c>
      <c r="D11" s="143">
        <v>1</v>
      </c>
    </row>
    <row r="12" spans="1:14" ht="15" x14ac:dyDescent="0.25">
      <c r="A12" s="70"/>
      <c r="B12" s="69" t="s">
        <v>102</v>
      </c>
      <c r="C12" s="143"/>
      <c r="D12" s="142">
        <v>75</v>
      </c>
    </row>
    <row r="13" spans="1:14" ht="15" x14ac:dyDescent="0.25">
      <c r="A13" s="71" t="s">
        <v>7</v>
      </c>
      <c r="B13" s="74"/>
      <c r="C13" s="139">
        <f>SUM(C10:C12)</f>
        <v>7440</v>
      </c>
      <c r="D13" s="139">
        <f>SUM(D10:D12)</f>
        <v>78</v>
      </c>
    </row>
    <row r="14" spans="1:14" ht="15" x14ac:dyDescent="0.25">
      <c r="A14" s="69" t="s">
        <v>8</v>
      </c>
      <c r="B14" s="69" t="s">
        <v>100</v>
      </c>
      <c r="C14" s="142">
        <v>1232</v>
      </c>
      <c r="D14" s="142">
        <v>1</v>
      </c>
    </row>
    <row r="15" spans="1:14" ht="15" x14ac:dyDescent="0.25">
      <c r="A15" s="70"/>
      <c r="B15" s="69" t="s">
        <v>101</v>
      </c>
      <c r="C15" s="142">
        <v>2120</v>
      </c>
      <c r="D15" s="142">
        <v>2</v>
      </c>
    </row>
    <row r="16" spans="1:14" ht="15" x14ac:dyDescent="0.25">
      <c r="A16" s="70"/>
      <c r="B16" s="69" t="s">
        <v>102</v>
      </c>
      <c r="C16" s="143"/>
      <c r="D16" s="142">
        <v>72</v>
      </c>
    </row>
    <row r="17" spans="1:4" ht="15" x14ac:dyDescent="0.25">
      <c r="A17" s="71" t="s">
        <v>8</v>
      </c>
      <c r="B17" s="74"/>
      <c r="C17" s="139">
        <f>SUM(C14:C16)</f>
        <v>3352</v>
      </c>
      <c r="D17" s="139">
        <f>SUM(D14:D16)</f>
        <v>75</v>
      </c>
    </row>
    <row r="18" spans="1:4" ht="15" x14ac:dyDescent="0.25">
      <c r="A18" s="69" t="s">
        <v>9</v>
      </c>
      <c r="B18" s="69" t="s">
        <v>100</v>
      </c>
      <c r="C18" s="142">
        <v>15093</v>
      </c>
      <c r="D18" s="142">
        <v>10</v>
      </c>
    </row>
    <row r="19" spans="1:4" ht="15" x14ac:dyDescent="0.25">
      <c r="A19" s="70"/>
      <c r="B19" s="69" t="s">
        <v>101</v>
      </c>
      <c r="C19" s="142">
        <v>22109</v>
      </c>
      <c r="D19" s="142">
        <v>29</v>
      </c>
    </row>
    <row r="20" spans="1:4" ht="15" x14ac:dyDescent="0.25">
      <c r="A20" s="70"/>
      <c r="B20" s="69" t="s">
        <v>102</v>
      </c>
      <c r="C20" s="143"/>
      <c r="D20" s="142">
        <v>304</v>
      </c>
    </row>
    <row r="21" spans="1:4" ht="15" x14ac:dyDescent="0.25">
      <c r="A21" s="71" t="s">
        <v>9</v>
      </c>
      <c r="B21" s="74"/>
      <c r="C21" s="139">
        <f>SUM(C18:C20)</f>
        <v>37202</v>
      </c>
      <c r="D21" s="139">
        <f>SUM(D18:D20)</f>
        <v>343</v>
      </c>
    </row>
    <row r="22" spans="1:4" ht="15" x14ac:dyDescent="0.25">
      <c r="A22" s="69" t="s">
        <v>10</v>
      </c>
      <c r="B22" s="69" t="s">
        <v>100</v>
      </c>
      <c r="C22" s="142">
        <v>2296</v>
      </c>
      <c r="D22" s="142">
        <v>1</v>
      </c>
    </row>
    <row r="23" spans="1:4" ht="15" x14ac:dyDescent="0.25">
      <c r="A23" s="70"/>
      <c r="B23" s="69" t="s">
        <v>101</v>
      </c>
      <c r="C23" s="142">
        <v>4498</v>
      </c>
      <c r="D23" s="142">
        <v>5</v>
      </c>
    </row>
    <row r="24" spans="1:4" ht="15" x14ac:dyDescent="0.25">
      <c r="A24" s="70"/>
      <c r="B24" s="69" t="s">
        <v>102</v>
      </c>
      <c r="C24" s="143"/>
      <c r="D24" s="142">
        <v>68</v>
      </c>
    </row>
    <row r="25" spans="1:4" ht="15" x14ac:dyDescent="0.25">
      <c r="A25" s="71" t="s">
        <v>10</v>
      </c>
      <c r="B25" s="74"/>
      <c r="C25" s="139">
        <f>SUM(C22:C24)</f>
        <v>6794</v>
      </c>
      <c r="D25" s="139">
        <f>SUM(D22:D24)</f>
        <v>74</v>
      </c>
    </row>
    <row r="26" spans="1:4" ht="15" x14ac:dyDescent="0.25">
      <c r="A26" s="69" t="s">
        <v>11</v>
      </c>
      <c r="B26" s="69" t="s">
        <v>100</v>
      </c>
      <c r="C26" s="142">
        <v>1826</v>
      </c>
      <c r="D26" s="142">
        <v>1</v>
      </c>
    </row>
    <row r="27" spans="1:4" ht="15" x14ac:dyDescent="0.25">
      <c r="A27" s="70"/>
      <c r="B27" s="69" t="s">
        <v>101</v>
      </c>
      <c r="C27" s="142">
        <v>3955</v>
      </c>
      <c r="D27" s="142">
        <v>1</v>
      </c>
    </row>
    <row r="28" spans="1:4" ht="15" x14ac:dyDescent="0.25">
      <c r="A28" s="70"/>
      <c r="B28" s="69" t="s">
        <v>102</v>
      </c>
      <c r="C28" s="143"/>
      <c r="D28" s="142">
        <v>27</v>
      </c>
    </row>
    <row r="29" spans="1:4" ht="15" x14ac:dyDescent="0.25">
      <c r="A29" s="71" t="s">
        <v>11</v>
      </c>
      <c r="B29" s="74"/>
      <c r="C29" s="139">
        <f>SUM(C26:C28)</f>
        <v>5781</v>
      </c>
      <c r="D29" s="139">
        <f>SUM(D26:D28)</f>
        <v>29</v>
      </c>
    </row>
    <row r="30" spans="1:4" ht="15" customHeight="1" x14ac:dyDescent="0.25">
      <c r="A30" s="69" t="s">
        <v>12</v>
      </c>
      <c r="B30" s="69" t="s">
        <v>100</v>
      </c>
      <c r="C30" s="142">
        <v>529</v>
      </c>
      <c r="D30" s="142">
        <v>1</v>
      </c>
    </row>
    <row r="31" spans="1:4" ht="15" customHeight="1" x14ac:dyDescent="0.3">
      <c r="A31" s="70"/>
      <c r="B31" s="69" t="s">
        <v>101</v>
      </c>
      <c r="C31" s="142">
        <v>1010</v>
      </c>
      <c r="D31" s="148"/>
    </row>
    <row r="32" spans="1:4" ht="15" customHeight="1" x14ac:dyDescent="0.3">
      <c r="A32" s="70"/>
      <c r="B32" s="69" t="s">
        <v>102</v>
      </c>
      <c r="C32" s="148"/>
      <c r="D32" s="142">
        <v>6</v>
      </c>
    </row>
    <row r="33" spans="1:4" ht="15" customHeight="1" x14ac:dyDescent="0.3">
      <c r="A33" s="71" t="s">
        <v>12</v>
      </c>
      <c r="B33" s="74"/>
      <c r="C33" s="139">
        <f>SUM(C30:C32)</f>
        <v>1539</v>
      </c>
      <c r="D33" s="139">
        <f>SUM(D30:D32)</f>
        <v>7</v>
      </c>
    </row>
    <row r="34" spans="1:4" x14ac:dyDescent="0.3">
      <c r="A34" s="69" t="s">
        <v>103</v>
      </c>
      <c r="B34" s="69" t="s">
        <v>100</v>
      </c>
      <c r="C34" s="142">
        <v>89</v>
      </c>
      <c r="D34" s="142">
        <v>1</v>
      </c>
    </row>
    <row r="35" spans="1:4" x14ac:dyDescent="0.3">
      <c r="A35" s="70"/>
      <c r="B35" s="69" t="s">
        <v>101</v>
      </c>
      <c r="C35" s="142">
        <v>862</v>
      </c>
      <c r="D35" s="143"/>
    </row>
    <row r="36" spans="1:4" ht="15" customHeight="1" x14ac:dyDescent="0.3">
      <c r="A36" s="70"/>
      <c r="B36" s="69" t="s">
        <v>102</v>
      </c>
      <c r="C36" s="143"/>
      <c r="D36" s="142">
        <v>5</v>
      </c>
    </row>
    <row r="37" spans="1:4" ht="15" customHeight="1" x14ac:dyDescent="0.3">
      <c r="A37" s="71" t="s">
        <v>103</v>
      </c>
      <c r="B37" s="74"/>
      <c r="C37" s="139">
        <f>SUM(C34:C36)</f>
        <v>951</v>
      </c>
      <c r="D37" s="139">
        <f>SUM(D34:D36)</f>
        <v>6</v>
      </c>
    </row>
    <row r="38" spans="1:4" ht="15" customHeight="1" x14ac:dyDescent="0.3">
      <c r="A38" s="69" t="s">
        <v>14</v>
      </c>
      <c r="B38" s="69" t="s">
        <v>100</v>
      </c>
      <c r="C38" s="140"/>
      <c r="D38" s="141"/>
    </row>
    <row r="39" spans="1:4" ht="15" customHeight="1" x14ac:dyDescent="0.3">
      <c r="A39" s="75"/>
      <c r="B39" s="69" t="s">
        <v>101</v>
      </c>
      <c r="C39" s="142">
        <v>10</v>
      </c>
      <c r="D39" s="141"/>
    </row>
    <row r="40" spans="1:4" ht="15" customHeight="1" x14ac:dyDescent="0.3">
      <c r="A40" s="70"/>
      <c r="B40" s="69" t="s">
        <v>102</v>
      </c>
      <c r="C40" s="141"/>
      <c r="D40" s="141"/>
    </row>
    <row r="41" spans="1:4" x14ac:dyDescent="0.3">
      <c r="A41" s="71" t="s">
        <v>14</v>
      </c>
      <c r="B41" s="74"/>
      <c r="C41" s="139">
        <f>SUM(C38:C40)</f>
        <v>10</v>
      </c>
      <c r="D41" s="139">
        <f>SUM(D38:D40)</f>
        <v>0</v>
      </c>
    </row>
    <row r="42" spans="1:4" x14ac:dyDescent="0.3">
      <c r="A42" s="69" t="s">
        <v>15</v>
      </c>
      <c r="B42" s="69" t="s">
        <v>100</v>
      </c>
      <c r="C42" s="142">
        <v>6428</v>
      </c>
      <c r="D42" s="142">
        <v>5</v>
      </c>
    </row>
    <row r="43" spans="1:4" x14ac:dyDescent="0.3">
      <c r="A43" s="70"/>
      <c r="B43" s="69" t="s">
        <v>101</v>
      </c>
      <c r="C43" s="142">
        <v>17959</v>
      </c>
      <c r="D43" s="142">
        <v>2</v>
      </c>
    </row>
    <row r="44" spans="1:4" x14ac:dyDescent="0.3">
      <c r="A44" s="70"/>
      <c r="B44" s="69" t="s">
        <v>102</v>
      </c>
      <c r="C44" s="143"/>
      <c r="D44" s="142">
        <v>178</v>
      </c>
    </row>
    <row r="45" spans="1:4" x14ac:dyDescent="0.3">
      <c r="A45" s="71" t="s">
        <v>15</v>
      </c>
      <c r="B45" s="74"/>
      <c r="C45" s="139">
        <f>SUM(C42:C44)</f>
        <v>24387</v>
      </c>
      <c r="D45" s="139">
        <f>SUM(D42:D44)</f>
        <v>185</v>
      </c>
    </row>
    <row r="46" spans="1:4" x14ac:dyDescent="0.3">
      <c r="A46" s="69" t="s">
        <v>16</v>
      </c>
      <c r="B46" s="69" t="s">
        <v>100</v>
      </c>
      <c r="C46" s="142">
        <v>3082</v>
      </c>
      <c r="D46" s="142">
        <v>2</v>
      </c>
    </row>
    <row r="47" spans="1:4" x14ac:dyDescent="0.3">
      <c r="A47" s="70"/>
      <c r="B47" s="69" t="s">
        <v>101</v>
      </c>
      <c r="C47" s="142">
        <v>6814</v>
      </c>
      <c r="D47" s="142">
        <v>3</v>
      </c>
    </row>
    <row r="48" spans="1:4" x14ac:dyDescent="0.3">
      <c r="A48" s="70"/>
      <c r="B48" s="69" t="s">
        <v>102</v>
      </c>
      <c r="C48" s="143"/>
      <c r="D48" s="142">
        <v>134</v>
      </c>
    </row>
    <row r="49" spans="1:4" x14ac:dyDescent="0.3">
      <c r="A49" s="71" t="s">
        <v>16</v>
      </c>
      <c r="B49" s="74"/>
      <c r="C49" s="139">
        <f>SUM(C46:C48)</f>
        <v>9896</v>
      </c>
      <c r="D49" s="139">
        <f>SUM(D46:D48)</f>
        <v>139</v>
      </c>
    </row>
    <row r="50" spans="1:4" x14ac:dyDescent="0.3">
      <c r="A50" s="69" t="s">
        <v>17</v>
      </c>
      <c r="B50" s="69" t="s">
        <v>100</v>
      </c>
      <c r="C50" s="141"/>
      <c r="D50" s="141"/>
    </row>
    <row r="51" spans="1:4" x14ac:dyDescent="0.3">
      <c r="A51" s="75"/>
      <c r="B51" s="69" t="s">
        <v>101</v>
      </c>
      <c r="C51" s="142">
        <v>35</v>
      </c>
      <c r="D51" s="141"/>
    </row>
    <row r="52" spans="1:4" x14ac:dyDescent="0.3">
      <c r="A52" s="70"/>
      <c r="B52" s="69" t="s">
        <v>102</v>
      </c>
      <c r="C52" s="141"/>
      <c r="D52" s="141"/>
    </row>
    <row r="53" spans="1:4" x14ac:dyDescent="0.3">
      <c r="A53" s="71" t="s">
        <v>17</v>
      </c>
      <c r="B53" s="74"/>
      <c r="C53" s="139">
        <f>SUM(C50:C52)</f>
        <v>35</v>
      </c>
      <c r="D53" s="139">
        <f>SUM(D50:D52)</f>
        <v>0</v>
      </c>
    </row>
    <row r="54" spans="1:4" x14ac:dyDescent="0.3">
      <c r="A54" s="69" t="s">
        <v>18</v>
      </c>
      <c r="B54" s="69" t="s">
        <v>100</v>
      </c>
      <c r="C54" s="142">
        <v>358</v>
      </c>
      <c r="D54" s="142">
        <v>2</v>
      </c>
    </row>
    <row r="55" spans="1:4" x14ac:dyDescent="0.3">
      <c r="A55" s="70"/>
      <c r="B55" s="69" t="s">
        <v>101</v>
      </c>
      <c r="C55" s="142">
        <v>946</v>
      </c>
      <c r="D55" s="142">
        <v>1</v>
      </c>
    </row>
    <row r="56" spans="1:4" x14ac:dyDescent="0.3">
      <c r="A56" s="70"/>
      <c r="B56" s="69" t="s">
        <v>102</v>
      </c>
      <c r="C56" s="143"/>
      <c r="D56" s="142">
        <v>17</v>
      </c>
    </row>
    <row r="57" spans="1:4" x14ac:dyDescent="0.3">
      <c r="A57" s="71" t="s">
        <v>18</v>
      </c>
      <c r="B57" s="74"/>
      <c r="C57" s="139">
        <f>SUM(C54:C56)</f>
        <v>1304</v>
      </c>
      <c r="D57" s="139">
        <f>SUM(D54:D56)</f>
        <v>20</v>
      </c>
    </row>
    <row r="58" spans="1:4" x14ac:dyDescent="0.3">
      <c r="A58" s="69" t="s">
        <v>19</v>
      </c>
      <c r="B58" s="69" t="s">
        <v>100</v>
      </c>
      <c r="C58" s="142">
        <v>678</v>
      </c>
      <c r="D58" s="143"/>
    </row>
    <row r="59" spans="1:4" x14ac:dyDescent="0.3">
      <c r="A59" s="70"/>
      <c r="B59" s="69" t="s">
        <v>101</v>
      </c>
      <c r="C59" s="142">
        <v>1222</v>
      </c>
      <c r="D59" s="142">
        <v>3</v>
      </c>
    </row>
    <row r="60" spans="1:4" x14ac:dyDescent="0.3">
      <c r="A60" s="70"/>
      <c r="B60" s="69" t="s">
        <v>102</v>
      </c>
      <c r="C60" s="143"/>
      <c r="D60" s="142">
        <v>33</v>
      </c>
    </row>
    <row r="61" spans="1:4" x14ac:dyDescent="0.3">
      <c r="A61" s="71" t="s">
        <v>19</v>
      </c>
      <c r="B61" s="74"/>
      <c r="C61" s="139">
        <f>SUM(C58:C60)</f>
        <v>1900</v>
      </c>
      <c r="D61" s="139">
        <f>SUM(D58:D60)</f>
        <v>36</v>
      </c>
    </row>
    <row r="62" spans="1:4" x14ac:dyDescent="0.3">
      <c r="A62" s="69" t="s">
        <v>20</v>
      </c>
      <c r="B62" s="69" t="s">
        <v>100</v>
      </c>
      <c r="C62" s="142">
        <v>5553</v>
      </c>
      <c r="D62" s="142">
        <v>3</v>
      </c>
    </row>
    <row r="63" spans="1:4" x14ac:dyDescent="0.3">
      <c r="A63" s="70"/>
      <c r="B63" s="69" t="s">
        <v>101</v>
      </c>
      <c r="C63" s="142">
        <v>13347</v>
      </c>
      <c r="D63" s="142">
        <v>2</v>
      </c>
    </row>
    <row r="64" spans="1:4" x14ac:dyDescent="0.3">
      <c r="A64" s="70"/>
      <c r="B64" s="69" t="s">
        <v>102</v>
      </c>
      <c r="C64" s="143"/>
      <c r="D64" s="142">
        <v>176</v>
      </c>
    </row>
    <row r="65" spans="1:4" x14ac:dyDescent="0.3">
      <c r="A65" s="71" t="s">
        <v>20</v>
      </c>
      <c r="B65" s="74"/>
      <c r="C65" s="139">
        <f>SUM(C62:C64)</f>
        <v>18900</v>
      </c>
      <c r="D65" s="139">
        <f>SUM(D62:D64)</f>
        <v>181</v>
      </c>
    </row>
    <row r="66" spans="1:4" x14ac:dyDescent="0.3">
      <c r="A66" s="69" t="s">
        <v>21</v>
      </c>
      <c r="B66" s="69" t="s">
        <v>100</v>
      </c>
      <c r="C66" s="142">
        <v>2377</v>
      </c>
      <c r="D66" s="143"/>
    </row>
    <row r="67" spans="1:4" x14ac:dyDescent="0.3">
      <c r="A67" s="70"/>
      <c r="B67" s="69" t="s">
        <v>101</v>
      </c>
      <c r="C67" s="142">
        <v>6160</v>
      </c>
      <c r="D67" s="142">
        <v>3</v>
      </c>
    </row>
    <row r="68" spans="1:4" x14ac:dyDescent="0.3">
      <c r="A68" s="70"/>
      <c r="B68" s="69" t="s">
        <v>102</v>
      </c>
      <c r="C68" s="143"/>
      <c r="D68" s="142">
        <v>119</v>
      </c>
    </row>
    <row r="69" spans="1:4" x14ac:dyDescent="0.3">
      <c r="A69" s="71" t="s">
        <v>21</v>
      </c>
      <c r="B69" s="74"/>
      <c r="C69" s="139">
        <f>SUM(C66:C68)</f>
        <v>8537</v>
      </c>
      <c r="D69" s="139">
        <f>SUM(D66:D68)</f>
        <v>122</v>
      </c>
    </row>
    <row r="70" spans="1:4" x14ac:dyDescent="0.3">
      <c r="A70" s="69" t="s">
        <v>22</v>
      </c>
      <c r="B70" s="69" t="s">
        <v>100</v>
      </c>
      <c r="C70" s="142">
        <v>1448</v>
      </c>
      <c r="D70" s="143"/>
    </row>
    <row r="71" spans="1:4" x14ac:dyDescent="0.3">
      <c r="A71" s="70"/>
      <c r="B71" s="69" t="s">
        <v>101</v>
      </c>
      <c r="C71" s="142">
        <v>3533</v>
      </c>
      <c r="D71" s="142">
        <v>7</v>
      </c>
    </row>
    <row r="72" spans="1:4" x14ac:dyDescent="0.3">
      <c r="A72" s="70"/>
      <c r="B72" s="69" t="s">
        <v>102</v>
      </c>
      <c r="C72" s="143"/>
      <c r="D72" s="142">
        <v>111</v>
      </c>
    </row>
    <row r="73" spans="1:4" x14ac:dyDescent="0.3">
      <c r="A73" s="71" t="s">
        <v>22</v>
      </c>
      <c r="B73" s="74"/>
      <c r="C73" s="139">
        <f>SUM(C70:C72)</f>
        <v>4981</v>
      </c>
      <c r="D73" s="139">
        <f>SUM(D70:D72)</f>
        <v>118</v>
      </c>
    </row>
    <row r="74" spans="1:4" x14ac:dyDescent="0.3">
      <c r="A74" s="69" t="s">
        <v>23</v>
      </c>
      <c r="B74" s="69" t="s">
        <v>100</v>
      </c>
      <c r="C74" s="142">
        <v>786</v>
      </c>
      <c r="D74" s="142">
        <v>1</v>
      </c>
    </row>
    <row r="75" spans="1:4" x14ac:dyDescent="0.3">
      <c r="A75" s="70"/>
      <c r="B75" s="69" t="s">
        <v>101</v>
      </c>
      <c r="C75" s="142">
        <v>2990</v>
      </c>
      <c r="D75" s="142">
        <v>19</v>
      </c>
    </row>
    <row r="76" spans="1:4" x14ac:dyDescent="0.3">
      <c r="A76" s="70"/>
      <c r="B76" s="69" t="s">
        <v>102</v>
      </c>
      <c r="C76" s="143"/>
      <c r="D76" s="142">
        <v>108</v>
      </c>
    </row>
    <row r="77" spans="1:4" x14ac:dyDescent="0.3">
      <c r="A77" s="71" t="s">
        <v>23</v>
      </c>
      <c r="B77" s="74"/>
      <c r="C77" s="139">
        <f>SUM(C74:C76)</f>
        <v>3776</v>
      </c>
      <c r="D77" s="139">
        <f>SUM(D74:D76)</f>
        <v>128</v>
      </c>
    </row>
    <row r="78" spans="1:4" x14ac:dyDescent="0.3">
      <c r="A78" s="69" t="s">
        <v>24</v>
      </c>
      <c r="B78" s="69" t="s">
        <v>100</v>
      </c>
      <c r="C78" s="142">
        <v>2371</v>
      </c>
      <c r="D78" s="142">
        <v>2</v>
      </c>
    </row>
    <row r="79" spans="1:4" x14ac:dyDescent="0.3">
      <c r="A79" s="70"/>
      <c r="B79" s="69" t="s">
        <v>101</v>
      </c>
      <c r="C79" s="142">
        <v>3332</v>
      </c>
      <c r="D79" s="143"/>
    </row>
    <row r="80" spans="1:4" x14ac:dyDescent="0.3">
      <c r="A80" s="70"/>
      <c r="B80" s="69" t="s">
        <v>102</v>
      </c>
      <c r="C80" s="143"/>
      <c r="D80" s="142">
        <v>92</v>
      </c>
    </row>
    <row r="81" spans="1:4" x14ac:dyDescent="0.3">
      <c r="A81" s="71" t="s">
        <v>24</v>
      </c>
      <c r="B81" s="74"/>
      <c r="C81" s="139">
        <f>SUM(C78:C80)</f>
        <v>5703</v>
      </c>
      <c r="D81" s="139">
        <f>SUM(D78:D80)</f>
        <v>94</v>
      </c>
    </row>
    <row r="82" spans="1:4" x14ac:dyDescent="0.3">
      <c r="A82" s="69" t="s">
        <v>25</v>
      </c>
      <c r="B82" s="69" t="s">
        <v>100</v>
      </c>
      <c r="C82" s="142">
        <v>2332</v>
      </c>
      <c r="D82" s="142">
        <v>3</v>
      </c>
    </row>
    <row r="83" spans="1:4" x14ac:dyDescent="0.3">
      <c r="A83" s="70"/>
      <c r="B83" s="69" t="s">
        <v>101</v>
      </c>
      <c r="C83" s="142">
        <v>3387</v>
      </c>
      <c r="D83" s="142">
        <v>10</v>
      </c>
    </row>
    <row r="84" spans="1:4" x14ac:dyDescent="0.3">
      <c r="A84" s="70"/>
      <c r="B84" s="69" t="s">
        <v>102</v>
      </c>
      <c r="C84" s="143"/>
      <c r="D84" s="142">
        <v>112</v>
      </c>
    </row>
    <row r="85" spans="1:4" x14ac:dyDescent="0.3">
      <c r="A85" s="71" t="s">
        <v>25</v>
      </c>
      <c r="B85" s="74"/>
      <c r="C85" s="139">
        <f>SUM(C82:C84)</f>
        <v>5719</v>
      </c>
      <c r="D85" s="139">
        <f>SUM(D82:D84)</f>
        <v>125</v>
      </c>
    </row>
    <row r="86" spans="1:4" x14ac:dyDescent="0.3">
      <c r="A86" s="69" t="s">
        <v>26</v>
      </c>
      <c r="B86" s="69" t="s">
        <v>100</v>
      </c>
      <c r="C86" s="142">
        <v>2363</v>
      </c>
      <c r="D86" s="143"/>
    </row>
    <row r="87" spans="1:4" x14ac:dyDescent="0.3">
      <c r="A87" s="70"/>
      <c r="B87" s="69" t="s">
        <v>101</v>
      </c>
      <c r="C87" s="142">
        <v>988</v>
      </c>
      <c r="D87" s="143"/>
    </row>
    <row r="88" spans="1:4" x14ac:dyDescent="0.3">
      <c r="A88" s="70"/>
      <c r="B88" s="69" t="s">
        <v>102</v>
      </c>
      <c r="C88" s="143"/>
      <c r="D88" s="142">
        <v>36</v>
      </c>
    </row>
    <row r="89" spans="1:4" x14ac:dyDescent="0.3">
      <c r="A89" s="71" t="s">
        <v>26</v>
      </c>
      <c r="B89" s="74"/>
      <c r="C89" s="139">
        <f>SUM(C86:C88)</f>
        <v>3351</v>
      </c>
      <c r="D89" s="139">
        <f>SUM(D86:D88)</f>
        <v>36</v>
      </c>
    </row>
    <row r="90" spans="1:4" x14ac:dyDescent="0.3">
      <c r="A90" s="69" t="s">
        <v>27</v>
      </c>
      <c r="B90" s="69" t="s">
        <v>100</v>
      </c>
      <c r="C90" s="141"/>
      <c r="D90" s="141"/>
    </row>
    <row r="91" spans="1:4" x14ac:dyDescent="0.3">
      <c r="A91" s="75"/>
      <c r="B91" s="69" t="s">
        <v>101</v>
      </c>
      <c r="C91" s="142">
        <v>1</v>
      </c>
      <c r="D91" s="141"/>
    </row>
    <row r="92" spans="1:4" x14ac:dyDescent="0.3">
      <c r="A92" s="70"/>
      <c r="B92" s="69" t="s">
        <v>102</v>
      </c>
      <c r="C92" s="141"/>
      <c r="D92" s="141"/>
    </row>
    <row r="93" spans="1:4" x14ac:dyDescent="0.3">
      <c r="A93" s="71" t="s">
        <v>27</v>
      </c>
      <c r="B93" s="74"/>
      <c r="C93" s="139">
        <f>SUM(C90:C92)</f>
        <v>1</v>
      </c>
      <c r="D93" s="139">
        <f>SUM(D90:D92)</f>
        <v>0</v>
      </c>
    </row>
    <row r="94" spans="1:4" x14ac:dyDescent="0.3">
      <c r="A94" s="69" t="s">
        <v>28</v>
      </c>
      <c r="B94" s="69" t="s">
        <v>100</v>
      </c>
      <c r="C94" s="142">
        <v>2254</v>
      </c>
      <c r="D94" s="142">
        <v>2</v>
      </c>
    </row>
    <row r="95" spans="1:4" x14ac:dyDescent="0.3">
      <c r="A95" s="70"/>
      <c r="B95" s="69" t="s">
        <v>101</v>
      </c>
      <c r="C95" s="142">
        <v>6071</v>
      </c>
      <c r="D95" s="142">
        <v>2</v>
      </c>
    </row>
    <row r="96" spans="1:4" x14ac:dyDescent="0.3">
      <c r="A96" s="70"/>
      <c r="B96" s="69" t="s">
        <v>102</v>
      </c>
      <c r="C96" s="143"/>
      <c r="D96" s="142">
        <v>43</v>
      </c>
    </row>
    <row r="97" spans="1:4" x14ac:dyDescent="0.3">
      <c r="A97" s="71" t="s">
        <v>28</v>
      </c>
      <c r="B97" s="74"/>
      <c r="C97" s="139">
        <f>SUM(C94:C96)</f>
        <v>8325</v>
      </c>
      <c r="D97" s="139">
        <f>SUM(D94:D96)</f>
        <v>47</v>
      </c>
    </row>
    <row r="98" spans="1:4" x14ac:dyDescent="0.3">
      <c r="A98" s="69" t="s">
        <v>29</v>
      </c>
      <c r="B98" s="69" t="s">
        <v>100</v>
      </c>
      <c r="C98" s="142">
        <v>5609</v>
      </c>
      <c r="D98" s="142">
        <v>2</v>
      </c>
    </row>
    <row r="99" spans="1:4" x14ac:dyDescent="0.3">
      <c r="A99" s="70"/>
      <c r="B99" s="69" t="s">
        <v>101</v>
      </c>
      <c r="C99" s="142">
        <v>10306</v>
      </c>
      <c r="D99" s="142">
        <v>4</v>
      </c>
    </row>
    <row r="100" spans="1:4" x14ac:dyDescent="0.3">
      <c r="A100" s="70"/>
      <c r="B100" s="69" t="s">
        <v>102</v>
      </c>
      <c r="C100" s="143"/>
      <c r="D100" s="142">
        <v>59</v>
      </c>
    </row>
    <row r="101" spans="1:4" x14ac:dyDescent="0.3">
      <c r="A101" s="71" t="s">
        <v>29</v>
      </c>
      <c r="B101" s="74"/>
      <c r="C101" s="139">
        <f>SUM(C98:C100)</f>
        <v>15915</v>
      </c>
      <c r="D101" s="139">
        <f>SUM(D98:D100)</f>
        <v>65</v>
      </c>
    </row>
    <row r="102" spans="1:4" x14ac:dyDescent="0.3">
      <c r="A102" s="69" t="s">
        <v>30</v>
      </c>
      <c r="B102" s="69" t="s">
        <v>100</v>
      </c>
      <c r="C102" s="142">
        <v>4173</v>
      </c>
      <c r="D102" s="142">
        <v>1</v>
      </c>
    </row>
    <row r="103" spans="1:4" x14ac:dyDescent="0.3">
      <c r="A103" s="70"/>
      <c r="B103" s="69" t="s">
        <v>101</v>
      </c>
      <c r="C103" s="142">
        <v>10579</v>
      </c>
      <c r="D103" s="142">
        <v>9</v>
      </c>
    </row>
    <row r="104" spans="1:4" x14ac:dyDescent="0.3">
      <c r="A104" s="70"/>
      <c r="B104" s="69" t="s">
        <v>102</v>
      </c>
      <c r="C104" s="143"/>
      <c r="D104" s="142">
        <v>121</v>
      </c>
    </row>
    <row r="105" spans="1:4" x14ac:dyDescent="0.3">
      <c r="A105" s="71" t="s">
        <v>30</v>
      </c>
      <c r="B105" s="74"/>
      <c r="C105" s="139">
        <f>SUM(C102:C104)</f>
        <v>14752</v>
      </c>
      <c r="D105" s="139">
        <f>SUM(D102:D104)</f>
        <v>131</v>
      </c>
    </row>
    <row r="106" spans="1:4" x14ac:dyDescent="0.3">
      <c r="A106" s="69" t="s">
        <v>31</v>
      </c>
      <c r="B106" s="69" t="s">
        <v>100</v>
      </c>
      <c r="C106" s="142">
        <v>2025</v>
      </c>
      <c r="D106" s="142">
        <v>5</v>
      </c>
    </row>
    <row r="107" spans="1:4" x14ac:dyDescent="0.3">
      <c r="A107" s="70"/>
      <c r="B107" s="69" t="s">
        <v>101</v>
      </c>
      <c r="C107" s="142">
        <v>8870</v>
      </c>
      <c r="D107" s="142">
        <v>6</v>
      </c>
    </row>
    <row r="108" spans="1:4" x14ac:dyDescent="0.3">
      <c r="A108" s="70"/>
      <c r="B108" s="69" t="s">
        <v>102</v>
      </c>
      <c r="C108" s="143"/>
      <c r="D108" s="142">
        <v>123</v>
      </c>
    </row>
    <row r="109" spans="1:4" x14ac:dyDescent="0.3">
      <c r="A109" s="71" t="s">
        <v>31</v>
      </c>
      <c r="B109" s="74"/>
      <c r="C109" s="139">
        <f>SUM(C106:C108)</f>
        <v>10895</v>
      </c>
      <c r="D109" s="139">
        <f>SUM(D106:D108)</f>
        <v>134</v>
      </c>
    </row>
    <row r="110" spans="1:4" x14ac:dyDescent="0.3">
      <c r="A110" s="69" t="s">
        <v>32</v>
      </c>
      <c r="B110" s="69" t="s">
        <v>100</v>
      </c>
      <c r="C110" s="142">
        <v>2080</v>
      </c>
      <c r="D110" s="142">
        <v>2</v>
      </c>
    </row>
    <row r="111" spans="1:4" x14ac:dyDescent="0.3">
      <c r="A111" s="70"/>
      <c r="B111" s="69" t="s">
        <v>101</v>
      </c>
      <c r="C111" s="142">
        <v>1661</v>
      </c>
      <c r="D111" s="143">
        <v>3</v>
      </c>
    </row>
    <row r="112" spans="1:4" x14ac:dyDescent="0.3">
      <c r="A112" s="70"/>
      <c r="B112" s="69" t="s">
        <v>102</v>
      </c>
      <c r="C112" s="143"/>
      <c r="D112" s="142">
        <v>93</v>
      </c>
    </row>
    <row r="113" spans="1:4" x14ac:dyDescent="0.3">
      <c r="A113" s="71" t="s">
        <v>32</v>
      </c>
      <c r="B113" s="74"/>
      <c r="C113" s="139">
        <f>SUM(C110:C112)</f>
        <v>3741</v>
      </c>
      <c r="D113" s="139">
        <f>SUM(D110:D112)</f>
        <v>98</v>
      </c>
    </row>
    <row r="114" spans="1:4" x14ac:dyDescent="0.3">
      <c r="A114" s="69" t="s">
        <v>33</v>
      </c>
      <c r="B114" s="69" t="s">
        <v>100</v>
      </c>
      <c r="C114" s="142">
        <v>2724</v>
      </c>
      <c r="D114" s="142">
        <v>4</v>
      </c>
    </row>
    <row r="115" spans="1:4" x14ac:dyDescent="0.3">
      <c r="A115" s="70"/>
      <c r="B115" s="69" t="s">
        <v>101</v>
      </c>
      <c r="C115" s="142">
        <v>6043</v>
      </c>
      <c r="D115" s="142">
        <v>5</v>
      </c>
    </row>
    <row r="116" spans="1:4" x14ac:dyDescent="0.3">
      <c r="A116" s="70"/>
      <c r="B116" s="69" t="s">
        <v>102</v>
      </c>
      <c r="C116" s="143"/>
      <c r="D116" s="142">
        <v>108</v>
      </c>
    </row>
    <row r="117" spans="1:4" x14ac:dyDescent="0.3">
      <c r="A117" s="71" t="s">
        <v>33</v>
      </c>
      <c r="B117" s="74"/>
      <c r="C117" s="139">
        <f>SUM(C114:C116)</f>
        <v>8767</v>
      </c>
      <c r="D117" s="139">
        <f>SUM(D114:D116)</f>
        <v>117</v>
      </c>
    </row>
    <row r="118" spans="1:4" x14ac:dyDescent="0.3">
      <c r="A118" s="69" t="s">
        <v>34</v>
      </c>
      <c r="B118" s="69" t="s">
        <v>100</v>
      </c>
      <c r="C118" s="142">
        <v>295</v>
      </c>
      <c r="D118" s="143"/>
    </row>
    <row r="119" spans="1:4" x14ac:dyDescent="0.3">
      <c r="A119" s="70"/>
      <c r="B119" s="69" t="s">
        <v>101</v>
      </c>
      <c r="C119" s="142">
        <v>915</v>
      </c>
      <c r="D119" s="142">
        <v>5</v>
      </c>
    </row>
    <row r="120" spans="1:4" x14ac:dyDescent="0.3">
      <c r="A120" s="70"/>
      <c r="B120" s="69" t="s">
        <v>102</v>
      </c>
      <c r="C120" s="143"/>
      <c r="D120" s="142">
        <v>51</v>
      </c>
    </row>
    <row r="121" spans="1:4" x14ac:dyDescent="0.3">
      <c r="A121" s="71" t="s">
        <v>34</v>
      </c>
      <c r="B121" s="74"/>
      <c r="C121" s="139">
        <f>SUM(C118:C120)</f>
        <v>1210</v>
      </c>
      <c r="D121" s="139">
        <f>SUM(D118:D120)</f>
        <v>56</v>
      </c>
    </row>
    <row r="122" spans="1:4" x14ac:dyDescent="0.3">
      <c r="A122" s="69" t="s">
        <v>35</v>
      </c>
      <c r="B122" s="69" t="s">
        <v>100</v>
      </c>
      <c r="C122" s="142">
        <v>618</v>
      </c>
      <c r="D122" s="142">
        <v>2</v>
      </c>
    </row>
    <row r="123" spans="1:4" x14ac:dyDescent="0.3">
      <c r="A123" s="70"/>
      <c r="B123" s="69" t="s">
        <v>101</v>
      </c>
      <c r="C123" s="142">
        <v>2109</v>
      </c>
      <c r="D123" s="142">
        <v>5</v>
      </c>
    </row>
    <row r="124" spans="1:4" x14ac:dyDescent="0.3">
      <c r="A124" s="70"/>
      <c r="B124" s="69" t="s">
        <v>102</v>
      </c>
      <c r="C124" s="143"/>
      <c r="D124" s="142">
        <v>83</v>
      </c>
    </row>
    <row r="125" spans="1:4" x14ac:dyDescent="0.3">
      <c r="A125" s="71" t="s">
        <v>35</v>
      </c>
      <c r="B125" s="74"/>
      <c r="C125" s="139">
        <f>SUM(C122:C124)</f>
        <v>2727</v>
      </c>
      <c r="D125" s="139">
        <f>SUM(D122:D124)</f>
        <v>90</v>
      </c>
    </row>
    <row r="126" spans="1:4" x14ac:dyDescent="0.3">
      <c r="A126" s="69" t="s">
        <v>36</v>
      </c>
      <c r="B126" s="69" t="s">
        <v>100</v>
      </c>
      <c r="C126" s="142">
        <v>384</v>
      </c>
      <c r="D126" s="142"/>
    </row>
    <row r="127" spans="1:4" x14ac:dyDescent="0.3">
      <c r="A127" s="70"/>
      <c r="B127" s="69" t="s">
        <v>101</v>
      </c>
      <c r="C127" s="142">
        <v>1564</v>
      </c>
      <c r="D127" s="142">
        <v>1</v>
      </c>
    </row>
    <row r="128" spans="1:4" x14ac:dyDescent="0.3">
      <c r="A128" s="70"/>
      <c r="B128" s="69" t="s">
        <v>102</v>
      </c>
      <c r="C128" s="143"/>
      <c r="D128" s="142">
        <v>31</v>
      </c>
    </row>
    <row r="129" spans="1:4" x14ac:dyDescent="0.3">
      <c r="A129" s="71" t="s">
        <v>36</v>
      </c>
      <c r="B129" s="74"/>
      <c r="C129" s="139">
        <f>SUM(C126:C128)</f>
        <v>1948</v>
      </c>
      <c r="D129" s="139">
        <f>SUM(D126:D128)</f>
        <v>32</v>
      </c>
    </row>
    <row r="130" spans="1:4" x14ac:dyDescent="0.3">
      <c r="A130" s="69" t="s">
        <v>37</v>
      </c>
      <c r="B130" s="69" t="s">
        <v>100</v>
      </c>
      <c r="C130" s="142">
        <v>209</v>
      </c>
      <c r="D130" s="143"/>
    </row>
    <row r="131" spans="1:4" x14ac:dyDescent="0.3">
      <c r="A131" s="70"/>
      <c r="B131" s="69" t="s">
        <v>101</v>
      </c>
      <c r="C131" s="142">
        <v>1965</v>
      </c>
      <c r="D131" s="142">
        <v>3</v>
      </c>
    </row>
    <row r="132" spans="1:4" x14ac:dyDescent="0.3">
      <c r="A132" s="70"/>
      <c r="B132" s="69" t="s">
        <v>102</v>
      </c>
      <c r="C132" s="143"/>
      <c r="D132" s="142">
        <v>21</v>
      </c>
    </row>
    <row r="133" spans="1:4" x14ac:dyDescent="0.3">
      <c r="A133" s="71" t="s">
        <v>37</v>
      </c>
      <c r="B133" s="74"/>
      <c r="C133" s="139">
        <f>SUM(C130:C132)</f>
        <v>2174</v>
      </c>
      <c r="D133" s="139">
        <f>SUM(D130:D132)</f>
        <v>24</v>
      </c>
    </row>
    <row r="134" spans="1:4" x14ac:dyDescent="0.3">
      <c r="A134" s="69" t="s">
        <v>38</v>
      </c>
      <c r="B134" s="69" t="s">
        <v>100</v>
      </c>
      <c r="C134" s="142">
        <v>2245</v>
      </c>
      <c r="D134" s="142">
        <v>2</v>
      </c>
    </row>
    <row r="135" spans="1:4" x14ac:dyDescent="0.3">
      <c r="A135" s="70"/>
      <c r="B135" s="69" t="s">
        <v>101</v>
      </c>
      <c r="C135" s="142">
        <v>9038</v>
      </c>
      <c r="D135" s="142">
        <v>6</v>
      </c>
    </row>
    <row r="136" spans="1:4" x14ac:dyDescent="0.3">
      <c r="A136" s="70"/>
      <c r="B136" s="69" t="s">
        <v>102</v>
      </c>
      <c r="C136" s="143"/>
      <c r="D136" s="142">
        <v>59</v>
      </c>
    </row>
    <row r="137" spans="1:4" x14ac:dyDescent="0.3">
      <c r="A137" s="71" t="s">
        <v>38</v>
      </c>
      <c r="B137" s="74"/>
      <c r="C137" s="139">
        <f>SUM(C134:C136)</f>
        <v>11283</v>
      </c>
      <c r="D137" s="139">
        <f>SUM(D134:D136)</f>
        <v>67</v>
      </c>
    </row>
    <row r="138" spans="1:4" x14ac:dyDescent="0.3">
      <c r="A138" s="69" t="s">
        <v>39</v>
      </c>
      <c r="B138" s="69" t="s">
        <v>100</v>
      </c>
      <c r="C138" s="142">
        <v>1586</v>
      </c>
      <c r="D138" s="143"/>
    </row>
    <row r="139" spans="1:4" x14ac:dyDescent="0.3">
      <c r="A139" s="70"/>
      <c r="B139" s="69" t="s">
        <v>101</v>
      </c>
      <c r="C139" s="142">
        <v>1206</v>
      </c>
      <c r="D139" s="142"/>
    </row>
    <row r="140" spans="1:4" x14ac:dyDescent="0.3">
      <c r="A140" s="70"/>
      <c r="B140" s="69" t="s">
        <v>102</v>
      </c>
      <c r="C140" s="143"/>
      <c r="D140" s="142">
        <v>41</v>
      </c>
    </row>
    <row r="141" spans="1:4" x14ac:dyDescent="0.3">
      <c r="A141" s="71" t="s">
        <v>39</v>
      </c>
      <c r="B141" s="74"/>
      <c r="C141" s="139">
        <f>SUM(C138:C140)</f>
        <v>2792</v>
      </c>
      <c r="D141" s="139">
        <f>SUM(D138:D140)</f>
        <v>41</v>
      </c>
    </row>
    <row r="142" spans="1:4" x14ac:dyDescent="0.3">
      <c r="A142" s="69" t="s">
        <v>40</v>
      </c>
      <c r="B142" s="69" t="s">
        <v>100</v>
      </c>
      <c r="C142" s="142">
        <v>10464</v>
      </c>
      <c r="D142" s="142">
        <v>3</v>
      </c>
    </row>
    <row r="143" spans="1:4" x14ac:dyDescent="0.3">
      <c r="A143" s="70"/>
      <c r="B143" s="69" t="s">
        <v>101</v>
      </c>
      <c r="C143" s="142">
        <v>15703</v>
      </c>
      <c r="D143" s="142">
        <v>7</v>
      </c>
    </row>
    <row r="144" spans="1:4" x14ac:dyDescent="0.3">
      <c r="A144" s="70"/>
      <c r="B144" s="69" t="s">
        <v>102</v>
      </c>
      <c r="C144" s="143"/>
      <c r="D144" s="142">
        <v>168</v>
      </c>
    </row>
    <row r="145" spans="1:4" x14ac:dyDescent="0.3">
      <c r="A145" s="71" t="s">
        <v>40</v>
      </c>
      <c r="B145" s="74"/>
      <c r="C145" s="139">
        <f>SUM(C142:C144)</f>
        <v>26167</v>
      </c>
      <c r="D145" s="139">
        <f>SUM(D142:D144)</f>
        <v>178</v>
      </c>
    </row>
    <row r="146" spans="1:4" x14ac:dyDescent="0.3">
      <c r="A146" s="69" t="s">
        <v>41</v>
      </c>
      <c r="B146" s="69" t="s">
        <v>100</v>
      </c>
      <c r="C146" s="142">
        <v>4367</v>
      </c>
      <c r="D146" s="143"/>
    </row>
    <row r="147" spans="1:4" x14ac:dyDescent="0.3">
      <c r="A147" s="70"/>
      <c r="B147" s="69" t="s">
        <v>101</v>
      </c>
      <c r="C147" s="142">
        <v>10153</v>
      </c>
      <c r="D147" s="142">
        <v>3</v>
      </c>
    </row>
    <row r="148" spans="1:4" x14ac:dyDescent="0.3">
      <c r="A148" s="70"/>
      <c r="B148" s="69" t="s">
        <v>102</v>
      </c>
      <c r="C148" s="143"/>
      <c r="D148" s="142">
        <v>102</v>
      </c>
    </row>
    <row r="149" spans="1:4" x14ac:dyDescent="0.3">
      <c r="A149" s="71" t="s">
        <v>41</v>
      </c>
      <c r="B149" s="74"/>
      <c r="C149" s="139">
        <f>SUM(C146:C148)</f>
        <v>14520</v>
      </c>
      <c r="D149" s="139">
        <f>SUM(D146:D148)</f>
        <v>105</v>
      </c>
    </row>
    <row r="150" spans="1:4" x14ac:dyDescent="0.3">
      <c r="A150" s="69" t="s">
        <v>42</v>
      </c>
      <c r="B150" s="69" t="s">
        <v>100</v>
      </c>
      <c r="C150" s="142">
        <v>133</v>
      </c>
      <c r="D150" s="143"/>
    </row>
    <row r="151" spans="1:4" x14ac:dyDescent="0.3">
      <c r="A151" s="70"/>
      <c r="B151" s="69" t="s">
        <v>101</v>
      </c>
      <c r="C151" s="142">
        <v>1059</v>
      </c>
      <c r="D151" s="142">
        <v>10</v>
      </c>
    </row>
    <row r="152" spans="1:4" x14ac:dyDescent="0.3">
      <c r="A152" s="70"/>
      <c r="B152" s="69" t="s">
        <v>102</v>
      </c>
      <c r="C152" s="143"/>
      <c r="D152" s="142">
        <v>27</v>
      </c>
    </row>
    <row r="153" spans="1:4" x14ac:dyDescent="0.3">
      <c r="A153" s="71" t="s">
        <v>42</v>
      </c>
      <c r="B153" s="74"/>
      <c r="C153" s="139">
        <f>SUM(C150:C152)</f>
        <v>1192</v>
      </c>
      <c r="D153" s="139">
        <f>SUM(D150:D152)</f>
        <v>37</v>
      </c>
    </row>
    <row r="154" spans="1:4" x14ac:dyDescent="0.3">
      <c r="A154" s="69" t="s">
        <v>43</v>
      </c>
      <c r="B154" s="69" t="s">
        <v>100</v>
      </c>
      <c r="C154" s="142">
        <v>17</v>
      </c>
      <c r="D154" s="142">
        <v>1</v>
      </c>
    </row>
    <row r="155" spans="1:4" x14ac:dyDescent="0.3">
      <c r="A155" s="75"/>
      <c r="B155" s="69" t="s">
        <v>101</v>
      </c>
      <c r="C155" s="140"/>
      <c r="D155" s="141"/>
    </row>
    <row r="156" spans="1:4" x14ac:dyDescent="0.3">
      <c r="A156" s="70"/>
      <c r="B156" s="69" t="s">
        <v>102</v>
      </c>
      <c r="C156" s="141"/>
      <c r="D156" s="140"/>
    </row>
    <row r="157" spans="1:4" x14ac:dyDescent="0.3">
      <c r="A157" s="71" t="s">
        <v>43</v>
      </c>
      <c r="B157" s="74"/>
      <c r="C157" s="139">
        <f>SUM(C154:C156)</f>
        <v>17</v>
      </c>
      <c r="D157" s="139">
        <f>SUM(D154:D156)</f>
        <v>1</v>
      </c>
    </row>
    <row r="158" spans="1:4" x14ac:dyDescent="0.3">
      <c r="A158" s="69" t="s">
        <v>44</v>
      </c>
      <c r="B158" s="69" t="s">
        <v>100</v>
      </c>
      <c r="C158" s="142">
        <v>5960</v>
      </c>
      <c r="D158" s="142">
        <v>8</v>
      </c>
    </row>
    <row r="159" spans="1:4" x14ac:dyDescent="0.3">
      <c r="A159" s="70"/>
      <c r="B159" s="69" t="s">
        <v>101</v>
      </c>
      <c r="C159" s="142">
        <v>12127</v>
      </c>
      <c r="D159" s="142">
        <v>3</v>
      </c>
    </row>
    <row r="160" spans="1:4" x14ac:dyDescent="0.3">
      <c r="A160" s="70"/>
      <c r="B160" s="69" t="s">
        <v>102</v>
      </c>
      <c r="C160" s="143"/>
      <c r="D160" s="142">
        <v>161</v>
      </c>
    </row>
    <row r="161" spans="1:4" x14ac:dyDescent="0.3">
      <c r="A161" s="71" t="s">
        <v>44</v>
      </c>
      <c r="B161" s="74"/>
      <c r="C161" s="139">
        <f>SUM(C158:C160)</f>
        <v>18087</v>
      </c>
      <c r="D161" s="139">
        <f>SUM(D158:D160)</f>
        <v>172</v>
      </c>
    </row>
    <row r="162" spans="1:4" x14ac:dyDescent="0.3">
      <c r="A162" s="69" t="s">
        <v>45</v>
      </c>
      <c r="B162" s="69" t="s">
        <v>100</v>
      </c>
      <c r="C162" s="142">
        <v>2224</v>
      </c>
      <c r="D162" s="142">
        <v>1</v>
      </c>
    </row>
    <row r="163" spans="1:4" x14ac:dyDescent="0.3">
      <c r="A163" s="70"/>
      <c r="B163" s="69" t="s">
        <v>101</v>
      </c>
      <c r="C163" s="142">
        <v>2571</v>
      </c>
      <c r="D163" s="142">
        <v>6</v>
      </c>
    </row>
    <row r="164" spans="1:4" x14ac:dyDescent="0.3">
      <c r="A164" s="70"/>
      <c r="B164" s="69" t="s">
        <v>102</v>
      </c>
      <c r="C164" s="143"/>
      <c r="D164" s="142">
        <v>110</v>
      </c>
    </row>
    <row r="165" spans="1:4" x14ac:dyDescent="0.3">
      <c r="A165" s="71" t="s">
        <v>45</v>
      </c>
      <c r="B165" s="74"/>
      <c r="C165" s="139">
        <f>SUM(C162:C164)</f>
        <v>4795</v>
      </c>
      <c r="D165" s="139">
        <f>SUM(D162:D164)</f>
        <v>117</v>
      </c>
    </row>
    <row r="166" spans="1:4" x14ac:dyDescent="0.3">
      <c r="A166" s="69" t="s">
        <v>46</v>
      </c>
      <c r="B166" s="69" t="s">
        <v>100</v>
      </c>
      <c r="C166" s="142">
        <v>2068</v>
      </c>
      <c r="D166" s="143">
        <v>1</v>
      </c>
    </row>
    <row r="167" spans="1:4" x14ac:dyDescent="0.3">
      <c r="A167" s="70"/>
      <c r="B167" s="69" t="s">
        <v>101</v>
      </c>
      <c r="C167" s="142">
        <v>4216</v>
      </c>
      <c r="D167" s="142">
        <v>2</v>
      </c>
    </row>
    <row r="168" spans="1:4" x14ac:dyDescent="0.3">
      <c r="A168" s="70"/>
      <c r="B168" s="69" t="s">
        <v>102</v>
      </c>
      <c r="C168" s="143"/>
      <c r="D168" s="142">
        <v>58</v>
      </c>
    </row>
    <row r="169" spans="1:4" x14ac:dyDescent="0.3">
      <c r="A169" s="71" t="s">
        <v>46</v>
      </c>
      <c r="B169" s="74"/>
      <c r="C169" s="139">
        <f>SUM(C166:C168)</f>
        <v>6284</v>
      </c>
      <c r="D169" s="139">
        <f>SUM(D166:D168)</f>
        <v>61</v>
      </c>
    </row>
    <row r="170" spans="1:4" x14ac:dyDescent="0.3">
      <c r="A170" s="69" t="s">
        <v>47</v>
      </c>
      <c r="B170" s="69" t="s">
        <v>100</v>
      </c>
      <c r="C170" s="141"/>
      <c r="D170" s="141"/>
    </row>
    <row r="171" spans="1:4" x14ac:dyDescent="0.3">
      <c r="A171" s="75"/>
      <c r="B171" s="69" t="s">
        <v>101</v>
      </c>
      <c r="C171" s="142">
        <v>4</v>
      </c>
      <c r="D171" s="141"/>
    </row>
    <row r="172" spans="1:4" x14ac:dyDescent="0.3">
      <c r="A172" s="70"/>
      <c r="B172" s="69" t="s">
        <v>102</v>
      </c>
      <c r="C172" s="141"/>
      <c r="D172" s="141"/>
    </row>
    <row r="173" spans="1:4" x14ac:dyDescent="0.3">
      <c r="A173" s="71" t="s">
        <v>47</v>
      </c>
      <c r="B173" s="74"/>
      <c r="C173" s="139">
        <f>SUM(C170:C172)</f>
        <v>4</v>
      </c>
      <c r="D173" s="139">
        <f>SUM(D170:D172)</f>
        <v>0</v>
      </c>
    </row>
    <row r="174" spans="1:4" x14ac:dyDescent="0.3">
      <c r="A174" s="69" t="s">
        <v>48</v>
      </c>
      <c r="B174" s="69" t="s">
        <v>100</v>
      </c>
      <c r="C174" s="142">
        <v>5393</v>
      </c>
      <c r="D174" s="142">
        <v>4</v>
      </c>
    </row>
    <row r="175" spans="1:4" x14ac:dyDescent="0.3">
      <c r="A175" s="70"/>
      <c r="B175" s="69" t="s">
        <v>101</v>
      </c>
      <c r="C175" s="142">
        <v>15141</v>
      </c>
      <c r="D175" s="142">
        <v>16</v>
      </c>
    </row>
    <row r="176" spans="1:4" x14ac:dyDescent="0.3">
      <c r="A176" s="70"/>
      <c r="B176" s="69" t="s">
        <v>102</v>
      </c>
      <c r="C176" s="143"/>
      <c r="D176" s="142">
        <v>149</v>
      </c>
    </row>
    <row r="177" spans="1:4" x14ac:dyDescent="0.3">
      <c r="A177" s="71" t="s">
        <v>48</v>
      </c>
      <c r="B177" s="74"/>
      <c r="C177" s="139">
        <f>SUM(C174:C176)</f>
        <v>20534</v>
      </c>
      <c r="D177" s="139">
        <f>SUM(D174:D176)</f>
        <v>169</v>
      </c>
    </row>
    <row r="178" spans="1:4" x14ac:dyDescent="0.3">
      <c r="A178" s="69" t="s">
        <v>49</v>
      </c>
      <c r="B178" s="69" t="s">
        <v>100</v>
      </c>
      <c r="C178" s="142">
        <v>1648</v>
      </c>
      <c r="D178" s="142">
        <v>38</v>
      </c>
    </row>
    <row r="179" spans="1:4" x14ac:dyDescent="0.3">
      <c r="A179" s="70"/>
      <c r="B179" s="69" t="s">
        <v>101</v>
      </c>
      <c r="C179" s="142">
        <v>411</v>
      </c>
      <c r="D179" s="143"/>
    </row>
    <row r="180" spans="1:4" x14ac:dyDescent="0.3">
      <c r="A180" s="70"/>
      <c r="B180" s="69" t="s">
        <v>102</v>
      </c>
      <c r="C180" s="141"/>
      <c r="D180" s="141"/>
    </row>
    <row r="181" spans="1:4" x14ac:dyDescent="0.3">
      <c r="A181" s="71" t="s">
        <v>49</v>
      </c>
      <c r="B181" s="74"/>
      <c r="C181" s="139">
        <f>SUM(C178:C180)</f>
        <v>2059</v>
      </c>
      <c r="D181" s="139">
        <f>SUM(D178:D180)</f>
        <v>38</v>
      </c>
    </row>
    <row r="182" spans="1:4" x14ac:dyDescent="0.3">
      <c r="A182" s="69" t="s">
        <v>50</v>
      </c>
      <c r="B182" s="69" t="s">
        <v>100</v>
      </c>
      <c r="C182" s="142">
        <v>448</v>
      </c>
      <c r="D182" s="143"/>
    </row>
    <row r="183" spans="1:4" x14ac:dyDescent="0.3">
      <c r="A183" s="70"/>
      <c r="B183" s="69" t="s">
        <v>101</v>
      </c>
      <c r="C183" s="142">
        <v>876</v>
      </c>
      <c r="D183" s="142">
        <v>1</v>
      </c>
    </row>
    <row r="184" spans="1:4" x14ac:dyDescent="0.3">
      <c r="A184" s="70"/>
      <c r="B184" s="69" t="s">
        <v>102</v>
      </c>
      <c r="C184" s="143"/>
      <c r="D184" s="142">
        <v>12</v>
      </c>
    </row>
    <row r="185" spans="1:4" x14ac:dyDescent="0.3">
      <c r="A185" s="71" t="s">
        <v>50</v>
      </c>
      <c r="B185" s="74"/>
      <c r="C185" s="139">
        <f>SUM(C182:C184)</f>
        <v>1324</v>
      </c>
      <c r="D185" s="139">
        <f>SUM(D182:D184)</f>
        <v>13</v>
      </c>
    </row>
    <row r="186" spans="1:4" x14ac:dyDescent="0.3">
      <c r="A186" s="69" t="s">
        <v>51</v>
      </c>
      <c r="B186" s="69" t="s">
        <v>100</v>
      </c>
      <c r="C186" s="142">
        <v>2054</v>
      </c>
      <c r="D186" s="143">
        <v>1</v>
      </c>
    </row>
    <row r="187" spans="1:4" x14ac:dyDescent="0.3">
      <c r="A187" s="70"/>
      <c r="B187" s="69" t="s">
        <v>101</v>
      </c>
      <c r="C187" s="142">
        <v>3943</v>
      </c>
      <c r="D187" s="143"/>
    </row>
    <row r="188" spans="1:4" x14ac:dyDescent="0.3">
      <c r="A188" s="70"/>
      <c r="B188" s="69" t="s">
        <v>102</v>
      </c>
      <c r="C188" s="143"/>
      <c r="D188" s="142">
        <v>62</v>
      </c>
    </row>
    <row r="189" spans="1:4" x14ac:dyDescent="0.3">
      <c r="A189" s="71" t="s">
        <v>51</v>
      </c>
      <c r="B189" s="74"/>
      <c r="C189" s="139">
        <f>SUM(C186:C188)</f>
        <v>5997</v>
      </c>
      <c r="D189" s="139">
        <f>SUM(D186:D188)</f>
        <v>63</v>
      </c>
    </row>
    <row r="190" spans="1:4" x14ac:dyDescent="0.3">
      <c r="A190" s="69" t="s">
        <v>52</v>
      </c>
      <c r="B190" s="69" t="s">
        <v>100</v>
      </c>
      <c r="C190" s="142">
        <v>310</v>
      </c>
      <c r="D190" s="142">
        <v>1</v>
      </c>
    </row>
    <row r="191" spans="1:4" x14ac:dyDescent="0.3">
      <c r="A191" s="70"/>
      <c r="B191" s="69" t="s">
        <v>101</v>
      </c>
      <c r="C191" s="142">
        <v>1210</v>
      </c>
      <c r="D191" s="142">
        <v>12</v>
      </c>
    </row>
    <row r="192" spans="1:4" x14ac:dyDescent="0.3">
      <c r="A192" s="70"/>
      <c r="B192" s="69" t="s">
        <v>102</v>
      </c>
      <c r="C192" s="143"/>
      <c r="D192" s="142">
        <v>44</v>
      </c>
    </row>
    <row r="193" spans="1:4" x14ac:dyDescent="0.3">
      <c r="A193" s="71" t="s">
        <v>52</v>
      </c>
      <c r="B193" s="74"/>
      <c r="C193" s="139">
        <f>SUM(C190:C192)</f>
        <v>1520</v>
      </c>
      <c r="D193" s="139">
        <f>SUM(D190:D192)</f>
        <v>57</v>
      </c>
    </row>
    <row r="194" spans="1:4" x14ac:dyDescent="0.3">
      <c r="A194" s="69" t="s">
        <v>53</v>
      </c>
      <c r="B194" s="69" t="s">
        <v>100</v>
      </c>
      <c r="C194" s="142">
        <v>3666</v>
      </c>
      <c r="D194" s="142">
        <v>2</v>
      </c>
    </row>
    <row r="195" spans="1:4" x14ac:dyDescent="0.3">
      <c r="A195" s="70"/>
      <c r="B195" s="69" t="s">
        <v>101</v>
      </c>
      <c r="C195" s="142">
        <v>5330</v>
      </c>
      <c r="D195" s="142">
        <v>2</v>
      </c>
    </row>
    <row r="196" spans="1:4" x14ac:dyDescent="0.3">
      <c r="A196" s="70"/>
      <c r="B196" s="69" t="s">
        <v>102</v>
      </c>
      <c r="C196" s="143"/>
      <c r="D196" s="142">
        <v>110</v>
      </c>
    </row>
    <row r="197" spans="1:4" x14ac:dyDescent="0.3">
      <c r="A197" s="71" t="s">
        <v>53</v>
      </c>
      <c r="B197" s="74"/>
      <c r="C197" s="139">
        <f>SUM(C194:C196)</f>
        <v>8996</v>
      </c>
      <c r="D197" s="139">
        <f>SUM(D194:D196)</f>
        <v>114</v>
      </c>
    </row>
    <row r="198" spans="1:4" x14ac:dyDescent="0.3">
      <c r="A198" s="69" t="s">
        <v>54</v>
      </c>
      <c r="B198" s="69" t="s">
        <v>100</v>
      </c>
      <c r="C198" s="142">
        <v>7659</v>
      </c>
      <c r="D198" s="142">
        <v>8</v>
      </c>
    </row>
    <row r="199" spans="1:4" x14ac:dyDescent="0.3">
      <c r="A199" s="70"/>
      <c r="B199" s="69" t="s">
        <v>101</v>
      </c>
      <c r="C199" s="142">
        <v>17500</v>
      </c>
      <c r="D199" s="142">
        <v>26</v>
      </c>
    </row>
    <row r="200" spans="1:4" x14ac:dyDescent="0.3">
      <c r="A200" s="70"/>
      <c r="B200" s="69" t="s">
        <v>102</v>
      </c>
      <c r="C200" s="143"/>
      <c r="D200" s="142">
        <v>357</v>
      </c>
    </row>
    <row r="201" spans="1:4" x14ac:dyDescent="0.3">
      <c r="A201" s="71" t="s">
        <v>54</v>
      </c>
      <c r="B201" s="74"/>
      <c r="C201" s="139">
        <f>SUM(C198:C200)</f>
        <v>25159</v>
      </c>
      <c r="D201" s="139">
        <f>SUM(D198:D200)</f>
        <v>391</v>
      </c>
    </row>
    <row r="202" spans="1:4" x14ac:dyDescent="0.3">
      <c r="A202" s="69" t="s">
        <v>55</v>
      </c>
      <c r="B202" s="69" t="s">
        <v>100</v>
      </c>
      <c r="C202" s="142">
        <v>815</v>
      </c>
      <c r="D202" s="142">
        <v>2</v>
      </c>
    </row>
    <row r="203" spans="1:4" x14ac:dyDescent="0.3">
      <c r="A203" s="70"/>
      <c r="B203" s="69" t="s">
        <v>101</v>
      </c>
      <c r="C203" s="142">
        <v>2653</v>
      </c>
      <c r="D203" s="143"/>
    </row>
    <row r="204" spans="1:4" x14ac:dyDescent="0.3">
      <c r="A204" s="70"/>
      <c r="B204" s="69" t="s">
        <v>102</v>
      </c>
      <c r="C204" s="143"/>
      <c r="D204" s="142">
        <v>46</v>
      </c>
    </row>
    <row r="205" spans="1:4" x14ac:dyDescent="0.3">
      <c r="A205" s="71" t="s">
        <v>55</v>
      </c>
      <c r="B205" s="74"/>
      <c r="C205" s="139">
        <f>SUM(C202:C204)</f>
        <v>3468</v>
      </c>
      <c r="D205" s="139">
        <f>SUM(D202:D204)</f>
        <v>48</v>
      </c>
    </row>
    <row r="206" spans="1:4" x14ac:dyDescent="0.3">
      <c r="A206" s="69" t="s">
        <v>56</v>
      </c>
      <c r="B206" s="69" t="s">
        <v>100</v>
      </c>
      <c r="C206" s="142">
        <v>843</v>
      </c>
      <c r="D206" s="143"/>
    </row>
    <row r="207" spans="1:4" x14ac:dyDescent="0.3">
      <c r="A207" s="70"/>
      <c r="B207" s="69" t="s">
        <v>101</v>
      </c>
      <c r="C207" s="142">
        <v>615</v>
      </c>
      <c r="D207" s="143">
        <v>1</v>
      </c>
    </row>
    <row r="208" spans="1:4" x14ac:dyDescent="0.3">
      <c r="A208" s="70"/>
      <c r="B208" s="69" t="s">
        <v>102</v>
      </c>
      <c r="C208" s="143"/>
      <c r="D208" s="142">
        <v>13</v>
      </c>
    </row>
    <row r="209" spans="1:4" x14ac:dyDescent="0.3">
      <c r="A209" s="71" t="s">
        <v>56</v>
      </c>
      <c r="B209" s="74"/>
      <c r="C209" s="139">
        <f>SUM(C206:C208)</f>
        <v>1458</v>
      </c>
      <c r="D209" s="139">
        <f>SUM(D206:D208)</f>
        <v>14</v>
      </c>
    </row>
    <row r="210" spans="1:4" x14ac:dyDescent="0.3">
      <c r="A210" s="69" t="s">
        <v>57</v>
      </c>
      <c r="B210" s="69" t="s">
        <v>100</v>
      </c>
      <c r="C210" s="142"/>
      <c r="D210" s="142"/>
    </row>
    <row r="211" spans="1:4" x14ac:dyDescent="0.3">
      <c r="A211" s="75"/>
      <c r="B211" s="69" t="s">
        <v>101</v>
      </c>
      <c r="C211" s="142">
        <v>33</v>
      </c>
      <c r="D211" s="142"/>
    </row>
    <row r="212" spans="1:4" x14ac:dyDescent="0.3">
      <c r="A212" s="70"/>
      <c r="B212" s="69" t="s">
        <v>102</v>
      </c>
      <c r="C212" s="143"/>
      <c r="D212" s="142"/>
    </row>
    <row r="213" spans="1:4" x14ac:dyDescent="0.3">
      <c r="A213" s="71" t="s">
        <v>57</v>
      </c>
      <c r="B213" s="74"/>
      <c r="C213" s="139">
        <f>SUM(C210:C212)</f>
        <v>33</v>
      </c>
      <c r="D213" s="139">
        <f>SUM(D210:D212)</f>
        <v>0</v>
      </c>
    </row>
    <row r="214" spans="1:4" x14ac:dyDescent="0.3">
      <c r="A214" s="69" t="s">
        <v>58</v>
      </c>
      <c r="B214" s="69" t="s">
        <v>100</v>
      </c>
      <c r="C214" s="142">
        <v>2095</v>
      </c>
      <c r="D214" s="142">
        <v>1</v>
      </c>
    </row>
    <row r="215" spans="1:4" x14ac:dyDescent="0.3">
      <c r="A215" s="70"/>
      <c r="B215" s="69" t="s">
        <v>101</v>
      </c>
      <c r="C215" s="142">
        <v>8012</v>
      </c>
      <c r="D215" s="142">
        <v>2</v>
      </c>
    </row>
    <row r="216" spans="1:4" x14ac:dyDescent="0.3">
      <c r="A216" s="70"/>
      <c r="B216" s="69" t="s">
        <v>102</v>
      </c>
      <c r="C216" s="143"/>
      <c r="D216" s="142">
        <v>83</v>
      </c>
    </row>
    <row r="217" spans="1:4" x14ac:dyDescent="0.3">
      <c r="A217" s="71" t="s">
        <v>58</v>
      </c>
      <c r="B217" s="74"/>
      <c r="C217" s="139">
        <f>SUM(C214:C216)</f>
        <v>10107</v>
      </c>
      <c r="D217" s="139">
        <f>SUM(D214:D216)</f>
        <v>86</v>
      </c>
    </row>
    <row r="218" spans="1:4" x14ac:dyDescent="0.3">
      <c r="A218" s="69" t="s">
        <v>59</v>
      </c>
      <c r="B218" s="69" t="s">
        <v>100</v>
      </c>
      <c r="C218" s="142">
        <v>5081</v>
      </c>
      <c r="D218" s="142">
        <v>5</v>
      </c>
    </row>
    <row r="219" spans="1:4" x14ac:dyDescent="0.3">
      <c r="A219" s="70"/>
      <c r="B219" s="69" t="s">
        <v>101</v>
      </c>
      <c r="C219" s="142">
        <v>6175</v>
      </c>
      <c r="D219" s="142">
        <v>2</v>
      </c>
    </row>
    <row r="220" spans="1:4" x14ac:dyDescent="0.3">
      <c r="A220" s="70"/>
      <c r="B220" s="69" t="s">
        <v>102</v>
      </c>
      <c r="C220" s="143"/>
      <c r="D220" s="142">
        <v>87</v>
      </c>
    </row>
    <row r="221" spans="1:4" x14ac:dyDescent="0.3">
      <c r="A221" s="71" t="s">
        <v>59</v>
      </c>
      <c r="B221" s="74"/>
      <c r="C221" s="139">
        <f>SUM(C218:C220)</f>
        <v>11256</v>
      </c>
      <c r="D221" s="139">
        <f>SUM(D218:D220)</f>
        <v>94</v>
      </c>
    </row>
    <row r="222" spans="1:4" x14ac:dyDescent="0.3">
      <c r="A222" s="69" t="s">
        <v>60</v>
      </c>
      <c r="B222" s="69" t="s">
        <v>100</v>
      </c>
      <c r="C222" s="142">
        <v>982</v>
      </c>
      <c r="D222" s="143">
        <v>1</v>
      </c>
    </row>
    <row r="223" spans="1:4" x14ac:dyDescent="0.3">
      <c r="A223" s="70"/>
      <c r="B223" s="69" t="s">
        <v>101</v>
      </c>
      <c r="C223" s="142">
        <v>1543</v>
      </c>
      <c r="D223" s="142">
        <v>2</v>
      </c>
    </row>
    <row r="224" spans="1:4" x14ac:dyDescent="0.3">
      <c r="A224" s="70"/>
      <c r="B224" s="69" t="s">
        <v>102</v>
      </c>
      <c r="C224" s="143"/>
      <c r="D224" s="142">
        <v>46</v>
      </c>
    </row>
    <row r="225" spans="1:14" x14ac:dyDescent="0.3">
      <c r="A225" s="71" t="s">
        <v>60</v>
      </c>
      <c r="B225" s="74"/>
      <c r="C225" s="139">
        <f>SUM(C222:C224)</f>
        <v>2525</v>
      </c>
      <c r="D225" s="139">
        <f>SUM(D222:D224)</f>
        <v>49</v>
      </c>
    </row>
    <row r="226" spans="1:14" x14ac:dyDescent="0.3">
      <c r="A226" s="69" t="s">
        <v>61</v>
      </c>
      <c r="B226" s="69" t="s">
        <v>100</v>
      </c>
      <c r="C226" s="142">
        <v>2818</v>
      </c>
      <c r="D226" s="142">
        <v>2</v>
      </c>
    </row>
    <row r="227" spans="1:14" x14ac:dyDescent="0.3">
      <c r="A227" s="70"/>
      <c r="B227" s="69" t="s">
        <v>101</v>
      </c>
      <c r="C227" s="142">
        <v>8365</v>
      </c>
      <c r="D227" s="143"/>
    </row>
    <row r="228" spans="1:14" x14ac:dyDescent="0.3">
      <c r="A228" s="70"/>
      <c r="B228" s="69" t="s">
        <v>102</v>
      </c>
      <c r="C228" s="143"/>
      <c r="D228" s="142">
        <v>123</v>
      </c>
    </row>
    <row r="229" spans="1:14" x14ac:dyDescent="0.3">
      <c r="A229" s="71" t="s">
        <v>61</v>
      </c>
      <c r="B229" s="74"/>
      <c r="C229" s="139">
        <f>SUM(C226:C228)</f>
        <v>11183</v>
      </c>
      <c r="D229" s="139">
        <f>SUM(D226:D228)</f>
        <v>125</v>
      </c>
    </row>
    <row r="230" spans="1:14" s="14" customFormat="1" x14ac:dyDescent="0.3">
      <c r="A230" s="69" t="s">
        <v>62</v>
      </c>
      <c r="B230" s="69" t="s">
        <v>100</v>
      </c>
      <c r="C230" s="142">
        <v>128</v>
      </c>
      <c r="D230" s="143"/>
      <c r="E230" s="20"/>
      <c r="F230" s="18"/>
      <c r="G230" s="18"/>
      <c r="H230" s="9"/>
      <c r="I230" s="18"/>
      <c r="J230" s="9"/>
      <c r="K230" s="18"/>
      <c r="L230" s="9"/>
      <c r="M230"/>
      <c r="N230" s="9"/>
    </row>
    <row r="231" spans="1:14" x14ac:dyDescent="0.3">
      <c r="A231" s="70"/>
      <c r="B231" s="69" t="s">
        <v>101</v>
      </c>
      <c r="C231" s="142">
        <v>423</v>
      </c>
      <c r="D231" s="142">
        <v>1</v>
      </c>
    </row>
    <row r="232" spans="1:14" x14ac:dyDescent="0.3">
      <c r="A232" s="70"/>
      <c r="B232" s="69" t="s">
        <v>102</v>
      </c>
      <c r="C232" s="143"/>
      <c r="D232" s="142">
        <v>26</v>
      </c>
    </row>
    <row r="233" spans="1:14" x14ac:dyDescent="0.3">
      <c r="A233" s="71" t="s">
        <v>62</v>
      </c>
      <c r="B233" s="74"/>
      <c r="C233" s="73">
        <f>SUM(C230:C232)</f>
        <v>551</v>
      </c>
      <c r="D233" s="73">
        <f>SUM(D230:D232)</f>
        <v>27</v>
      </c>
    </row>
    <row r="234" spans="1:14" x14ac:dyDescent="0.3">
      <c r="A234" s="76" t="s">
        <v>75</v>
      </c>
      <c r="B234" s="77"/>
      <c r="C234" s="78">
        <f>SUM(C5,C9,C13,C17,C21,C25,C29,C33,C37,C41,C45,C49,C53,C57,C61,C65,C69,C73,C77,C81,C85,C89,C93,C97,C101,C105,C109,C113,C117,C121,C125,C129,C133,C137,C141,C145,C149,C153,C157,C161,C165,C169,C173,C177,C181,C185,C189,C193,C197,C201,C205,C209,C213,C217,C221,C225,C229,C233)</f>
        <v>419918</v>
      </c>
      <c r="D234" s="78">
        <f>SUM(D5,D9,D13,D17,D21,D25,D29,D33,D37,D41,D45,D49,D53,D57,D61,D65,D69,D73,D77,D81,D85,D89,D93,D97,D101,D105,D109,D113,D117,D121,D125,D129,D133,D137,D141,D145,D149,D153,D157,D161,D165,D169,D173,D177,D181,D185,D189,D193,D197,D201,D205,D209,D213,D217,D221,D225,D229,D233)</f>
        <v>4779</v>
      </c>
    </row>
  </sheetData>
  <printOptions horizontalCentered="1"/>
  <pageMargins left="0.45" right="0.45" top="1.75" bottom="0.75" header="0.3" footer="0.3"/>
  <pageSetup fitToHeight="100" orientation="portrait" r:id="rId1"/>
  <headerFooter>
    <oddHeader xml:space="preserve">&amp;L
&amp;G
&amp;C&amp;"-,Bold"&amp;14&amp;UUnique Count of Providers By State 
&amp;"-,Regular"&amp;UFor Eligible Providers and Hospitals Paid 
by The EHR Incentive Program
&amp;12
January 2011 to February 2015&amp;R
&amp;G
</oddHeader>
    <oddFooter xml:space="preserve">&amp;CPage &amp;P of &amp;N&amp;R 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zoomScaleNormal="100" workbookViewId="0">
      <selection activeCell="K59" sqref="K59"/>
    </sheetView>
  </sheetViews>
  <sheetFormatPr defaultRowHeight="14.4" x14ac:dyDescent="0.3"/>
  <cols>
    <col min="1" max="1" width="28.5546875" customWidth="1"/>
    <col min="2" max="2" width="16.5546875" customWidth="1"/>
    <col min="3" max="3" width="20.6640625" style="9" customWidth="1"/>
    <col min="4" max="4" width="15.6640625" customWidth="1"/>
    <col min="5" max="5" width="20.109375" style="9" customWidth="1"/>
    <col min="6" max="6" width="12" customWidth="1"/>
    <col min="7" max="7" width="18.88671875" style="9" customWidth="1"/>
  </cols>
  <sheetData>
    <row r="1" spans="1:7" x14ac:dyDescent="0.3">
      <c r="A1" s="213" t="s">
        <v>0</v>
      </c>
      <c r="B1" s="214" t="s">
        <v>69</v>
      </c>
      <c r="C1" s="214"/>
      <c r="D1" s="215" t="s">
        <v>1</v>
      </c>
      <c r="E1" s="215"/>
      <c r="F1" s="216" t="s">
        <v>2</v>
      </c>
      <c r="G1" s="216"/>
    </row>
    <row r="2" spans="1:7" x14ac:dyDescent="0.3">
      <c r="A2" s="213"/>
      <c r="B2" s="60" t="s">
        <v>90</v>
      </c>
      <c r="C2" s="61" t="s">
        <v>91</v>
      </c>
      <c r="D2" s="62" t="s">
        <v>92</v>
      </c>
      <c r="E2" s="63" t="s">
        <v>93</v>
      </c>
      <c r="F2" s="64" t="s">
        <v>88</v>
      </c>
      <c r="G2" s="65" t="s">
        <v>94</v>
      </c>
    </row>
    <row r="3" spans="1:7" ht="15" x14ac:dyDescent="0.25">
      <c r="A3" s="66" t="s">
        <v>5</v>
      </c>
      <c r="B3" s="30">
        <v>7960</v>
      </c>
      <c r="C3" s="124">
        <v>398237747.51999998</v>
      </c>
      <c r="D3" s="52">
        <v>2634</v>
      </c>
      <c r="E3" s="94">
        <v>148468526</v>
      </c>
      <c r="F3" s="42">
        <v>10594</v>
      </c>
      <c r="G3" s="92">
        <v>546706273.51999998</v>
      </c>
    </row>
    <row r="4" spans="1:7" ht="15" x14ac:dyDescent="0.25">
      <c r="A4" s="66" t="s">
        <v>6</v>
      </c>
      <c r="B4" s="30">
        <v>537</v>
      </c>
      <c r="C4" s="124">
        <v>22047494.930000003</v>
      </c>
      <c r="D4" s="52">
        <v>1108</v>
      </c>
      <c r="E4" s="94">
        <v>41109592</v>
      </c>
      <c r="F4" s="42">
        <v>1645</v>
      </c>
      <c r="G4" s="92">
        <v>63157086.930000007</v>
      </c>
    </row>
    <row r="5" spans="1:7" ht="15" x14ac:dyDescent="0.25">
      <c r="A5" s="66" t="s">
        <v>7</v>
      </c>
      <c r="B5" s="30">
        <v>9052</v>
      </c>
      <c r="C5" s="124">
        <v>312139733.70000041</v>
      </c>
      <c r="D5" s="52">
        <v>3829</v>
      </c>
      <c r="E5" s="94">
        <v>211681163.00000006</v>
      </c>
      <c r="F5" s="42">
        <v>12881</v>
      </c>
      <c r="G5" s="92">
        <v>523820896.70000046</v>
      </c>
    </row>
    <row r="6" spans="1:7" ht="15" x14ac:dyDescent="0.25">
      <c r="A6" s="66" t="s">
        <v>8</v>
      </c>
      <c r="B6" s="30">
        <v>4232</v>
      </c>
      <c r="C6" s="124">
        <v>238228757.74999991</v>
      </c>
      <c r="D6" s="52">
        <v>2279</v>
      </c>
      <c r="E6" s="94">
        <v>80088297.679999977</v>
      </c>
      <c r="F6" s="42">
        <v>6511</v>
      </c>
      <c r="G6" s="92">
        <v>318317055.42999989</v>
      </c>
    </row>
    <row r="7" spans="1:7" ht="15" x14ac:dyDescent="0.25">
      <c r="A7" s="66" t="s">
        <v>9</v>
      </c>
      <c r="B7" s="30">
        <v>42948</v>
      </c>
      <c r="C7" s="124">
        <v>1442588432.5100007</v>
      </c>
      <c r="D7" s="52">
        <v>22124</v>
      </c>
      <c r="E7" s="94">
        <v>1007256575.8499963</v>
      </c>
      <c r="F7" s="42">
        <v>65072</v>
      </c>
      <c r="G7" s="92">
        <v>2449845008.3599968</v>
      </c>
    </row>
    <row r="8" spans="1:7" ht="15" x14ac:dyDescent="0.25">
      <c r="A8" s="66" t="s">
        <v>10</v>
      </c>
      <c r="B8" s="30">
        <v>9218</v>
      </c>
      <c r="C8" s="124">
        <v>274892136.71999979</v>
      </c>
      <c r="D8" s="52">
        <v>3285</v>
      </c>
      <c r="E8" s="94">
        <v>117378020</v>
      </c>
      <c r="F8" s="42">
        <v>12503</v>
      </c>
      <c r="G8" s="92">
        <v>392270156.71999979</v>
      </c>
    </row>
    <row r="9" spans="1:7" ht="15" x14ac:dyDescent="0.25">
      <c r="A9" s="66" t="s">
        <v>11</v>
      </c>
      <c r="B9" s="30">
        <v>7705</v>
      </c>
      <c r="C9" s="124">
        <v>228300944.14999968</v>
      </c>
      <c r="D9" s="52">
        <v>2410</v>
      </c>
      <c r="E9" s="94">
        <v>79358513.190000027</v>
      </c>
      <c r="F9" s="42">
        <v>10115</v>
      </c>
      <c r="G9" s="92">
        <v>307659457.33999968</v>
      </c>
    </row>
    <row r="10" spans="1:7" ht="15" x14ac:dyDescent="0.25">
      <c r="A10" s="66" t="s">
        <v>12</v>
      </c>
      <c r="B10" s="30">
        <v>2205</v>
      </c>
      <c r="C10" s="124">
        <v>45368133.079999998</v>
      </c>
      <c r="D10" s="52">
        <v>1117</v>
      </c>
      <c r="E10" s="94">
        <v>29625793.329999994</v>
      </c>
      <c r="F10" s="42">
        <v>3322</v>
      </c>
      <c r="G10" s="92">
        <v>74993926.409999996</v>
      </c>
    </row>
    <row r="11" spans="1:7" ht="15" x14ac:dyDescent="0.25">
      <c r="A11" s="66" t="s">
        <v>13</v>
      </c>
      <c r="B11" s="30">
        <v>1651</v>
      </c>
      <c r="C11" s="124">
        <v>37895755.959999964</v>
      </c>
      <c r="D11" s="52">
        <v>103</v>
      </c>
      <c r="E11" s="94">
        <v>18671635</v>
      </c>
      <c r="F11" s="42">
        <v>1754</v>
      </c>
      <c r="G11" s="92">
        <v>56567390.959999964</v>
      </c>
    </row>
    <row r="12" spans="1:7" ht="15" x14ac:dyDescent="0.25">
      <c r="A12" s="66" t="s">
        <v>14</v>
      </c>
      <c r="B12" s="30">
        <v>17</v>
      </c>
      <c r="C12" s="124">
        <v>235580</v>
      </c>
      <c r="D12" s="52">
        <v>0</v>
      </c>
      <c r="E12" s="94">
        <v>0</v>
      </c>
      <c r="F12" s="42">
        <v>17</v>
      </c>
      <c r="G12" s="92">
        <v>235580</v>
      </c>
    </row>
    <row r="13" spans="1:7" ht="15" x14ac:dyDescent="0.25">
      <c r="A13" s="66" t="s">
        <v>15</v>
      </c>
      <c r="B13" s="30">
        <v>34470</v>
      </c>
      <c r="C13" s="124">
        <v>1316163787.9399989</v>
      </c>
      <c r="D13" s="52">
        <v>10087</v>
      </c>
      <c r="E13" s="94">
        <v>468143312.35999978</v>
      </c>
      <c r="F13" s="42">
        <v>44557</v>
      </c>
      <c r="G13" s="92">
        <v>1784307100.2999988</v>
      </c>
    </row>
    <row r="14" spans="1:7" ht="15" x14ac:dyDescent="0.25">
      <c r="A14" s="66" t="s">
        <v>16</v>
      </c>
      <c r="B14" s="30">
        <v>13191</v>
      </c>
      <c r="C14" s="124">
        <v>559215463.85000002</v>
      </c>
      <c r="D14" s="52">
        <v>4788</v>
      </c>
      <c r="E14" s="94">
        <v>245990434.71000013</v>
      </c>
      <c r="F14" s="42">
        <v>17979</v>
      </c>
      <c r="G14" s="92">
        <v>805205898.56000018</v>
      </c>
    </row>
    <row r="15" spans="1:7" ht="15" x14ac:dyDescent="0.25">
      <c r="A15" s="66" t="s">
        <v>17</v>
      </c>
      <c r="B15" s="30">
        <v>59</v>
      </c>
      <c r="C15" s="124">
        <v>780352.09000000008</v>
      </c>
      <c r="D15" s="52">
        <v>0</v>
      </c>
      <c r="E15" s="94">
        <v>0</v>
      </c>
      <c r="F15" s="42">
        <v>59</v>
      </c>
      <c r="G15" s="92">
        <v>780352.09000000008</v>
      </c>
    </row>
    <row r="16" spans="1:7" ht="15" x14ac:dyDescent="0.25">
      <c r="A16" s="66" t="s">
        <v>18</v>
      </c>
      <c r="B16" s="30">
        <v>1938</v>
      </c>
      <c r="C16" s="124">
        <v>64739950.980000019</v>
      </c>
      <c r="D16" s="52">
        <v>398</v>
      </c>
      <c r="E16" s="94">
        <v>20442691</v>
      </c>
      <c r="F16" s="42">
        <v>2336</v>
      </c>
      <c r="G16" s="92">
        <v>85182641.980000019</v>
      </c>
    </row>
    <row r="17" spans="1:7" ht="15" x14ac:dyDescent="0.25">
      <c r="A17" s="66" t="s">
        <v>19</v>
      </c>
      <c r="B17" s="30">
        <v>2349</v>
      </c>
      <c r="C17" s="124">
        <v>72210220.219999999</v>
      </c>
      <c r="D17" s="52">
        <v>1072</v>
      </c>
      <c r="E17" s="94">
        <v>40320032</v>
      </c>
      <c r="F17" s="42">
        <v>3421</v>
      </c>
      <c r="G17" s="92">
        <v>112530252.22</v>
      </c>
    </row>
    <row r="18" spans="1:7" ht="15" x14ac:dyDescent="0.25">
      <c r="A18" s="66" t="s">
        <v>20</v>
      </c>
      <c r="B18" s="30">
        <v>27841</v>
      </c>
      <c r="C18" s="124">
        <v>912818825.57000029</v>
      </c>
      <c r="D18" s="52">
        <v>8980</v>
      </c>
      <c r="E18" s="94">
        <v>444316725.78999996</v>
      </c>
      <c r="F18" s="42">
        <v>36821</v>
      </c>
      <c r="G18" s="92">
        <v>1357135551.3600001</v>
      </c>
    </row>
    <row r="19" spans="1:7" ht="15" x14ac:dyDescent="0.25">
      <c r="A19" s="66" t="s">
        <v>21</v>
      </c>
      <c r="B19" s="30">
        <v>12183</v>
      </c>
      <c r="C19" s="124">
        <v>495061255.78000039</v>
      </c>
      <c r="D19" s="52">
        <v>4171</v>
      </c>
      <c r="E19" s="94">
        <v>192647057.35000014</v>
      </c>
      <c r="F19" s="42">
        <v>16354</v>
      </c>
      <c r="G19" s="92">
        <v>687708313.13000059</v>
      </c>
    </row>
    <row r="20" spans="1:7" ht="15" x14ac:dyDescent="0.25">
      <c r="A20" s="66" t="s">
        <v>22</v>
      </c>
      <c r="B20" s="30">
        <v>7389</v>
      </c>
      <c r="C20" s="124">
        <v>290405744.99999994</v>
      </c>
      <c r="D20" s="52">
        <v>2857</v>
      </c>
      <c r="E20" s="94">
        <v>116695432</v>
      </c>
      <c r="F20" s="42">
        <v>10246</v>
      </c>
      <c r="G20" s="92">
        <v>407101176.99999994</v>
      </c>
    </row>
    <row r="21" spans="1:7" ht="15" x14ac:dyDescent="0.25">
      <c r="A21" s="66" t="s">
        <v>23</v>
      </c>
      <c r="B21" s="30">
        <v>5949</v>
      </c>
      <c r="C21" s="124">
        <v>278356413.41999996</v>
      </c>
      <c r="D21" s="52">
        <v>1397</v>
      </c>
      <c r="E21" s="94">
        <v>69109501.710000008</v>
      </c>
      <c r="F21" s="42">
        <v>7346</v>
      </c>
      <c r="G21" s="92">
        <v>347465915.13</v>
      </c>
    </row>
    <row r="22" spans="1:7" ht="15" x14ac:dyDescent="0.25">
      <c r="A22" s="66" t="s">
        <v>24</v>
      </c>
      <c r="B22" s="30">
        <v>6664</v>
      </c>
      <c r="C22" s="124">
        <v>321300350.38999981</v>
      </c>
      <c r="D22" s="52">
        <v>3669</v>
      </c>
      <c r="E22" s="94">
        <v>183348486.18999979</v>
      </c>
      <c r="F22" s="42">
        <v>10333</v>
      </c>
      <c r="G22" s="92">
        <v>504648836.57999957</v>
      </c>
    </row>
    <row r="23" spans="1:7" ht="15" x14ac:dyDescent="0.25">
      <c r="A23" s="66" t="s">
        <v>25</v>
      </c>
      <c r="B23" s="30">
        <v>6946</v>
      </c>
      <c r="C23" s="124">
        <v>356016308.30000091</v>
      </c>
      <c r="D23" s="52">
        <v>4036</v>
      </c>
      <c r="E23" s="94">
        <v>229396705.16999996</v>
      </c>
      <c r="F23" s="42">
        <v>10982</v>
      </c>
      <c r="G23" s="92">
        <v>585413013.47000086</v>
      </c>
    </row>
    <row r="24" spans="1:7" ht="15" x14ac:dyDescent="0.25">
      <c r="A24" s="66" t="s">
        <v>26</v>
      </c>
      <c r="B24" s="30">
        <v>2100</v>
      </c>
      <c r="C24" s="124">
        <v>93092989.549999997</v>
      </c>
      <c r="D24" s="52">
        <v>4446</v>
      </c>
      <c r="E24" s="94">
        <v>103042568</v>
      </c>
      <c r="F24" s="42">
        <v>6546</v>
      </c>
      <c r="G24" s="92">
        <v>196135557.55000001</v>
      </c>
    </row>
    <row r="25" spans="1:7" ht="15" x14ac:dyDescent="0.25">
      <c r="A25" s="66" t="s">
        <v>27</v>
      </c>
      <c r="B25" s="30">
        <v>3</v>
      </c>
      <c r="C25" s="124">
        <v>37840</v>
      </c>
      <c r="D25" s="52">
        <v>0</v>
      </c>
      <c r="E25" s="94">
        <v>0</v>
      </c>
      <c r="F25" s="42">
        <v>3</v>
      </c>
      <c r="G25" s="92">
        <v>37840</v>
      </c>
    </row>
    <row r="26" spans="1:7" ht="15" x14ac:dyDescent="0.25">
      <c r="A26" s="66" t="s">
        <v>28</v>
      </c>
      <c r="B26" s="30">
        <v>11426</v>
      </c>
      <c r="C26" s="124">
        <v>345988039.44999945</v>
      </c>
      <c r="D26" s="52">
        <v>3365</v>
      </c>
      <c r="E26" s="94">
        <v>136167974</v>
      </c>
      <c r="F26" s="42">
        <v>14791</v>
      </c>
      <c r="G26" s="92">
        <v>482156013.44999945</v>
      </c>
    </row>
    <row r="27" spans="1:7" ht="15" x14ac:dyDescent="0.25">
      <c r="A27" s="66" t="s">
        <v>29</v>
      </c>
      <c r="B27" s="30">
        <v>23076</v>
      </c>
      <c r="C27" s="124">
        <v>536906064.90999961</v>
      </c>
      <c r="D27" s="52">
        <v>9302</v>
      </c>
      <c r="E27" s="94">
        <v>249988463.73999995</v>
      </c>
      <c r="F27" s="42">
        <v>32378</v>
      </c>
      <c r="G27" s="92">
        <v>786894528.64999962</v>
      </c>
    </row>
    <row r="28" spans="1:7" ht="15" x14ac:dyDescent="0.25">
      <c r="A28" s="66" t="s">
        <v>30</v>
      </c>
      <c r="B28" s="30">
        <v>20929</v>
      </c>
      <c r="C28" s="124">
        <v>722170634.07000065</v>
      </c>
      <c r="D28" s="52">
        <v>6639</v>
      </c>
      <c r="E28" s="94">
        <v>255606912</v>
      </c>
      <c r="F28" s="42">
        <v>27568</v>
      </c>
      <c r="G28" s="92">
        <v>977777546.07000065</v>
      </c>
    </row>
    <row r="29" spans="1:7" ht="15" x14ac:dyDescent="0.25">
      <c r="A29" s="66" t="s">
        <v>31</v>
      </c>
      <c r="B29" s="30">
        <v>17968</v>
      </c>
      <c r="C29" s="124">
        <v>424268472.91000009</v>
      </c>
      <c r="D29" s="52">
        <v>3253</v>
      </c>
      <c r="E29" s="94">
        <v>145472904.5</v>
      </c>
      <c r="F29" s="42">
        <v>21221</v>
      </c>
      <c r="G29" s="92">
        <v>569741377.41000009</v>
      </c>
    </row>
    <row r="30" spans="1:7" ht="15" x14ac:dyDescent="0.25">
      <c r="A30" s="66" t="s">
        <v>32</v>
      </c>
      <c r="B30" s="30">
        <v>3543</v>
      </c>
      <c r="C30" s="124">
        <v>259880733.9799999</v>
      </c>
      <c r="D30" s="52">
        <v>3571</v>
      </c>
      <c r="E30" s="94">
        <v>160878553</v>
      </c>
      <c r="F30" s="42">
        <v>7114</v>
      </c>
      <c r="G30" s="92">
        <v>420759286.9799999</v>
      </c>
    </row>
    <row r="31" spans="1:7" ht="15" x14ac:dyDescent="0.25">
      <c r="A31" s="66" t="s">
        <v>33</v>
      </c>
      <c r="B31" s="30">
        <v>12748</v>
      </c>
      <c r="C31" s="124">
        <v>495981762.53000009</v>
      </c>
      <c r="D31" s="52">
        <v>4715</v>
      </c>
      <c r="E31" s="94">
        <v>210198913</v>
      </c>
      <c r="F31" s="42">
        <v>17463</v>
      </c>
      <c r="G31" s="92">
        <v>706180675.53000009</v>
      </c>
    </row>
    <row r="32" spans="1:7" ht="15" x14ac:dyDescent="0.25">
      <c r="A32" s="66" t="s">
        <v>34</v>
      </c>
      <c r="B32" s="30">
        <v>1816</v>
      </c>
      <c r="C32" s="124">
        <v>87805753.180000022</v>
      </c>
      <c r="D32" s="52">
        <v>514</v>
      </c>
      <c r="E32" s="94">
        <v>29735417</v>
      </c>
      <c r="F32" s="42">
        <v>2330</v>
      </c>
      <c r="G32" s="92">
        <v>117541170.18000002</v>
      </c>
    </row>
    <row r="33" spans="1:7" x14ac:dyDescent="0.3">
      <c r="A33" s="66" t="s">
        <v>35</v>
      </c>
      <c r="B33" s="30">
        <v>4391</v>
      </c>
      <c r="C33" s="124">
        <v>157375214.51000011</v>
      </c>
      <c r="D33" s="52">
        <v>1100</v>
      </c>
      <c r="E33" s="94">
        <v>61002889.559999987</v>
      </c>
      <c r="F33" s="42">
        <v>5491</v>
      </c>
      <c r="G33" s="92">
        <v>218378104.07000011</v>
      </c>
    </row>
    <row r="34" spans="1:7" x14ac:dyDescent="0.3">
      <c r="A34" s="66" t="s">
        <v>36</v>
      </c>
      <c r="B34" s="30">
        <v>3055</v>
      </c>
      <c r="C34" s="124">
        <v>109267982.01000001</v>
      </c>
      <c r="D34" s="52">
        <v>594</v>
      </c>
      <c r="E34" s="94">
        <v>38852918.219999991</v>
      </c>
      <c r="F34" s="42">
        <v>3649</v>
      </c>
      <c r="G34" s="92">
        <v>148120900.22999999</v>
      </c>
    </row>
    <row r="35" spans="1:7" x14ac:dyDescent="0.3">
      <c r="A35" s="66" t="s">
        <v>37</v>
      </c>
      <c r="B35" s="30">
        <v>4509</v>
      </c>
      <c r="C35" s="124">
        <v>121375358.28999996</v>
      </c>
      <c r="D35" s="52">
        <v>305</v>
      </c>
      <c r="E35" s="94">
        <v>12251422.07</v>
      </c>
      <c r="F35" s="42">
        <v>4814</v>
      </c>
      <c r="G35" s="92">
        <v>133626780.35999995</v>
      </c>
    </row>
    <row r="36" spans="1:7" x14ac:dyDescent="0.3">
      <c r="A36" s="66" t="s">
        <v>38</v>
      </c>
      <c r="B36" s="30">
        <v>18213</v>
      </c>
      <c r="C36" s="124">
        <v>561185861.20000076</v>
      </c>
      <c r="D36" s="52">
        <v>3491</v>
      </c>
      <c r="E36" s="94">
        <v>162552191.88000005</v>
      </c>
      <c r="F36" s="42">
        <v>21704</v>
      </c>
      <c r="G36" s="92">
        <v>723738053.08000088</v>
      </c>
    </row>
    <row r="37" spans="1:7" x14ac:dyDescent="0.3">
      <c r="A37" s="66" t="s">
        <v>39</v>
      </c>
      <c r="B37" s="30">
        <v>2176</v>
      </c>
      <c r="C37" s="124">
        <v>94580569.970000029</v>
      </c>
      <c r="D37" s="52">
        <v>2380</v>
      </c>
      <c r="E37" s="94">
        <v>82420959</v>
      </c>
      <c r="F37" s="42">
        <v>4556</v>
      </c>
      <c r="G37" s="92">
        <v>177001528.97000003</v>
      </c>
    </row>
    <row r="38" spans="1:7" x14ac:dyDescent="0.3">
      <c r="A38" s="66" t="s">
        <v>40</v>
      </c>
      <c r="B38" s="30">
        <v>31559</v>
      </c>
      <c r="C38" s="124">
        <v>1061899082.5800005</v>
      </c>
      <c r="D38" s="52">
        <v>16536</v>
      </c>
      <c r="E38" s="94">
        <v>646635432.18000007</v>
      </c>
      <c r="F38" s="42">
        <v>48095</v>
      </c>
      <c r="G38" s="92">
        <v>1708534514.7600007</v>
      </c>
    </row>
    <row r="39" spans="1:7" x14ac:dyDescent="0.3">
      <c r="A39" s="66" t="s">
        <v>41</v>
      </c>
      <c r="B39" s="30">
        <v>20733</v>
      </c>
      <c r="C39" s="124">
        <v>576681604.23999965</v>
      </c>
      <c r="D39" s="52">
        <v>7271</v>
      </c>
      <c r="E39" s="94">
        <v>234413756.93000004</v>
      </c>
      <c r="F39" s="42">
        <v>28004</v>
      </c>
      <c r="G39" s="92">
        <v>811095361.16999972</v>
      </c>
    </row>
    <row r="40" spans="1:7" x14ac:dyDescent="0.3">
      <c r="A40" s="66" t="s">
        <v>42</v>
      </c>
      <c r="B40" s="30">
        <v>2275</v>
      </c>
      <c r="C40" s="124">
        <v>55391710.209999934</v>
      </c>
      <c r="D40" s="52">
        <v>206</v>
      </c>
      <c r="E40" s="94">
        <v>17118125.939999998</v>
      </c>
      <c r="F40" s="42">
        <v>2481</v>
      </c>
      <c r="G40" s="92">
        <v>72509836.149999931</v>
      </c>
    </row>
    <row r="41" spans="1:7" x14ac:dyDescent="0.3">
      <c r="A41" s="67" t="s">
        <v>43</v>
      </c>
      <c r="B41" s="30">
        <v>0</v>
      </c>
      <c r="C41" s="124">
        <v>0</v>
      </c>
      <c r="D41" s="52">
        <v>18</v>
      </c>
      <c r="E41" s="94">
        <v>1764297.7</v>
      </c>
      <c r="F41" s="42">
        <v>18</v>
      </c>
      <c r="G41" s="92">
        <v>1764297.7</v>
      </c>
    </row>
    <row r="42" spans="1:7" x14ac:dyDescent="0.3">
      <c r="A42" s="66" t="s">
        <v>44</v>
      </c>
      <c r="B42" s="30">
        <v>26440</v>
      </c>
      <c r="C42" s="124">
        <v>895010985.36000037</v>
      </c>
      <c r="D42" s="52">
        <v>10861</v>
      </c>
      <c r="E42" s="94">
        <v>372629309.43000013</v>
      </c>
      <c r="F42" s="42">
        <v>37301</v>
      </c>
      <c r="G42" s="92">
        <v>1267640294.7900004</v>
      </c>
    </row>
    <row r="43" spans="1:7" x14ac:dyDescent="0.3">
      <c r="A43" s="66" t="s">
        <v>45</v>
      </c>
      <c r="B43" s="30">
        <v>5145</v>
      </c>
      <c r="C43" s="124">
        <v>294114941.8500002</v>
      </c>
      <c r="D43" s="52">
        <v>3680</v>
      </c>
      <c r="E43" s="94">
        <v>167274368.64999992</v>
      </c>
      <c r="F43" s="42">
        <v>8825</v>
      </c>
      <c r="G43" s="92">
        <v>461389310.50000012</v>
      </c>
    </row>
    <row r="44" spans="1:7" x14ac:dyDescent="0.3">
      <c r="A44" s="66" t="s">
        <v>46</v>
      </c>
      <c r="B44" s="30">
        <v>9066</v>
      </c>
      <c r="C44" s="124">
        <v>244012679.35000017</v>
      </c>
      <c r="D44" s="52">
        <v>3493</v>
      </c>
      <c r="E44" s="94">
        <v>117361604.00999998</v>
      </c>
      <c r="F44" s="42">
        <v>12559</v>
      </c>
      <c r="G44" s="92">
        <v>361374283.36000013</v>
      </c>
    </row>
    <row r="45" spans="1:7" x14ac:dyDescent="0.3">
      <c r="A45" s="66" t="s">
        <v>47</v>
      </c>
      <c r="B45" s="30">
        <v>9</v>
      </c>
      <c r="C45" s="124">
        <v>117321.19</v>
      </c>
      <c r="D45" s="52">
        <v>0</v>
      </c>
      <c r="E45" s="94">
        <v>0</v>
      </c>
      <c r="F45" s="42">
        <v>9</v>
      </c>
      <c r="G45" s="92">
        <v>117321.19</v>
      </c>
    </row>
    <row r="46" spans="1:7" x14ac:dyDescent="0.3">
      <c r="A46" s="66" t="s">
        <v>48</v>
      </c>
      <c r="B46" s="30">
        <v>31245</v>
      </c>
      <c r="C46" s="124">
        <v>1032253104.3600006</v>
      </c>
      <c r="D46" s="52">
        <v>9594</v>
      </c>
      <c r="E46" s="94">
        <v>311083220.48000008</v>
      </c>
      <c r="F46" s="42">
        <v>40839</v>
      </c>
      <c r="G46" s="92">
        <v>1343336324.8400006</v>
      </c>
    </row>
    <row r="47" spans="1:7" x14ac:dyDescent="0.3">
      <c r="A47" s="66" t="s">
        <v>49</v>
      </c>
      <c r="B47" s="30">
        <v>664</v>
      </c>
      <c r="C47" s="124">
        <v>8223816.9199999999</v>
      </c>
      <c r="D47" s="52">
        <v>1687</v>
      </c>
      <c r="E47" s="94">
        <v>72382382</v>
      </c>
      <c r="F47" s="42">
        <v>2351</v>
      </c>
      <c r="G47" s="92">
        <v>80606198.920000002</v>
      </c>
    </row>
    <row r="48" spans="1:7" x14ac:dyDescent="0.3">
      <c r="A48" s="66" t="s">
        <v>50</v>
      </c>
      <c r="B48" s="30">
        <v>1840</v>
      </c>
      <c r="C48" s="124">
        <v>66627030.130000003</v>
      </c>
      <c r="D48" s="52">
        <v>845</v>
      </c>
      <c r="E48" s="94">
        <v>29076643.060000002</v>
      </c>
      <c r="F48" s="42">
        <v>2685</v>
      </c>
      <c r="G48" s="92">
        <v>95703673.189999998</v>
      </c>
    </row>
    <row r="49" spans="1:7" x14ac:dyDescent="0.3">
      <c r="A49" s="66" t="s">
        <v>51</v>
      </c>
      <c r="B49" s="30">
        <v>7197</v>
      </c>
      <c r="C49" s="124">
        <v>305681562.87999982</v>
      </c>
      <c r="D49" s="52">
        <v>3220</v>
      </c>
      <c r="E49" s="94">
        <v>134476849.32000005</v>
      </c>
      <c r="F49" s="42">
        <v>10417</v>
      </c>
      <c r="G49" s="92">
        <v>440158412.19999987</v>
      </c>
    </row>
    <row r="50" spans="1:7" x14ac:dyDescent="0.3">
      <c r="A50" s="66" t="s">
        <v>52</v>
      </c>
      <c r="B50" s="30">
        <v>2777</v>
      </c>
      <c r="C50" s="124">
        <v>93002857.179999903</v>
      </c>
      <c r="D50" s="52">
        <v>587</v>
      </c>
      <c r="E50" s="94">
        <v>42917425.18</v>
      </c>
      <c r="F50" s="42">
        <v>3364</v>
      </c>
      <c r="G50" s="92">
        <v>135920282.3599999</v>
      </c>
    </row>
    <row r="51" spans="1:7" x14ac:dyDescent="0.3">
      <c r="A51" s="66" t="s">
        <v>53</v>
      </c>
      <c r="B51" s="30">
        <v>10590</v>
      </c>
      <c r="C51" s="124">
        <v>479092666.9900009</v>
      </c>
      <c r="D51" s="52">
        <v>5581</v>
      </c>
      <c r="E51" s="94">
        <v>201545462.06999999</v>
      </c>
      <c r="F51" s="42">
        <v>16171</v>
      </c>
      <c r="G51" s="92">
        <v>680638129.0600009</v>
      </c>
    </row>
    <row r="52" spans="1:7" x14ac:dyDescent="0.3">
      <c r="A52" s="66" t="s">
        <v>54</v>
      </c>
      <c r="B52" s="30">
        <v>33734</v>
      </c>
      <c r="C52" s="124">
        <v>1396349460.5900018</v>
      </c>
      <c r="D52" s="52">
        <v>12562</v>
      </c>
      <c r="E52" s="94">
        <v>719037406.91999972</v>
      </c>
      <c r="F52" s="42">
        <v>46296</v>
      </c>
      <c r="G52" s="92">
        <v>2115386867.5100017</v>
      </c>
    </row>
    <row r="53" spans="1:7" x14ac:dyDescent="0.3">
      <c r="A53" s="66" t="s">
        <v>55</v>
      </c>
      <c r="B53" s="30">
        <v>4943</v>
      </c>
      <c r="C53" s="124">
        <v>128728452.20999996</v>
      </c>
      <c r="D53" s="52">
        <v>1248</v>
      </c>
      <c r="E53" s="94">
        <v>59304480</v>
      </c>
      <c r="F53" s="42">
        <v>6191</v>
      </c>
      <c r="G53" s="92">
        <v>188032932.20999998</v>
      </c>
    </row>
    <row r="54" spans="1:7" x14ac:dyDescent="0.3">
      <c r="A54" s="66" t="s">
        <v>56</v>
      </c>
      <c r="B54" s="30">
        <v>1119</v>
      </c>
      <c r="C54" s="124">
        <v>47805793.980000004</v>
      </c>
      <c r="D54" s="52">
        <v>1522</v>
      </c>
      <c r="E54" s="94">
        <v>37100688.319999993</v>
      </c>
      <c r="F54" s="42">
        <v>2641</v>
      </c>
      <c r="G54" s="92">
        <v>84906482.299999997</v>
      </c>
    </row>
    <row r="55" spans="1:7" x14ac:dyDescent="0.3">
      <c r="A55" s="66" t="s">
        <v>57</v>
      </c>
      <c r="B55" s="30">
        <v>54</v>
      </c>
      <c r="C55" s="124">
        <v>782720</v>
      </c>
      <c r="D55" s="52">
        <v>0</v>
      </c>
      <c r="E55" s="94">
        <v>0</v>
      </c>
      <c r="F55" s="42">
        <v>54</v>
      </c>
      <c r="G55" s="92">
        <v>782720</v>
      </c>
    </row>
    <row r="56" spans="1:7" x14ac:dyDescent="0.3">
      <c r="A56" s="66" t="s">
        <v>58</v>
      </c>
      <c r="B56" s="30">
        <v>16215</v>
      </c>
      <c r="C56" s="124">
        <v>535452184.68999898</v>
      </c>
      <c r="D56" s="52">
        <v>3191</v>
      </c>
      <c r="E56" s="94">
        <v>140906300.56000003</v>
      </c>
      <c r="F56" s="42">
        <v>19406</v>
      </c>
      <c r="G56" s="92">
        <v>676358485.24999905</v>
      </c>
    </row>
    <row r="57" spans="1:7" x14ac:dyDescent="0.3">
      <c r="A57" s="66" t="s">
        <v>59</v>
      </c>
      <c r="B57" s="30">
        <v>12522</v>
      </c>
      <c r="C57" s="124">
        <v>341518769.79000044</v>
      </c>
      <c r="D57" s="52">
        <v>8212</v>
      </c>
      <c r="E57" s="94">
        <v>255384565</v>
      </c>
      <c r="F57" s="42">
        <v>20734</v>
      </c>
      <c r="G57" s="92">
        <v>596903334.79000044</v>
      </c>
    </row>
    <row r="58" spans="1:7" x14ac:dyDescent="0.3">
      <c r="A58" s="66" t="s">
        <v>60</v>
      </c>
      <c r="B58" s="30">
        <v>3103</v>
      </c>
      <c r="C58" s="124">
        <v>159117772.93999994</v>
      </c>
      <c r="D58" s="52">
        <v>1764</v>
      </c>
      <c r="E58" s="94">
        <v>86393561.579999968</v>
      </c>
      <c r="F58" s="42">
        <v>4867</v>
      </c>
      <c r="G58" s="92">
        <v>245511334.51999992</v>
      </c>
    </row>
    <row r="59" spans="1:7" x14ac:dyDescent="0.3">
      <c r="A59" s="66" t="s">
        <v>61</v>
      </c>
      <c r="B59" s="30">
        <v>17523</v>
      </c>
      <c r="C59" s="124">
        <v>476935279.85000044</v>
      </c>
      <c r="D59" s="52">
        <v>5402</v>
      </c>
      <c r="E59" s="94">
        <v>206972175.78999999</v>
      </c>
      <c r="F59" s="42">
        <v>22925</v>
      </c>
      <c r="G59" s="92">
        <v>683907455.64000046</v>
      </c>
    </row>
    <row r="60" spans="1:7" x14ac:dyDescent="0.3">
      <c r="A60" s="66" t="s">
        <v>62</v>
      </c>
      <c r="B60" s="30">
        <v>816</v>
      </c>
      <c r="C60" s="124">
        <v>37279122.839999989</v>
      </c>
      <c r="D60" s="52">
        <v>229</v>
      </c>
      <c r="E60" s="94">
        <v>18472987.010000002</v>
      </c>
      <c r="F60" s="42">
        <v>1045</v>
      </c>
      <c r="G60" s="92">
        <v>55752109.849999994</v>
      </c>
    </row>
    <row r="61" spans="1:7" x14ac:dyDescent="0.3">
      <c r="B61" s="24"/>
      <c r="D61" s="24"/>
    </row>
    <row r="62" spans="1:7" x14ac:dyDescent="0.3">
      <c r="D62" s="24"/>
      <c r="E62" s="24"/>
    </row>
  </sheetData>
  <mergeCells count="4">
    <mergeCell ref="A1:A2"/>
    <mergeCell ref="B1:C1"/>
    <mergeCell ref="D1:E1"/>
    <mergeCell ref="F1:G1"/>
  </mergeCells>
  <pageMargins left="0.7" right="0.7" top="0.75" bottom="0.75" header="0.3" footer="0.3"/>
  <pageSetup scale="9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6ADB2A7B762314089E3A3871350324F" ma:contentTypeVersion="101" ma:contentTypeDescription="Create a new document." ma:contentTypeScope="" ma:versionID="c51ccac38b77c21f2397005a5e9bfa6d">
  <xsd:schema xmlns:xsd="http://www.w3.org/2001/XMLSchema" xmlns:p="http://schemas.microsoft.com/office/2006/metadata/properties" xmlns:ns2="d8be3412-423f-4d73-83c8-c4d9cb8fd026" xmlns:ns3="http://schemas.microsoft.com/sharepoint/v3/fields" targetNamespace="http://schemas.microsoft.com/office/2006/metadata/properties" ma:root="true" ma:fieldsID="62136540fa420a8b897696a73bb22540" ns2:_="" ns3:_="">
    <xsd:import namespace="d8be3412-423f-4d73-83c8-c4d9cb8fd026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Team"/>
                <xsd:element ref="ns2:DocType"/>
                <xsd:element ref="ns3:_Status"/>
                <xsd:element ref="ns3:_DCDateModified"/>
                <xsd:element ref="ns2:MA_x002f_GR" minOccurs="0"/>
                <xsd:element ref="ns2:Purpose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8be3412-423f-4d73-83c8-c4d9cb8fd026" elementFormDefault="qualified">
    <xsd:import namespace="http://schemas.microsoft.com/office/2006/documentManagement/types"/>
    <xsd:element name="Team" ma:index="2" ma:displayName="Team" ma:description="Team Name" ma:format="Dropdown" ma:internalName="Team" ma:readOnly="false">
      <xsd:simpleType>
        <xsd:restriction base="dms:Choice">
          <xsd:enumeration value="BI/DM"/>
          <xsd:enumeration value="Change Management"/>
          <xsd:enumeration value="Information Center"/>
          <xsd:enumeration value="Knowledge Management"/>
          <xsd:enumeration value="Leadership"/>
          <xsd:enumeration value="POSD"/>
          <xsd:enumeration value="Shared Services"/>
          <xsd:enumeration value="Service Desk"/>
          <xsd:enumeration value="Other"/>
        </xsd:restriction>
      </xsd:simpleType>
    </xsd:element>
    <xsd:element name="DocType" ma:index="3" ma:displayName="Type of Document" ma:description="Type of document" ma:format="Dropdown" ma:internalName="DocType" ma:readOnly="false">
      <xsd:simpleType>
        <xsd:restriction base="dms:Choice">
          <xsd:enumeration value="Administrative"/>
          <xsd:enumeration value="Agendas/Minutes"/>
          <xsd:enumeration value="Dashboards"/>
          <xsd:enumeration value="Proposed Knowledge Article"/>
          <xsd:enumeration value="Reference Materials"/>
          <xsd:enumeration value="Release Documents"/>
          <xsd:enumeration value="Reports"/>
          <xsd:enumeration value="Status Reports"/>
          <xsd:enumeration value="Special Project"/>
          <xsd:enumeration value="Tracking Log"/>
          <xsd:enumeration value="Training Rosters"/>
        </xsd:restriction>
      </xsd:simpleType>
    </xsd:element>
    <xsd:element name="MA_x002f_GR" ma:index="7" nillable="true" ma:displayName="Deliverable Type" ma:description="Mission Assurance or CMS Deliverable" ma:internalName="MA_x002F_GR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CMS Deliverable"/>
                    <xsd:enumeration value="Mission Assurance"/>
                    <xsd:enumeration value="N/A"/>
                  </xsd:restriction>
                </xsd:simpleType>
              </xsd:element>
            </xsd:sequence>
          </xsd:extension>
        </xsd:complexContent>
      </xsd:complexType>
    </xsd:element>
    <xsd:element name="Purpose1" ma:index="8" nillable="true" ma:displayName="Purpose" ma:description="Metadata field containing short purpose of the document" ma:internalName="Purpose1">
      <xsd:simpleType>
        <xsd:restriction base="dms:Note"/>
      </xsd:simple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tatus" ma:index="4" ma:displayName="Status" ma:format="Dropdown" ma:internalName="_Status" ma:readOnly="false">
      <xsd:simpleType>
        <xsd:restriction base="dms:Choice">
          <xsd:enumeration value="Draft"/>
          <xsd:enumeration value="Final"/>
          <xsd:enumeration value="Peer Review"/>
          <xsd:enumeration value="Quality Control Review"/>
          <xsd:enumeration value="Translator Review"/>
          <xsd:enumeration value="Revision"/>
          <xsd:enumeration value="Archived"/>
        </xsd:restriction>
      </xsd:simpleType>
    </xsd:element>
    <xsd:element name="_DCDateModified" ma:index="5" ma:displayName="Status Updated" ma:default="[today]" ma:description="The date on which this status was last modified" ma:format="DateOnly" ma:internalName="_DCDateModified" ma:readOnly="fals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0" ma:displayName="Content Type" ma:readOnly="true"/>
        <xsd:element ref="dc:title" maxOccurs="1" ma:index="1" ma:displayName="Title"/>
        <xsd:element ref="dc:subject" minOccurs="0" maxOccurs="1"/>
        <xsd:element ref="dc:description" minOccurs="0" maxOccurs="1"/>
        <xsd:element name="keywords" minOccurs="0" maxOccurs="1" type="xsd:string" ma:index="6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DocType xmlns="d8be3412-423f-4d73-83c8-c4d9cb8fd026">Reports</DocType>
    <Team xmlns="d8be3412-423f-4d73-83c8-c4d9cb8fd026">BI/DM</Team>
    <_DCDateModified xmlns="http://schemas.microsoft.com/sharepoint/v3/fields">2014-11-10T05:00:00+00:00</_DCDateModified>
    <_Status xmlns="http://schemas.microsoft.com/sharepoint/v3/fields">Draft</_Status>
    <MA_x002f_GR xmlns="d8be3412-423f-4d73-83c8-c4d9cb8fd026">
      <Value>CMS Deliverable</Value>
    </MA_x002f_GR>
    <Purpose1 xmlns="d8be3412-423f-4d73-83c8-c4d9cb8fd026">October 2014 and Program-To-Date Payment Reports by State</Purpose1>
  </documentManagement>
</p:properties>
</file>

<file path=customXml/itemProps1.xml><?xml version="1.0" encoding="utf-8"?>
<ds:datastoreItem xmlns:ds="http://schemas.openxmlformats.org/officeDocument/2006/customXml" ds:itemID="{75D911A7-0B72-4FF8-9240-BFA2DA4E47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8be3412-423f-4d73-83c8-c4d9cb8fd026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236694A0-E8E0-4041-B74C-CAF21842977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F947105-BD38-4163-B600-F3EF8B20E32B}">
  <ds:schemaRefs>
    <ds:schemaRef ds:uri="http://purl.org/dc/terms/"/>
    <ds:schemaRef ds:uri="http://purl.org/dc/dcmitype/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schemas.microsoft.com/sharepoint/v3/fields"/>
    <ds:schemaRef ds:uri="http://purl.org/dc/elements/1.1/"/>
    <ds:schemaRef ds:uri="d8be3412-423f-4d73-83c8-c4d9cb8fd02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8</vt:i4>
      </vt:variant>
    </vt:vector>
  </HeadingPairs>
  <TitlesOfParts>
    <vt:vector size="14" baseType="lpstr">
      <vt:lpstr>Pymt Summary FEB 2015 &amp; PTD </vt:lpstr>
      <vt:lpstr>Public Payments by State</vt:lpstr>
      <vt:lpstr>Public Payments by State Graph</vt:lpstr>
      <vt:lpstr>Public Payments by State and PT</vt:lpstr>
      <vt:lpstr>Unique Providers by State</vt:lpstr>
      <vt:lpstr>State Graph Data</vt:lpstr>
      <vt:lpstr>'Public Payments by State'!Print_Area</vt:lpstr>
      <vt:lpstr>'Public Payments by State and PT'!Print_Area</vt:lpstr>
      <vt:lpstr>'Pymt Summary FEB 2015 &amp; PTD '!Print_Area</vt:lpstr>
      <vt:lpstr>'State Graph Data'!Print_Area</vt:lpstr>
      <vt:lpstr>'Unique Providers by State'!Print_Area</vt:lpstr>
      <vt:lpstr>'Public Payments by State'!Print_Titles</vt:lpstr>
      <vt:lpstr>'Public Payments by State and PT'!Print_Titles</vt:lpstr>
      <vt:lpstr>'Unique Providers by State'!Print_Titles</vt:lpstr>
    </vt:vector>
  </TitlesOfParts>
  <Company>Northrop Grumman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2014-10-EHR-PYMT-STATE-Overview-FINAL</dc:title>
  <dc:creator>Carol Bishop</dc:creator>
  <cp:lastModifiedBy>Angela Wright</cp:lastModifiedBy>
  <cp:lastPrinted>2015-03-06T20:19:44Z</cp:lastPrinted>
  <dcterms:created xsi:type="dcterms:W3CDTF">2013-04-11T15:08:16Z</dcterms:created>
  <dcterms:modified xsi:type="dcterms:W3CDTF">2015-03-10T18:49:34Z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0x010100E6ADB2A7B762314089E3A3871350324F</vt:lpwstr>
  </property>
  <property fmtid="{D5CDD505-2E9C-101B-9397-08002B2CF9AE}" pid="3" name="_AdHocReviewCycleID">
    <vt:i4>-355794651</vt:i4>
  </property>
  <property fmtid="{D5CDD505-2E9C-101B-9397-08002B2CF9AE}" pid="4" name="_NewReviewCycle">
    <vt:lpwstr/>
  </property>
  <property fmtid="{D5CDD505-2E9C-101B-9397-08002B2CF9AE}" pid="5" name="_EmailSubject">
    <vt:lpwstr>February 2015 Monthly Reports</vt:lpwstr>
  </property>
  <property fmtid="{D5CDD505-2E9C-101B-9397-08002B2CF9AE}" pid="6" name="_AuthorEmail">
    <vt:lpwstr>Angela.Wright@cms.hhs.gov</vt:lpwstr>
  </property>
  <property fmtid="{D5CDD505-2E9C-101B-9397-08002B2CF9AE}" pid="7" name="_AuthorEmailDisplayName">
    <vt:lpwstr>Wright, Angela D. (CMS/CCSQ)</vt:lpwstr>
  </property>
</Properties>
</file>