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9435" windowHeight="5025" tabRatio="601"/>
  </bookViews>
  <sheets>
    <sheet name="Table13.3" sheetId="1" r:id="rId1"/>
  </sheets>
  <definedNames>
    <definedName name="_xlnm.Print_Area" localSheetId="0">Table13.3!$A$1:$J$112</definedName>
  </definedNames>
  <calcPr calcId="125725"/>
</workbook>
</file>

<file path=xl/calcChain.xml><?xml version="1.0" encoding="utf-8"?>
<calcChain xmlns="http://schemas.openxmlformats.org/spreadsheetml/2006/main">
  <c r="B41" i="1"/>
  <c r="I17"/>
  <c r="E84"/>
  <c r="I84" s="1"/>
  <c r="E17"/>
  <c r="E9"/>
  <c r="E23"/>
  <c r="E31"/>
  <c r="E41"/>
  <c r="E62"/>
  <c r="E69"/>
  <c r="E75"/>
  <c r="E93"/>
  <c r="B9"/>
  <c r="I10"/>
  <c r="I11"/>
  <c r="I12"/>
  <c r="I13"/>
  <c r="I14"/>
  <c r="I15"/>
  <c r="B17"/>
  <c r="I18"/>
  <c r="I19"/>
  <c r="B23"/>
  <c r="I24"/>
  <c r="I25"/>
  <c r="I26"/>
  <c r="I27"/>
  <c r="I28"/>
  <c r="I29"/>
  <c r="B31"/>
  <c r="I32"/>
  <c r="I33"/>
  <c r="I34"/>
  <c r="I35"/>
  <c r="I36"/>
  <c r="I37"/>
  <c r="I38"/>
  <c r="I39"/>
  <c r="I42"/>
  <c r="I43"/>
  <c r="I44"/>
  <c r="I45"/>
  <c r="I46"/>
  <c r="I47"/>
  <c r="B62"/>
  <c r="I63"/>
  <c r="I64"/>
  <c r="I65"/>
  <c r="I66"/>
  <c r="I67"/>
  <c r="B69"/>
  <c r="I70"/>
  <c r="I71"/>
  <c r="I72"/>
  <c r="I73"/>
  <c r="B75"/>
  <c r="I76"/>
  <c r="I77"/>
  <c r="I78"/>
  <c r="I79"/>
  <c r="I80"/>
  <c r="I81"/>
  <c r="B84"/>
  <c r="I86"/>
  <c r="I87"/>
  <c r="I89"/>
  <c r="I90"/>
  <c r="B93"/>
  <c r="I94"/>
  <c r="I95"/>
  <c r="I96"/>
  <c r="I97"/>
  <c r="I31" l="1"/>
  <c r="I41"/>
  <c r="I93"/>
  <c r="I62"/>
  <c r="I23"/>
  <c r="I9"/>
  <c r="B7"/>
  <c r="C84" s="1"/>
  <c r="E7"/>
  <c r="I75"/>
  <c r="I69"/>
  <c r="I7" l="1"/>
  <c r="G11"/>
  <c r="G13"/>
  <c r="G15"/>
  <c r="G18"/>
  <c r="G23"/>
  <c r="G25"/>
  <c r="G27"/>
  <c r="G29"/>
  <c r="G33"/>
  <c r="G35"/>
  <c r="G37"/>
  <c r="G39"/>
  <c r="G41"/>
  <c r="G43"/>
  <c r="G45"/>
  <c r="G47"/>
  <c r="G64"/>
  <c r="G66"/>
  <c r="G70"/>
  <c r="G72"/>
  <c r="G76"/>
  <c r="G78"/>
  <c r="G80"/>
  <c r="G87"/>
  <c r="G90"/>
  <c r="G93"/>
  <c r="G95"/>
  <c r="G97"/>
  <c r="G19"/>
  <c r="G24"/>
  <c r="G32"/>
  <c r="G34"/>
  <c r="G36"/>
  <c r="G44"/>
  <c r="G63"/>
  <c r="G65"/>
  <c r="G71"/>
  <c r="G73"/>
  <c r="G79"/>
  <c r="G89"/>
  <c r="G94"/>
  <c r="G96"/>
  <c r="G7"/>
  <c r="G10"/>
  <c r="G12"/>
  <c r="G14"/>
  <c r="G26"/>
  <c r="G28"/>
  <c r="G38"/>
  <c r="G42"/>
  <c r="G46"/>
  <c r="G67"/>
  <c r="G69"/>
  <c r="G75"/>
  <c r="G77"/>
  <c r="G81"/>
  <c r="G84"/>
  <c r="G86"/>
  <c r="C7"/>
  <c r="C10"/>
  <c r="C12"/>
  <c r="C14"/>
  <c r="C19"/>
  <c r="C24"/>
  <c r="C26"/>
  <c r="C28"/>
  <c r="C32"/>
  <c r="C34"/>
  <c r="C36"/>
  <c r="C38"/>
  <c r="C42"/>
  <c r="C44"/>
  <c r="C46"/>
  <c r="C63"/>
  <c r="C65"/>
  <c r="C67"/>
  <c r="C71"/>
  <c r="C73"/>
  <c r="C77"/>
  <c r="C79"/>
  <c r="C81"/>
  <c r="C86"/>
  <c r="C89"/>
  <c r="C94"/>
  <c r="C96"/>
  <c r="C27"/>
  <c r="C29"/>
  <c r="C33"/>
  <c r="C35"/>
  <c r="C39"/>
  <c r="C41"/>
  <c r="C43"/>
  <c r="C47"/>
  <c r="C62"/>
  <c r="C64"/>
  <c r="C70"/>
  <c r="C72"/>
  <c r="C78"/>
  <c r="C87"/>
  <c r="C93"/>
  <c r="C95"/>
  <c r="C9"/>
  <c r="C11"/>
  <c r="C13"/>
  <c r="C15"/>
  <c r="C17"/>
  <c r="C18"/>
  <c r="C20"/>
  <c r="C23"/>
  <c r="C25"/>
  <c r="C31"/>
  <c r="C37"/>
  <c r="C45"/>
  <c r="C66"/>
  <c r="C76"/>
  <c r="C80"/>
  <c r="C90"/>
  <c r="C97"/>
  <c r="G9"/>
  <c r="G62"/>
  <c r="G17"/>
  <c r="G31"/>
  <c r="C69"/>
  <c r="C75"/>
</calcChain>
</file>

<file path=xl/sharedStrings.xml><?xml version="1.0" encoding="utf-8"?>
<sst xmlns="http://schemas.openxmlformats.org/spreadsheetml/2006/main" count="129" uniqueCount="100">
  <si>
    <t>Area of</t>
  </si>
  <si>
    <t>Residence</t>
  </si>
  <si>
    <t>Total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</si>
  <si>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</si>
  <si>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</si>
  <si>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</si>
  <si>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</si>
  <si>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</si>
  <si>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</si>
  <si>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</si>
  <si>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</si>
  <si>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</si>
  <si>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</si>
  <si>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</si>
  <si>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</si>
  <si>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</si>
  <si>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</si>
  <si>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</si>
  <si>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</si>
  <si>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</si>
  <si>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</si>
  <si>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</si>
  <si>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</si>
  <si>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</si>
  <si>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</si>
  <si>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</si>
  <si>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</si>
  <si>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</si>
  <si>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</si>
  <si>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</si>
  <si>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</si>
  <si>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</si>
  <si>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</si>
  <si>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</si>
  <si>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</si>
  <si>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</si>
  <si>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</si>
  <si>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</si>
  <si>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</si>
  <si>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</si>
  <si>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</si>
  <si>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</si>
  <si>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</si>
  <si>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</si>
  <si>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</si>
  <si>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</si>
  <si>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</si>
  <si>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</si>
  <si>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</si>
  <si>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</si>
  <si>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</si>
  <si>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</si>
  <si>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</si>
  <si>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</si>
  <si>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</si>
  <si>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</si>
  <si>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</si>
  <si>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</si>
  <si>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</si>
  <si>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Hawaii</t>
  </si>
  <si>
    <t>Nevada</t>
  </si>
  <si>
    <t>Seattle: Region X</t>
  </si>
  <si>
    <t>Alaska</t>
  </si>
  <si>
    <t>Idaho</t>
  </si>
  <si>
    <t>Oregon</t>
  </si>
  <si>
    <t>Washington</t>
  </si>
  <si>
    <t>All Jurisdictions</t>
  </si>
  <si>
    <t>Medicaid Expenditures, Eligibles, and Average Expenditure per Eligible, by Area of</t>
  </si>
  <si>
    <t>Percent</t>
  </si>
  <si>
    <t>American Samoa</t>
  </si>
  <si>
    <t>Guam</t>
  </si>
  <si>
    <t>Northern Mariana Islands</t>
  </si>
  <si>
    <t xml:space="preserve">        ---</t>
  </si>
  <si>
    <t>Assistance Program), Current Expenditure (line 6); excludes Medicaid expansions for the State Children's Health Insurance Program (SCHIP)</t>
  </si>
  <si>
    <t>as well as State-reported adjustments and adjustments made by the Centers for Medicare &amp; Medicaid Services.</t>
  </si>
  <si>
    <t>SOURCE: Centers for Medicare &amp; Medicaid Services, Center for Medicaid and State Operations:  State Reported Expenditures, Quarterly</t>
  </si>
  <si>
    <t>Medicaid Statement of Expenditures for the Medical Assistance Program (CMS-64) and Medicaid Statistical Information System; data</t>
  </si>
  <si>
    <t xml:space="preserve">               (6)</t>
  </si>
  <si>
    <t xml:space="preserve">              (6)</t>
  </si>
  <si>
    <t>selected jurisdictions, as estimated from prior year's HCFA Form-2082 (Statistical Report on Medical Care: Eligibles, Recipients, Payments, and</t>
  </si>
  <si>
    <r>
      <t>1</t>
    </r>
    <r>
      <rPr>
        <sz val="7"/>
        <rFont val="Arial"/>
        <family val="2"/>
      </rPr>
      <t>Medicaid expenditures for Medicaid from the CMS Form-64 (Quarterly Medicaid Statement of Expenditures for the Medical</t>
    </r>
  </si>
  <si>
    <r>
      <t>2</t>
    </r>
    <r>
      <rPr>
        <sz val="7"/>
        <rFont val="Arial"/>
        <family val="2"/>
      </rPr>
      <t xml:space="preserve">Eligibles represent persons ever enrolled in Medicaid during the fiscal year, as reported in the Medicaid Statistical Information System and, for </t>
    </r>
  </si>
  <si>
    <r>
      <t>3</t>
    </r>
    <r>
      <rPr>
        <sz val="7"/>
        <rFont val="Arial"/>
        <family val="2"/>
      </rPr>
      <t>Excludes expenditures for Puerto Rico, Virgin Islands, American Samoa, Guam, and Northern Mariana Islands.</t>
    </r>
  </si>
  <si>
    <r>
      <t>4</t>
    </r>
    <r>
      <rPr>
        <sz val="7"/>
        <rFont val="Arial"/>
        <family val="2"/>
      </rPr>
      <t>Excludes expenditures for Puerto Rico and Virgin Islands.</t>
    </r>
  </si>
  <si>
    <r>
      <t>5</t>
    </r>
    <r>
      <rPr>
        <sz val="7"/>
        <rFont val="Arial"/>
        <family val="2"/>
      </rPr>
      <t>Excludes expenditures for American Samoa, Guam, and Northern Mariana Islands.</t>
    </r>
  </si>
  <si>
    <r>
      <t>6</t>
    </r>
    <r>
      <rPr>
        <sz val="7"/>
        <rFont val="Arial"/>
        <family val="2"/>
      </rPr>
      <t>Less than 0.05 percent.</t>
    </r>
  </si>
  <si>
    <r>
      <t>7</t>
    </r>
    <r>
      <rPr>
        <sz val="7"/>
        <rFont val="Arial"/>
        <family val="2"/>
      </rPr>
      <t>Jurisdiction did not report eligibles.</t>
    </r>
  </si>
  <si>
    <r>
      <t xml:space="preserve">Eligibles </t>
    </r>
    <r>
      <rPr>
        <vertAlign val="superscript"/>
        <sz val="8"/>
        <rFont val="Arial"/>
        <family val="2"/>
      </rPr>
      <t>2</t>
    </r>
  </si>
  <si>
    <t>and Services). Refer to  Glossary.</t>
  </si>
  <si>
    <r>
      <t xml:space="preserve">Expenditures </t>
    </r>
    <r>
      <rPr>
        <vertAlign val="superscript"/>
        <sz val="8"/>
        <rFont val="Arial"/>
        <family val="2"/>
      </rPr>
      <t>1</t>
    </r>
  </si>
  <si>
    <t>Table 13.3</t>
  </si>
  <si>
    <t>Table 13.3—Continued</t>
  </si>
  <si>
    <t>Maine</t>
  </si>
  <si>
    <t xml:space="preserve">   Total</t>
  </si>
  <si>
    <t xml:space="preserve">       per Eligible</t>
  </si>
  <si>
    <t xml:space="preserve">     Expenditure</t>
  </si>
  <si>
    <t xml:space="preserve">       Average</t>
  </si>
  <si>
    <t xml:space="preserve">                  (7)</t>
  </si>
  <si>
    <t>Residence: Fiscal Year 2008</t>
  </si>
  <si>
    <t>development by the Office of Research, Development, and Information.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</si>
</sst>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6" formatCode="&quot;$&quot;#,##0_);[Red]\(&quot;$&quot;#,##0\)"/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  <numFmt numFmtId="167" formatCode="#,##0.0_);\(#,##0.0\)"/>
  </numFmts>
  <fonts count="1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b/>
      <sz val="8"/>
      <name val="Arial"/>
      <family val="2"/>
    </font>
    <font>
      <sz val="7"/>
      <name val="Helv"/>
      <family val="2"/>
    </font>
    <font>
      <vertAlign val="superscript"/>
      <sz val="7"/>
      <name val="Helv"/>
    </font>
    <font>
      <sz val="7"/>
      <name val="Arial"/>
      <family val="2"/>
    </font>
    <font>
      <sz val="8"/>
      <name val="Arial"/>
      <family val="2"/>
    </font>
    <font>
      <b/>
      <sz val="8"/>
      <name val="Helv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0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4" fillId="0" borderId="0" xfId="0" applyFont="1"/>
    <xf numFmtId="0" fontId="1" fillId="0" borderId="0" xfId="0" applyFont="1"/>
    <xf numFmtId="0" fontId="1" fillId="0" borderId="1" xfId="0" applyFont="1" applyBorder="1"/>
    <xf numFmtId="0" fontId="4" fillId="0" borderId="0" xfId="0" applyFont="1" applyBorder="1"/>
    <xf numFmtId="3" fontId="4" fillId="0" borderId="0" xfId="0" applyNumberFormat="1" applyFont="1" applyBorder="1"/>
    <xf numFmtId="0" fontId="0" fillId="0" borderId="0" xfId="0" applyBorder="1"/>
    <xf numFmtId="0" fontId="5" fillId="0" borderId="0" xfId="0" applyFont="1" applyBorder="1" applyAlignment="1">
      <alignment horizontal="centerContinuous"/>
    </xf>
    <xf numFmtId="0" fontId="1" fillId="0" borderId="0" xfId="0" applyFont="1" applyBorder="1"/>
    <xf numFmtId="0" fontId="6" fillId="0" borderId="0" xfId="0" applyFont="1" applyBorder="1" applyAlignment="1" applyProtection="1">
      <alignment horizontal="left"/>
    </xf>
    <xf numFmtId="0" fontId="8" fillId="0" borderId="0" xfId="0" applyFont="1"/>
    <xf numFmtId="3" fontId="5" fillId="0" borderId="0" xfId="0" applyNumberFormat="1" applyFont="1" applyBorder="1" applyAlignment="1">
      <alignment horizontal="centerContinuous"/>
    </xf>
    <xf numFmtId="0" fontId="7" fillId="0" borderId="0" xfId="0" applyFont="1" applyBorder="1" applyAlignment="1" applyProtection="1">
      <alignment horizontal="left" vertical="center"/>
    </xf>
    <xf numFmtId="165" fontId="3" fillId="0" borderId="0" xfId="1" applyNumberFormat="1" applyFont="1" applyBorder="1"/>
    <xf numFmtId="0" fontId="4" fillId="0" borderId="0" xfId="0" applyFont="1" applyBorder="1" applyAlignment="1">
      <alignment horizontal="center"/>
    </xf>
    <xf numFmtId="5" fontId="4" fillId="0" borderId="0" xfId="0" applyNumberFormat="1" applyFont="1" applyBorder="1"/>
    <xf numFmtId="5" fontId="3" fillId="0" borderId="0" xfId="0" applyNumberFormat="1" applyFont="1" applyBorder="1"/>
    <xf numFmtId="6" fontId="4" fillId="0" borderId="0" xfId="0" applyNumberFormat="1" applyFont="1" applyBorder="1"/>
    <xf numFmtId="3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"/>
    </xf>
    <xf numFmtId="5" fontId="3" fillId="0" borderId="0" xfId="0" applyNumberFormat="1" applyFont="1" applyBorder="1" applyAlignment="1" applyProtection="1">
      <alignment horizontal="left"/>
    </xf>
    <xf numFmtId="0" fontId="8" fillId="0" borderId="0" xfId="0" applyFont="1" applyBorder="1"/>
    <xf numFmtId="0" fontId="7" fillId="0" borderId="0" xfId="0" applyFont="1" applyBorder="1"/>
    <xf numFmtId="167" fontId="9" fillId="0" borderId="0" xfId="0" applyNumberFormat="1" applyFont="1" applyBorder="1"/>
    <xf numFmtId="164" fontId="4" fillId="0" borderId="0" xfId="1" applyNumberFormat="1" applyFont="1" applyBorder="1"/>
    <xf numFmtId="165" fontId="4" fillId="0" borderId="0" xfId="1" applyNumberFormat="1" applyFont="1" applyBorder="1"/>
    <xf numFmtId="166" fontId="4" fillId="0" borderId="0" xfId="0" applyNumberFormat="1" applyFont="1" applyBorder="1"/>
    <xf numFmtId="164" fontId="9" fillId="0" borderId="0" xfId="1" applyNumberFormat="1" applyFont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5" fontId="4" fillId="0" borderId="0" xfId="0" applyNumberFormat="1" applyFont="1"/>
    <xf numFmtId="0" fontId="10" fillId="0" borderId="0" xfId="0" applyFont="1" applyBorder="1" applyAlignment="1">
      <alignment horizontal="centerContinuous"/>
    </xf>
    <xf numFmtId="0" fontId="5" fillId="0" borderId="0" xfId="0" applyFont="1" applyBorder="1"/>
    <xf numFmtId="0" fontId="5" fillId="0" borderId="1" xfId="0" applyFont="1" applyBorder="1"/>
    <xf numFmtId="0" fontId="4" fillId="0" borderId="1" xfId="0" applyFont="1" applyBorder="1"/>
    <xf numFmtId="0" fontId="13" fillId="0" borderId="0" xfId="0" applyFont="1" applyBorder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0" xfId="0" applyFont="1"/>
    <xf numFmtId="5" fontId="11" fillId="0" borderId="0" xfId="0" applyNumberFormat="1" applyFont="1"/>
    <xf numFmtId="0" fontId="9" fillId="0" borderId="0" xfId="0" applyFont="1"/>
    <xf numFmtId="41" fontId="9" fillId="0" borderId="0" xfId="1" applyNumberFormat="1" applyFont="1" applyBorder="1" applyAlignment="1">
      <alignment horizontal="centerContinuous"/>
    </xf>
    <xf numFmtId="164" fontId="9" fillId="0" borderId="0" xfId="1" applyNumberFormat="1" applyFont="1"/>
    <xf numFmtId="41" fontId="9" fillId="0" borderId="0" xfId="0" applyNumberFormat="1" applyFont="1"/>
    <xf numFmtId="41" fontId="9" fillId="0" borderId="0" xfId="0" applyNumberFormat="1" applyFont="1" applyAlignment="1">
      <alignment horizontal="centerContinuous"/>
    </xf>
    <xf numFmtId="41" fontId="9" fillId="0" borderId="0" xfId="1" applyNumberFormat="1" applyFont="1" applyBorder="1" applyAlignment="1">
      <alignment horizontal="center"/>
    </xf>
    <xf numFmtId="0" fontId="15" fillId="0" borderId="0" xfId="0" quotePrefix="1" applyFont="1" applyBorder="1" applyAlignment="1" applyProtection="1">
      <alignment horizontal="left" vertical="center"/>
    </xf>
    <xf numFmtId="41" fontId="16" fillId="0" borderId="0" xfId="1" applyNumberFormat="1" applyFont="1"/>
    <xf numFmtId="164" fontId="16" fillId="0" borderId="0" xfId="1" applyNumberFormat="1" applyFont="1"/>
    <xf numFmtId="41" fontId="16" fillId="0" borderId="0" xfId="0" applyNumberFormat="1" applyFont="1"/>
    <xf numFmtId="0" fontId="16" fillId="0" borderId="0" xfId="0" applyFont="1"/>
    <xf numFmtId="41" fontId="16" fillId="0" borderId="0" xfId="0" applyNumberFormat="1" applyFont="1" applyAlignment="1">
      <alignment horizontal="centerContinuous"/>
    </xf>
    <xf numFmtId="0" fontId="16" fillId="0" borderId="0" xfId="0" quotePrefix="1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quotePrefix="1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left"/>
    </xf>
    <xf numFmtId="41" fontId="17" fillId="0" borderId="0" xfId="1" applyNumberFormat="1" applyFont="1"/>
    <xf numFmtId="41" fontId="9" fillId="0" borderId="0" xfId="1" applyNumberFormat="1" applyFont="1"/>
    <xf numFmtId="0" fontId="14" fillId="0" borderId="0" xfId="0" applyFont="1" applyBorder="1" applyAlignment="1">
      <alignment horizontal="centerContinuous"/>
    </xf>
    <xf numFmtId="41" fontId="14" fillId="0" borderId="0" xfId="1" applyNumberFormat="1" applyFont="1" applyBorder="1" applyAlignment="1">
      <alignment horizontal="centerContinuous"/>
    </xf>
    <xf numFmtId="164" fontId="14" fillId="0" borderId="0" xfId="1" applyNumberFormat="1" applyFont="1" applyBorder="1" applyAlignment="1">
      <alignment horizontal="centerContinuous"/>
    </xf>
    <xf numFmtId="41" fontId="14" fillId="0" borderId="0" xfId="0" applyNumberFormat="1" applyFont="1" applyBorder="1" applyAlignment="1">
      <alignment horizontal="centerContinuous"/>
    </xf>
    <xf numFmtId="0" fontId="9" fillId="0" borderId="0" xfId="0" applyFont="1" applyAlignment="1" applyProtection="1">
      <alignment horizontal="left"/>
    </xf>
    <xf numFmtId="0" fontId="9" fillId="0" borderId="1" xfId="0" quotePrefix="1" applyFont="1" applyBorder="1" applyAlignment="1">
      <alignment horizontal="center"/>
    </xf>
    <xf numFmtId="41" fontId="9" fillId="0" borderId="0" xfId="1" quotePrefix="1" applyNumberFormat="1" applyFont="1" applyBorder="1" applyAlignment="1"/>
    <xf numFmtId="0" fontId="9" fillId="0" borderId="0" xfId="0" quotePrefix="1" applyFont="1" applyBorder="1" applyAlignment="1">
      <alignment horizontal="center"/>
    </xf>
    <xf numFmtId="0" fontId="9" fillId="0" borderId="1" xfId="0" applyFont="1" applyBorder="1" applyAlignment="1" applyProtection="1">
      <alignment horizontal="left"/>
    </xf>
    <xf numFmtId="41" fontId="9" fillId="0" borderId="1" xfId="1" quotePrefix="1" applyNumberFormat="1" applyFont="1" applyBorder="1" applyAlignment="1">
      <alignment horizontal="center"/>
    </xf>
    <xf numFmtId="164" fontId="9" fillId="0" borderId="1" xfId="1" quotePrefix="1" applyNumberFormat="1" applyFont="1" applyBorder="1" applyAlignment="1">
      <alignment horizontal="right"/>
    </xf>
    <xf numFmtId="164" fontId="9" fillId="0" borderId="1" xfId="1" applyNumberFormat="1" applyFont="1" applyBorder="1" applyAlignment="1">
      <alignment horizontal="center"/>
    </xf>
    <xf numFmtId="41" fontId="9" fillId="0" borderId="1" xfId="0" quotePrefix="1" applyNumberFormat="1" applyFont="1" applyBorder="1" applyAlignment="1">
      <alignment horizontal="center"/>
    </xf>
    <xf numFmtId="0" fontId="9" fillId="0" borderId="1" xfId="0" quotePrefix="1" applyFont="1" applyBorder="1" applyAlignment="1">
      <alignment horizontal="right"/>
    </xf>
    <xf numFmtId="0" fontId="9" fillId="0" borderId="0" xfId="0" applyFont="1" applyBorder="1" applyAlignment="1" applyProtection="1">
      <alignment horizontal="left"/>
    </xf>
    <xf numFmtId="5" fontId="9" fillId="0" borderId="0" xfId="1" applyNumberFormat="1" applyFont="1" applyBorder="1"/>
    <xf numFmtId="0" fontId="18" fillId="0" borderId="0" xfId="0" applyFont="1" applyBorder="1"/>
    <xf numFmtId="0" fontId="9" fillId="0" borderId="0" xfId="0" applyFont="1" applyBorder="1"/>
    <xf numFmtId="165" fontId="9" fillId="0" borderId="0" xfId="1" applyNumberFormat="1" applyFont="1"/>
    <xf numFmtId="165" fontId="9" fillId="0" borderId="0" xfId="1" quotePrefix="1" applyNumberFormat="1" applyFont="1"/>
    <xf numFmtId="37" fontId="9" fillId="0" borderId="0" xfId="0" applyNumberFormat="1" applyFont="1" applyAlignment="1" applyProtection="1">
      <alignment horizontal="center"/>
    </xf>
    <xf numFmtId="43" fontId="9" fillId="0" borderId="0" xfId="1" applyNumberFormat="1" applyFont="1" applyBorder="1"/>
    <xf numFmtId="0" fontId="9" fillId="0" borderId="0" xfId="0" quotePrefix="1" applyNumberFormat="1" applyFont="1"/>
    <xf numFmtId="165" fontId="9" fillId="0" borderId="0" xfId="1" applyNumberFormat="1" applyFont="1" applyBorder="1" applyAlignment="1">
      <alignment horizontal="left"/>
    </xf>
    <xf numFmtId="5" fontId="9" fillId="0" borderId="0" xfId="0" applyNumberFormat="1" applyFont="1"/>
    <xf numFmtId="0" fontId="9" fillId="0" borderId="0" xfId="0" applyFont="1" applyAlignment="1">
      <alignment horizontal="center"/>
    </xf>
    <xf numFmtId="41" fontId="9" fillId="0" borderId="0" xfId="1" applyNumberFormat="1" applyFont="1" applyAlignment="1">
      <alignment horizontal="center"/>
    </xf>
    <xf numFmtId="164" fontId="9" fillId="0" borderId="0" xfId="1" applyNumberFormat="1" applyFont="1" applyAlignment="1">
      <alignment horizontal="center"/>
    </xf>
    <xf numFmtId="41" fontId="9" fillId="0" borderId="0" xfId="0" applyNumberFormat="1" applyFont="1" applyAlignment="1">
      <alignment horizontal="left"/>
    </xf>
    <xf numFmtId="164" fontId="9" fillId="0" borderId="0" xfId="1" applyNumberFormat="1" applyFont="1" applyBorder="1" applyAlignment="1">
      <alignment horizontal="centerContinuous"/>
    </xf>
    <xf numFmtId="164" fontId="9" fillId="0" borderId="1" xfId="1" quotePrefix="1" applyNumberFormat="1" applyFont="1" applyBorder="1" applyAlignment="1">
      <alignment horizontal="center"/>
    </xf>
    <xf numFmtId="164" fontId="9" fillId="0" borderId="1" xfId="1" quotePrefix="1" applyNumberFormat="1" applyFont="1" applyBorder="1" applyAlignment="1">
      <alignment horizontal="left"/>
    </xf>
    <xf numFmtId="0" fontId="9" fillId="0" borderId="1" xfId="0" applyFont="1" applyBorder="1"/>
    <xf numFmtId="5" fontId="9" fillId="0" borderId="0" xfId="1" applyNumberFormat="1" applyFont="1"/>
    <xf numFmtId="3" fontId="9" fillId="0" borderId="0" xfId="0" applyNumberFormat="1" applyFont="1"/>
    <xf numFmtId="5" fontId="9" fillId="0" borderId="0" xfId="0" applyNumberFormat="1" applyFont="1" applyAlignment="1" applyProtection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/>
    <xf numFmtId="0" fontId="9" fillId="0" borderId="0" xfId="0" quotePrefix="1" applyFont="1" applyAlignment="1" applyProtection="1">
      <alignment horizontal="left"/>
    </xf>
    <xf numFmtId="165" fontId="9" fillId="0" borderId="0" xfId="1" applyNumberFormat="1" applyFont="1" applyBorder="1"/>
    <xf numFmtId="165" fontId="9" fillId="0" borderId="1" xfId="1" applyNumberFormat="1" applyFont="1" applyBorder="1"/>
    <xf numFmtId="164" fontId="9" fillId="0" borderId="1" xfId="1" applyNumberFormat="1" applyFont="1" applyBorder="1"/>
    <xf numFmtId="41" fontId="9" fillId="0" borderId="1" xfId="0" applyNumberFormat="1" applyFont="1" applyBorder="1"/>
    <xf numFmtId="164" fontId="16" fillId="0" borderId="0" xfId="1" quotePrefix="1" applyNumberFormat="1" applyFont="1" applyBorder="1" applyAlignment="1">
      <alignment horizontal="center"/>
    </xf>
    <xf numFmtId="3" fontId="9" fillId="0" borderId="0" xfId="1" applyNumberFormat="1" applyFont="1" applyBorder="1"/>
    <xf numFmtId="3" fontId="9" fillId="0" borderId="0" xfId="1" quotePrefix="1" applyNumberFormat="1" applyFont="1"/>
    <xf numFmtId="3" fontId="16" fillId="0" borderId="0" xfId="1" quotePrefix="1" applyNumberFormat="1" applyFont="1" applyBorder="1" applyAlignment="1">
      <alignment horizontal="left"/>
    </xf>
    <xf numFmtId="3" fontId="9" fillId="0" borderId="0" xfId="0" quotePrefix="1" applyNumberFormat="1" applyFont="1"/>
    <xf numFmtId="41" fontId="9" fillId="0" borderId="0" xfId="0" quotePrefix="1" applyNumberFormat="1" applyFont="1" applyAlignment="1"/>
    <xf numFmtId="0" fontId="9" fillId="0" borderId="1" xfId="0" quotePrefix="1" applyNumberFormat="1" applyFont="1" applyBorder="1" applyAlignment="1"/>
    <xf numFmtId="41" fontId="9" fillId="0" borderId="0" xfId="0" quotePrefix="1" applyNumberFormat="1" applyFont="1" applyBorder="1" applyAlignment="1"/>
    <xf numFmtId="3" fontId="9" fillId="0" borderId="0" xfId="0" applyNumberFormat="1" applyFont="1" applyAlignment="1">
      <alignment horizontal="centerContinuous"/>
    </xf>
    <xf numFmtId="3" fontId="9" fillId="0" borderId="0" xfId="0" applyNumberFormat="1" applyFont="1" applyAlignment="1" applyProtection="1">
      <alignment horizontal="center"/>
    </xf>
    <xf numFmtId="3" fontId="9" fillId="0" borderId="0" xfId="1" applyNumberFormat="1" applyFont="1" applyBorder="1" applyAlignment="1"/>
    <xf numFmtId="3" fontId="9" fillId="0" borderId="0" xfId="1" applyNumberFormat="1" applyFont="1" applyBorder="1" applyAlignment="1">
      <alignment horizontal="right"/>
    </xf>
    <xf numFmtId="3" fontId="9" fillId="0" borderId="0" xfId="0" applyNumberFormat="1" applyFont="1" applyAlignment="1"/>
    <xf numFmtId="3" fontId="9" fillId="0" borderId="1" xfId="1" applyNumberFormat="1" applyFont="1" applyBorder="1" applyAlignment="1"/>
    <xf numFmtId="3" fontId="9" fillId="0" borderId="1" xfId="1" quotePrefix="1" applyNumberFormat="1" applyFont="1" applyBorder="1"/>
    <xf numFmtId="0" fontId="18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9" fillId="0" borderId="1" xfId="0" quotePrefix="1" applyFont="1" applyBorder="1" applyAlignment="1">
      <alignment horizontal="center"/>
    </xf>
    <xf numFmtId="0" fontId="12" fillId="0" borderId="0" xfId="0" quotePrefix="1" applyFont="1" applyAlignment="1">
      <alignment horizontal="center"/>
    </xf>
    <xf numFmtId="0" fontId="12" fillId="0" borderId="0" xfId="0" quotePrefix="1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2" fillId="0" borderId="1" xfId="0" quotePrefix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8" fillId="0" borderId="0" xfId="0" applyFont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G144"/>
  <sheetViews>
    <sheetView tabSelected="1" topLeftCell="A96" zoomScale="120" zoomScaleNormal="120" zoomScaleSheetLayoutView="100" workbookViewId="0">
      <selection activeCell="B122" sqref="B122"/>
    </sheetView>
  </sheetViews>
  <sheetFormatPr defaultRowHeight="12.75"/>
  <cols>
    <col min="1" max="1" width="24.7109375" style="43" customWidth="1"/>
    <col min="2" max="2" width="15.7109375" style="62" customWidth="1"/>
    <col min="3" max="3" width="8.7109375" style="45" customWidth="1"/>
    <col min="4" max="4" width="2.28515625" style="45" customWidth="1"/>
    <col min="5" max="5" width="11.7109375" style="46" customWidth="1"/>
    <col min="6" max="6" width="1.28515625" style="46" customWidth="1"/>
    <col min="7" max="7" width="8.7109375" style="43" customWidth="1"/>
    <col min="8" max="8" width="2.7109375" style="43" customWidth="1"/>
    <col min="9" max="9" width="9.5703125" style="47" customWidth="1"/>
    <col min="10" max="10" width="3.7109375" style="43" customWidth="1"/>
    <col min="11" max="11" width="5.7109375" style="6" customWidth="1"/>
    <col min="12" max="12" width="18.7109375" style="6" customWidth="1"/>
    <col min="13" max="13" width="5.42578125" style="6" customWidth="1"/>
    <col min="14" max="14" width="16.28515625" style="6" customWidth="1"/>
    <col min="15" max="15" width="3.7109375" style="6" customWidth="1"/>
    <col min="16" max="16" width="16.7109375" style="6" customWidth="1"/>
    <col min="17" max="19" width="9.140625" style="6"/>
    <col min="20" max="20" width="15.42578125" style="6" bestFit="1" customWidth="1"/>
    <col min="21" max="21" width="9.140625" style="6"/>
    <col min="22" max="65" width="9.140625" style="8"/>
  </cols>
  <sheetData>
    <row r="1" spans="1:189" s="4" customFormat="1" ht="15" customHeight="1">
      <c r="A1" s="128" t="s">
        <v>90</v>
      </c>
      <c r="B1" s="128"/>
      <c r="C1" s="128"/>
      <c r="D1" s="128"/>
      <c r="E1" s="128"/>
      <c r="F1" s="128"/>
      <c r="G1" s="128"/>
      <c r="H1" s="128"/>
      <c r="I1" s="128"/>
      <c r="J1" s="128"/>
      <c r="K1" s="10"/>
      <c r="L1" s="10"/>
      <c r="M1" s="10"/>
      <c r="N1" s="10"/>
      <c r="O1" s="9"/>
      <c r="P1" s="9"/>
      <c r="Q1" s="9"/>
      <c r="R1" s="9"/>
      <c r="S1" s="9"/>
      <c r="T1" s="9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</row>
    <row r="2" spans="1:189" s="10" customFormat="1" ht="15" customHeight="1">
      <c r="A2" s="125" t="s">
        <v>67</v>
      </c>
      <c r="B2" s="125"/>
      <c r="C2" s="125"/>
      <c r="D2" s="125"/>
      <c r="E2" s="125"/>
      <c r="F2" s="125"/>
      <c r="G2" s="125"/>
      <c r="H2" s="125"/>
      <c r="I2" s="125"/>
      <c r="J2" s="125"/>
      <c r="O2" s="9"/>
      <c r="P2" s="9"/>
      <c r="Q2" s="9"/>
      <c r="R2" s="9"/>
      <c r="S2" s="9"/>
      <c r="T2" s="9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</row>
    <row r="3" spans="1:189" s="5" customFormat="1" ht="15" customHeight="1">
      <c r="A3" s="126" t="s">
        <v>98</v>
      </c>
      <c r="B3" s="127"/>
      <c r="C3" s="127"/>
      <c r="D3" s="127"/>
      <c r="E3" s="127"/>
      <c r="F3" s="127"/>
      <c r="G3" s="127"/>
      <c r="H3" s="127"/>
      <c r="I3" s="127"/>
      <c r="J3" s="127"/>
      <c r="K3" s="10"/>
      <c r="L3" s="10"/>
      <c r="M3" s="10"/>
      <c r="N3" s="10"/>
      <c r="O3" s="9"/>
      <c r="P3" s="9"/>
      <c r="Q3" s="9"/>
      <c r="R3" s="9"/>
      <c r="S3" s="9"/>
      <c r="T3" s="9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</row>
    <row r="4" spans="1:189" s="10" customFormat="1" ht="15" customHeight="1">
      <c r="A4" s="63"/>
      <c r="B4" s="64"/>
      <c r="C4" s="65"/>
      <c r="D4" s="65"/>
      <c r="E4" s="66"/>
      <c r="F4" s="66"/>
      <c r="G4" s="63"/>
      <c r="H4" s="63"/>
      <c r="I4" s="113" t="s">
        <v>96</v>
      </c>
      <c r="J4" s="38"/>
      <c r="O4" s="9"/>
      <c r="P4" s="9"/>
      <c r="Q4" s="9"/>
      <c r="R4" s="9"/>
      <c r="S4" s="9"/>
      <c r="T4" s="9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</row>
    <row r="5" spans="1:189" s="31" customFormat="1" ht="14.25" customHeight="1">
      <c r="A5" s="67" t="s">
        <v>0</v>
      </c>
      <c r="B5" s="123" t="s">
        <v>89</v>
      </c>
      <c r="C5" s="123"/>
      <c r="D5" s="69"/>
      <c r="E5" s="123" t="s">
        <v>87</v>
      </c>
      <c r="F5" s="123"/>
      <c r="G5" s="123"/>
      <c r="H5" s="70"/>
      <c r="I5" s="111" t="s">
        <v>95</v>
      </c>
      <c r="J5" s="39"/>
      <c r="K5" s="16"/>
      <c r="L5" s="16"/>
      <c r="M5" s="16"/>
      <c r="N5" s="16"/>
      <c r="O5" s="16"/>
      <c r="P5" s="16"/>
      <c r="Q5" s="16"/>
      <c r="R5" s="16"/>
      <c r="S5" s="16"/>
      <c r="T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</row>
    <row r="6" spans="1:189" s="32" customFormat="1" ht="12" customHeight="1">
      <c r="A6" s="71" t="s">
        <v>1</v>
      </c>
      <c r="B6" s="72" t="s">
        <v>2</v>
      </c>
      <c r="C6" s="73" t="s">
        <v>68</v>
      </c>
      <c r="D6" s="74"/>
      <c r="E6" s="75" t="s">
        <v>93</v>
      </c>
      <c r="F6" s="75"/>
      <c r="G6" s="76" t="s">
        <v>68</v>
      </c>
      <c r="H6" s="68"/>
      <c r="I6" s="112" t="s">
        <v>94</v>
      </c>
      <c r="J6" s="40"/>
      <c r="K6" s="16"/>
      <c r="L6" s="16"/>
      <c r="M6" s="16"/>
      <c r="N6" s="16"/>
      <c r="O6" s="16"/>
      <c r="P6" s="16"/>
      <c r="Q6" s="16"/>
      <c r="R6" s="16"/>
      <c r="S6" s="16"/>
      <c r="T6" s="1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</row>
    <row r="7" spans="1:189" s="6" customFormat="1" ht="12.75" customHeight="1">
      <c r="A7" s="77" t="s">
        <v>66</v>
      </c>
      <c r="B7" s="78">
        <f>B9+B17+B23+B31+B41+B62+B69+B75+B84+B93</f>
        <v>329335843635</v>
      </c>
      <c r="C7" s="30">
        <f>B7/$B$7*100</f>
        <v>100</v>
      </c>
      <c r="D7" s="30"/>
      <c r="E7" s="107">
        <f>E9+E17+E23+E31+E41+E62+E69+E75+E84+E93</f>
        <v>60867440</v>
      </c>
      <c r="F7" s="79"/>
      <c r="G7" s="30">
        <f>E7/$E$7*100</f>
        <v>100</v>
      </c>
      <c r="H7" s="30"/>
      <c r="I7" s="116">
        <f>(B7-(B20+B21+B85+B88+B91))/E7</f>
        <v>5392.4263839090327</v>
      </c>
      <c r="J7" s="99">
        <v>3</v>
      </c>
      <c r="L7" s="28"/>
      <c r="O7" s="7"/>
      <c r="P7" s="1"/>
      <c r="Q7" s="7"/>
      <c r="R7" s="7"/>
      <c r="S7" s="7"/>
      <c r="T7" s="7"/>
    </row>
    <row r="8" spans="1:189" s="3" customFormat="1" ht="10.35" customHeight="1">
      <c r="A8" s="43"/>
      <c r="B8" s="62"/>
      <c r="C8" s="30"/>
      <c r="D8" s="30"/>
      <c r="E8" s="97"/>
      <c r="F8" s="46"/>
      <c r="G8" s="30"/>
      <c r="H8" s="30"/>
      <c r="I8" s="114"/>
      <c r="J8" s="41"/>
      <c r="K8" s="6"/>
      <c r="L8" s="28"/>
      <c r="M8" s="6"/>
      <c r="N8" s="6"/>
      <c r="O8" s="7"/>
      <c r="P8" s="2"/>
      <c r="Q8" s="7"/>
      <c r="R8" s="7"/>
      <c r="S8" s="7"/>
      <c r="T8" s="7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</row>
    <row r="9" spans="1:189" s="3" customFormat="1" ht="11.1" customHeight="1">
      <c r="A9" s="80" t="s">
        <v>3</v>
      </c>
      <c r="B9" s="62">
        <f>SUM(B10:B15)</f>
        <v>21219305882</v>
      </c>
      <c r="C9" s="30">
        <f t="shared" ref="C9:C15" si="0">B9/$B$7*100</f>
        <v>6.4430599620723852</v>
      </c>
      <c r="D9" s="30"/>
      <c r="E9" s="97">
        <f>SUM(E10:E15)</f>
        <v>3009370</v>
      </c>
      <c r="F9" s="46"/>
      <c r="G9" s="30">
        <f t="shared" ref="G9:G24" si="1">E9/$E$7*100</f>
        <v>4.9441376210335113</v>
      </c>
      <c r="H9" s="30"/>
      <c r="I9" s="117">
        <f t="shared" ref="I9:I15" si="2">B9/E9</f>
        <v>7051.0790903079378</v>
      </c>
      <c r="J9" s="41"/>
      <c r="K9" s="6"/>
      <c r="L9" s="27"/>
      <c r="M9" s="6"/>
      <c r="N9" s="6"/>
      <c r="O9" s="7"/>
      <c r="P9" s="2"/>
      <c r="Q9" s="7"/>
      <c r="R9" s="7"/>
      <c r="S9" s="7"/>
      <c r="T9" s="7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</row>
    <row r="10" spans="1:189" s="3" customFormat="1" ht="11.1" customHeight="1">
      <c r="A10" s="67" t="s">
        <v>4</v>
      </c>
      <c r="B10" s="81">
        <v>4515843293</v>
      </c>
      <c r="C10" s="30">
        <f t="shared" si="0"/>
        <v>1.3711970258557309</v>
      </c>
      <c r="D10" s="30"/>
      <c r="E10" s="108">
        <v>552505</v>
      </c>
      <c r="F10" s="46"/>
      <c r="G10" s="30">
        <f t="shared" si="1"/>
        <v>0.90771847805657668</v>
      </c>
      <c r="H10" s="30"/>
      <c r="I10" s="117">
        <f t="shared" si="2"/>
        <v>8173.3980561261887</v>
      </c>
      <c r="J10" s="41"/>
      <c r="K10" s="6"/>
      <c r="L10" s="6"/>
      <c r="M10" s="6"/>
      <c r="N10" s="6"/>
      <c r="O10" s="7"/>
      <c r="P10" s="1"/>
      <c r="Q10" s="7"/>
      <c r="R10" s="7"/>
      <c r="S10" s="7"/>
      <c r="T10" s="7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</row>
    <row r="11" spans="1:189" s="3" customFormat="1" ht="12" customHeight="1">
      <c r="A11" s="67" t="s">
        <v>92</v>
      </c>
      <c r="B11" s="81">
        <v>2186642908</v>
      </c>
      <c r="C11" s="30">
        <f t="shared" si="0"/>
        <v>0.66395533625044378</v>
      </c>
      <c r="D11" s="30"/>
      <c r="E11" s="108">
        <v>355209</v>
      </c>
      <c r="F11" s="122"/>
      <c r="G11" s="30">
        <f t="shared" si="1"/>
        <v>0.58357801806680221</v>
      </c>
      <c r="H11" s="30"/>
      <c r="I11" s="117">
        <f t="shared" si="2"/>
        <v>6155.9332899785759</v>
      </c>
      <c r="J11" s="41"/>
      <c r="K11" s="6"/>
      <c r="L11" s="6"/>
      <c r="M11" s="6"/>
      <c r="N11" s="6"/>
      <c r="O11" s="7"/>
      <c r="P11" s="1"/>
      <c r="Q11" s="7"/>
      <c r="R11" s="7"/>
      <c r="S11" s="7"/>
      <c r="T11" s="7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</row>
    <row r="12" spans="1:189" s="3" customFormat="1" ht="11.1" customHeight="1">
      <c r="A12" s="67" t="s">
        <v>5</v>
      </c>
      <c r="B12" s="81">
        <v>10379770851</v>
      </c>
      <c r="C12" s="30">
        <f t="shared" si="0"/>
        <v>3.1517282590424043</v>
      </c>
      <c r="D12" s="30"/>
      <c r="E12" s="108">
        <v>1568182</v>
      </c>
      <c r="F12" s="46"/>
      <c r="G12" s="30">
        <f t="shared" si="1"/>
        <v>2.5763889527800088</v>
      </c>
      <c r="H12" s="30"/>
      <c r="I12" s="117">
        <f t="shared" si="2"/>
        <v>6618.9835433642265</v>
      </c>
      <c r="J12" s="41"/>
      <c r="K12" s="6"/>
      <c r="L12" s="6"/>
      <c r="M12" s="6"/>
      <c r="N12" s="6"/>
      <c r="O12" s="7"/>
      <c r="P12" s="1"/>
      <c r="Q12" s="7"/>
      <c r="R12" s="7"/>
      <c r="S12" s="7"/>
      <c r="T12" s="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</row>
    <row r="13" spans="1:189" s="3" customFormat="1" ht="11.1" customHeight="1">
      <c r="A13" s="67" t="s">
        <v>6</v>
      </c>
      <c r="B13" s="81">
        <v>1256516384</v>
      </c>
      <c r="C13" s="30">
        <f t="shared" si="0"/>
        <v>0.38153040681250172</v>
      </c>
      <c r="D13" s="30"/>
      <c r="E13" s="108">
        <v>148118</v>
      </c>
      <c r="F13" s="46"/>
      <c r="G13" s="30">
        <f t="shared" si="1"/>
        <v>0.24334521050992122</v>
      </c>
      <c r="H13" s="30"/>
      <c r="I13" s="117">
        <f t="shared" si="2"/>
        <v>8483.2119256268652</v>
      </c>
      <c r="J13" s="41"/>
      <c r="K13" s="6"/>
      <c r="L13" s="6"/>
      <c r="M13" s="6"/>
      <c r="N13" s="6"/>
      <c r="O13" s="7"/>
      <c r="P13" s="1"/>
      <c r="Q13" s="7"/>
      <c r="R13" s="7"/>
      <c r="S13" s="7"/>
      <c r="T13" s="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</row>
    <row r="14" spans="1:189" s="3" customFormat="1" ht="11.1" customHeight="1">
      <c r="A14" s="67" t="s">
        <v>7</v>
      </c>
      <c r="B14" s="81">
        <v>1846481589</v>
      </c>
      <c r="C14" s="30">
        <f t="shared" si="0"/>
        <v>0.56066827364422533</v>
      </c>
      <c r="D14" s="30"/>
      <c r="E14" s="108">
        <v>217724</v>
      </c>
      <c r="F14" s="46"/>
      <c r="G14" s="30">
        <f t="shared" si="1"/>
        <v>0.35770191747837599</v>
      </c>
      <c r="H14" s="30"/>
      <c r="I14" s="117">
        <f t="shared" si="2"/>
        <v>8480.8362376219429</v>
      </c>
      <c r="J14" s="41"/>
      <c r="K14" s="6"/>
      <c r="L14" s="6"/>
      <c r="M14" s="6"/>
      <c r="N14" s="6"/>
      <c r="O14" s="7"/>
      <c r="P14" s="1"/>
      <c r="Q14" s="7"/>
      <c r="R14" s="7"/>
      <c r="S14" s="7"/>
      <c r="T14" s="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</row>
    <row r="15" spans="1:189" s="3" customFormat="1" ht="11.1" customHeight="1">
      <c r="A15" s="67" t="s">
        <v>8</v>
      </c>
      <c r="B15" s="81">
        <v>1034050857</v>
      </c>
      <c r="C15" s="30">
        <f t="shared" si="0"/>
        <v>0.31398066046707918</v>
      </c>
      <c r="D15" s="30"/>
      <c r="E15" s="108">
        <v>167632</v>
      </c>
      <c r="F15" s="46"/>
      <c r="G15" s="30">
        <f t="shared" si="1"/>
        <v>0.27540504414182687</v>
      </c>
      <c r="H15" s="30"/>
      <c r="I15" s="117">
        <f t="shared" si="2"/>
        <v>6168.5767454901215</v>
      </c>
      <c r="J15" s="41"/>
      <c r="K15" s="6"/>
      <c r="L15" s="6"/>
      <c r="M15" s="6"/>
      <c r="N15" s="6"/>
      <c r="O15" s="7"/>
      <c r="P15" s="1"/>
      <c r="Q15" s="7"/>
      <c r="R15" s="7"/>
      <c r="S15" s="7"/>
      <c r="T15" s="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</row>
    <row r="16" spans="1:189" s="3" customFormat="1" ht="10.35" customHeight="1">
      <c r="A16" s="43"/>
      <c r="B16" s="62"/>
      <c r="C16" s="30"/>
      <c r="D16" s="30"/>
      <c r="E16" s="97"/>
      <c r="F16" s="46"/>
      <c r="G16" s="30"/>
      <c r="H16" s="30"/>
      <c r="I16" s="117"/>
      <c r="J16" s="41"/>
      <c r="K16" s="6"/>
      <c r="L16" s="6"/>
      <c r="M16" s="6"/>
      <c r="N16" s="6"/>
      <c r="O16" s="7"/>
      <c r="P16" s="2"/>
      <c r="Q16" s="7"/>
      <c r="R16" s="7"/>
      <c r="S16" s="7"/>
      <c r="T16" s="7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</row>
    <row r="17" spans="1:65" s="3" customFormat="1" ht="12.75" customHeight="1">
      <c r="A17" s="67" t="s">
        <v>9</v>
      </c>
      <c r="B17" s="82">
        <f>SUM(B18:B21)</f>
        <v>56452771245</v>
      </c>
      <c r="C17" s="30">
        <f>B17/$B$7*100</f>
        <v>17.14139907211743</v>
      </c>
      <c r="D17" s="30"/>
      <c r="E17" s="97">
        <f>SUM(E18:E21)</f>
        <v>6039237</v>
      </c>
      <c r="F17" s="79"/>
      <c r="G17" s="30">
        <f t="shared" si="1"/>
        <v>9.9219500606564033</v>
      </c>
      <c r="H17" s="30"/>
      <c r="I17" s="117">
        <f>(B18+B19)/E17</f>
        <v>9172.5070022918462</v>
      </c>
      <c r="J17" s="121">
        <v>4</v>
      </c>
      <c r="K17" s="6"/>
      <c r="L17" s="29"/>
      <c r="M17" s="6"/>
      <c r="N17" s="6"/>
      <c r="O17" s="7"/>
      <c r="P17" s="1"/>
      <c r="Q17" s="7"/>
      <c r="R17" s="7"/>
      <c r="S17" s="7"/>
      <c r="T17" s="7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</row>
    <row r="18" spans="1:65" s="3" customFormat="1" ht="11.1" customHeight="1">
      <c r="A18" s="67" t="s">
        <v>10</v>
      </c>
      <c r="B18" s="81">
        <v>9390013827</v>
      </c>
      <c r="C18" s="30">
        <f>B18/$B$7*100</f>
        <v>2.8511970404918543</v>
      </c>
      <c r="D18" s="30"/>
      <c r="E18" s="108">
        <v>1101962</v>
      </c>
      <c r="F18" s="46"/>
      <c r="G18" s="30">
        <f t="shared" si="1"/>
        <v>1.8104293527048287</v>
      </c>
      <c r="H18" s="30"/>
      <c r="I18" s="117">
        <f>B18/E18</f>
        <v>8521.1775242703461</v>
      </c>
      <c r="J18" s="41"/>
      <c r="K18" s="6"/>
      <c r="L18" s="6"/>
      <c r="M18" s="6"/>
      <c r="N18" s="6"/>
      <c r="O18" s="7"/>
      <c r="P18" s="1"/>
      <c r="Q18" s="7"/>
      <c r="R18" s="7"/>
      <c r="S18" s="7"/>
      <c r="T18" s="7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</row>
    <row r="19" spans="1:65" s="3" customFormat="1" ht="11.1" customHeight="1">
      <c r="A19" s="67" t="s">
        <v>11</v>
      </c>
      <c r="B19" s="81">
        <v>46004929844</v>
      </c>
      <c r="C19" s="30">
        <f>B19/$B$7*100</f>
        <v>13.969001775278024</v>
      </c>
      <c r="D19" s="30"/>
      <c r="E19" s="108">
        <v>4937275</v>
      </c>
      <c r="F19" s="46"/>
      <c r="G19" s="30">
        <f t="shared" si="1"/>
        <v>8.1115207079515752</v>
      </c>
      <c r="H19" s="30"/>
      <c r="I19" s="117">
        <f>B19/E19</f>
        <v>9317.8787578168121</v>
      </c>
      <c r="J19" s="41"/>
      <c r="K19" s="6"/>
      <c r="L19" s="6"/>
      <c r="M19" s="6"/>
      <c r="N19" s="6"/>
      <c r="O19" s="7"/>
      <c r="P19" s="1"/>
      <c r="Q19" s="7"/>
      <c r="R19" s="7"/>
      <c r="S19" s="7"/>
      <c r="T19" s="7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</row>
    <row r="20" spans="1:65" s="3" customFormat="1" ht="11.1" customHeight="1">
      <c r="A20" s="67" t="s">
        <v>12</v>
      </c>
      <c r="B20" s="81">
        <v>1046489033</v>
      </c>
      <c r="C20" s="30">
        <f>B20/$B$7*100</f>
        <v>0.31775740576838474</v>
      </c>
      <c r="D20" s="30"/>
      <c r="E20" s="109" t="s">
        <v>97</v>
      </c>
      <c r="F20" s="79"/>
      <c r="G20" s="83" t="s">
        <v>72</v>
      </c>
      <c r="H20" s="83"/>
      <c r="I20" s="115" t="s">
        <v>72</v>
      </c>
      <c r="J20" s="41"/>
      <c r="K20" s="6"/>
      <c r="L20" s="15"/>
      <c r="M20" s="6"/>
      <c r="N20" s="6"/>
      <c r="O20" s="6"/>
      <c r="P20" s="1"/>
      <c r="Q20" s="6"/>
      <c r="R20" s="6"/>
      <c r="S20" s="6"/>
      <c r="T20" s="7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</row>
    <row r="21" spans="1:65" s="3" customFormat="1" ht="11.1" customHeight="1">
      <c r="A21" s="67" t="s">
        <v>13</v>
      </c>
      <c r="B21" s="81">
        <v>11338541</v>
      </c>
      <c r="C21" s="106" t="s">
        <v>77</v>
      </c>
      <c r="D21" s="84"/>
      <c r="E21" s="109" t="s">
        <v>97</v>
      </c>
      <c r="F21" s="79"/>
      <c r="G21" s="83" t="s">
        <v>72</v>
      </c>
      <c r="H21" s="83"/>
      <c r="I21" s="115" t="s">
        <v>72</v>
      </c>
      <c r="J21" s="41"/>
      <c r="K21" s="6"/>
      <c r="L21" s="15"/>
      <c r="M21" s="6"/>
      <c r="N21" s="6"/>
      <c r="O21" s="7"/>
      <c r="P21" s="1"/>
      <c r="Q21" s="7"/>
      <c r="R21" s="6"/>
      <c r="S21" s="6"/>
      <c r="T21" s="7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</row>
    <row r="22" spans="1:65" s="3" customFormat="1" ht="10.35" customHeight="1">
      <c r="A22" s="67"/>
      <c r="B22" s="85"/>
      <c r="C22" s="45"/>
      <c r="D22" s="45"/>
      <c r="E22" s="97"/>
      <c r="F22" s="46"/>
      <c r="G22" s="30"/>
      <c r="H22" s="30"/>
      <c r="I22" s="117"/>
      <c r="J22" s="41"/>
      <c r="K22" s="6"/>
      <c r="L22" s="6"/>
      <c r="M22" s="6"/>
      <c r="N22" s="6"/>
      <c r="O22" s="7"/>
      <c r="P22" s="1"/>
      <c r="Q22" s="7"/>
      <c r="R22" s="6"/>
      <c r="S22" s="6"/>
      <c r="T22" s="7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</row>
    <row r="23" spans="1:65" s="3" customFormat="1" ht="11.1" customHeight="1">
      <c r="A23" s="67" t="s">
        <v>14</v>
      </c>
      <c r="B23" s="82">
        <f>SUM(B24:B29)</f>
        <v>32132528622</v>
      </c>
      <c r="C23" s="30">
        <f>B23/$B$7*100</f>
        <v>9.756766304979605</v>
      </c>
      <c r="D23" s="30"/>
      <c r="E23" s="97">
        <f>SUM(E24:E29)</f>
        <v>4765741</v>
      </c>
      <c r="F23" s="46"/>
      <c r="G23" s="30">
        <f t="shared" si="1"/>
        <v>7.82970501141497</v>
      </c>
      <c r="H23" s="30"/>
      <c r="I23" s="117">
        <f t="shared" ref="I23:I29" si="3">B23/E23</f>
        <v>6742.3992663470381</v>
      </c>
      <c r="J23" s="41"/>
      <c r="K23" s="6"/>
      <c r="L23" s="6"/>
      <c r="M23" s="6"/>
      <c r="N23" s="6"/>
      <c r="O23" s="7"/>
      <c r="P23" s="1"/>
      <c r="Q23" s="7"/>
      <c r="R23" s="7"/>
      <c r="S23" s="7"/>
      <c r="T23" s="7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</row>
    <row r="24" spans="1:65" s="3" customFormat="1" ht="11.1" customHeight="1">
      <c r="A24" s="77" t="s">
        <v>15</v>
      </c>
      <c r="B24" s="81">
        <v>1103519563</v>
      </c>
      <c r="C24" s="30">
        <f>B24/$B$7*100</f>
        <v>0.33507423632364197</v>
      </c>
      <c r="D24" s="30"/>
      <c r="E24" s="108">
        <v>192551</v>
      </c>
      <c r="F24" s="46"/>
      <c r="G24" s="30">
        <f t="shared" si="1"/>
        <v>0.31634483066808794</v>
      </c>
      <c r="H24" s="30"/>
      <c r="I24" s="117">
        <f t="shared" si="3"/>
        <v>5731.0508021251517</v>
      </c>
      <c r="J24" s="41"/>
      <c r="K24" s="6"/>
      <c r="L24" s="6"/>
      <c r="M24" s="6"/>
      <c r="N24" s="6"/>
      <c r="O24" s="7"/>
      <c r="P24" s="1"/>
      <c r="Q24" s="7"/>
      <c r="R24" s="7"/>
      <c r="S24" s="7"/>
      <c r="T24" s="7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</row>
    <row r="25" spans="1:65" s="3" customFormat="1" ht="11.1" customHeight="1">
      <c r="A25" s="77" t="s">
        <v>16</v>
      </c>
      <c r="B25" s="81">
        <v>1459889715</v>
      </c>
      <c r="C25" s="30">
        <f t="shared" ref="C25:C39" si="4">B25/$B$7*100</f>
        <v>0.44328297184013254</v>
      </c>
      <c r="D25" s="30"/>
      <c r="E25" s="108">
        <v>170305</v>
      </c>
      <c r="F25" s="46"/>
      <c r="G25" s="30">
        <f t="shared" ref="G25:G39" si="5">E25/$E$7*100</f>
        <v>0.27979655461113528</v>
      </c>
      <c r="H25" s="30"/>
      <c r="I25" s="117">
        <f t="shared" si="3"/>
        <v>8572.2070109509405</v>
      </c>
      <c r="J25" s="41"/>
      <c r="K25" s="6"/>
      <c r="L25" s="6"/>
      <c r="M25" s="6"/>
      <c r="N25" s="6"/>
      <c r="O25" s="7"/>
      <c r="P25" s="1"/>
      <c r="Q25" s="7"/>
      <c r="R25" s="7"/>
      <c r="S25" s="7"/>
      <c r="T25" s="7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</row>
    <row r="26" spans="1:65" s="3" customFormat="1" ht="11.1" customHeight="1">
      <c r="A26" s="67" t="s">
        <v>17</v>
      </c>
      <c r="B26" s="81">
        <v>5789864630</v>
      </c>
      <c r="C26" s="30">
        <f t="shared" si="4"/>
        <v>1.7580426612831297</v>
      </c>
      <c r="D26" s="30"/>
      <c r="E26" s="108">
        <v>883324</v>
      </c>
      <c r="F26" s="46"/>
      <c r="G26" s="30">
        <f t="shared" si="5"/>
        <v>1.4512258113697569</v>
      </c>
      <c r="H26" s="30"/>
      <c r="I26" s="117">
        <f t="shared" si="3"/>
        <v>6554.6329885749738</v>
      </c>
      <c r="J26" s="41"/>
      <c r="K26" s="6"/>
      <c r="L26" s="6"/>
      <c r="M26" s="6"/>
      <c r="N26" s="6"/>
      <c r="O26" s="7"/>
      <c r="P26" s="1"/>
      <c r="Q26" s="7"/>
      <c r="R26" s="7"/>
      <c r="S26" s="7"/>
      <c r="T26" s="7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</row>
    <row r="27" spans="1:65" s="3" customFormat="1" ht="11.1" customHeight="1">
      <c r="A27" s="67" t="s">
        <v>18</v>
      </c>
      <c r="B27" s="81">
        <v>16137965265</v>
      </c>
      <c r="C27" s="30">
        <f t="shared" si="4"/>
        <v>4.9001545312770647</v>
      </c>
      <c r="D27" s="30"/>
      <c r="E27" s="108">
        <v>2199371</v>
      </c>
      <c r="F27" s="46"/>
      <c r="G27" s="30">
        <f t="shared" si="5"/>
        <v>3.6133785156727471</v>
      </c>
      <c r="H27" s="30"/>
      <c r="I27" s="117">
        <f t="shared" si="3"/>
        <v>7337.5366252442172</v>
      </c>
      <c r="J27" s="41"/>
      <c r="K27" s="6"/>
      <c r="L27" s="6"/>
      <c r="M27" s="6"/>
      <c r="N27" s="6"/>
      <c r="O27" s="7"/>
      <c r="P27" s="1"/>
      <c r="Q27" s="7"/>
      <c r="R27" s="7"/>
      <c r="S27" s="7"/>
      <c r="T27" s="7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</row>
    <row r="28" spans="1:65" s="3" customFormat="1" ht="11.1" customHeight="1">
      <c r="A28" s="67" t="s">
        <v>19</v>
      </c>
      <c r="B28" s="81">
        <v>5361612424</v>
      </c>
      <c r="C28" s="30">
        <f t="shared" si="4"/>
        <v>1.6280075575199848</v>
      </c>
      <c r="D28" s="30"/>
      <c r="E28" s="108">
        <v>918441</v>
      </c>
      <c r="F28" s="46"/>
      <c r="G28" s="30">
        <f t="shared" si="5"/>
        <v>1.5089200400082541</v>
      </c>
      <c r="H28" s="30"/>
      <c r="I28" s="117">
        <f t="shared" si="3"/>
        <v>5837.7320089151071</v>
      </c>
      <c r="J28" s="41"/>
      <c r="K28" s="6"/>
      <c r="L28" s="6"/>
      <c r="M28" s="6"/>
      <c r="N28" s="6"/>
      <c r="O28" s="7"/>
      <c r="P28" s="1"/>
      <c r="Q28" s="7"/>
      <c r="R28" s="7"/>
      <c r="S28" s="7"/>
      <c r="T28" s="7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</row>
    <row r="29" spans="1:65" s="3" customFormat="1" ht="11.1" customHeight="1">
      <c r="A29" s="67" t="s">
        <v>20</v>
      </c>
      <c r="B29" s="81">
        <v>2279677025</v>
      </c>
      <c r="C29" s="30">
        <f t="shared" si="4"/>
        <v>0.69220434673565201</v>
      </c>
      <c r="D29" s="30"/>
      <c r="E29" s="108">
        <v>401749</v>
      </c>
      <c r="F29" s="46"/>
      <c r="G29" s="30">
        <f t="shared" si="5"/>
        <v>0.66003925908498862</v>
      </c>
      <c r="H29" s="30"/>
      <c r="I29" s="117">
        <f t="shared" si="3"/>
        <v>5674.3813301339887</v>
      </c>
      <c r="J29" s="41"/>
      <c r="K29" s="6"/>
      <c r="L29" s="6"/>
      <c r="M29" s="6"/>
      <c r="N29" s="6"/>
      <c r="O29" s="7"/>
      <c r="P29" s="1"/>
      <c r="Q29" s="7"/>
      <c r="R29" s="7"/>
      <c r="S29" s="7"/>
      <c r="T29" s="7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</row>
    <row r="30" spans="1:65" s="3" customFormat="1" ht="10.35" customHeight="1">
      <c r="A30" s="43"/>
      <c r="B30" s="62"/>
      <c r="C30" s="30"/>
      <c r="D30" s="30"/>
      <c r="E30" s="97"/>
      <c r="F30" s="46"/>
      <c r="G30" s="30"/>
      <c r="H30" s="30"/>
      <c r="I30" s="117"/>
      <c r="J30" s="41"/>
      <c r="K30" s="6"/>
      <c r="L30" s="6"/>
      <c r="M30" s="6"/>
      <c r="N30" s="6"/>
      <c r="O30" s="7"/>
      <c r="P30" s="2"/>
      <c r="Q30" s="7"/>
      <c r="R30" s="7"/>
      <c r="S30" s="7"/>
      <c r="T30" s="7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</row>
    <row r="31" spans="1:65" s="3" customFormat="1" ht="11.1" customHeight="1">
      <c r="A31" s="43" t="s">
        <v>21</v>
      </c>
      <c r="B31" s="82">
        <f>SUM(B32:B39)</f>
        <v>56427990622</v>
      </c>
      <c r="C31" s="30">
        <f t="shared" si="4"/>
        <v>17.133874648803378</v>
      </c>
      <c r="D31" s="30"/>
      <c r="E31" s="108">
        <f>SUM(E32:E39)</f>
        <v>11382881</v>
      </c>
      <c r="F31" s="46"/>
      <c r="G31" s="30">
        <f t="shared" si="5"/>
        <v>18.701100292701646</v>
      </c>
      <c r="H31" s="30"/>
      <c r="I31" s="117">
        <f t="shared" ref="I31:I39" si="6">B31/E31</f>
        <v>4957.2679027392096</v>
      </c>
      <c r="J31" s="41"/>
      <c r="K31" s="6"/>
      <c r="L31" s="29"/>
      <c r="M31" s="6"/>
      <c r="N31" s="6"/>
      <c r="O31" s="7"/>
      <c r="P31" s="2"/>
      <c r="Q31" s="7"/>
      <c r="R31" s="7"/>
      <c r="S31" s="7"/>
      <c r="T31" s="7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</row>
    <row r="32" spans="1:65" s="3" customFormat="1" ht="11.1" customHeight="1">
      <c r="A32" s="67" t="s">
        <v>22</v>
      </c>
      <c r="B32" s="86">
        <v>4065658513</v>
      </c>
      <c r="C32" s="30">
        <f t="shared" si="4"/>
        <v>1.2345022843932933</v>
      </c>
      <c r="D32" s="30"/>
      <c r="E32" s="108">
        <v>908576</v>
      </c>
      <c r="F32" s="46"/>
      <c r="G32" s="30">
        <f t="shared" si="5"/>
        <v>1.4927126884258644</v>
      </c>
      <c r="H32" s="30"/>
      <c r="I32" s="117">
        <f t="shared" si="6"/>
        <v>4474.7588677226777</v>
      </c>
      <c r="J32" s="41"/>
      <c r="K32" s="6"/>
      <c r="L32" s="6"/>
      <c r="M32" s="6"/>
      <c r="N32" s="6"/>
      <c r="O32" s="7"/>
      <c r="P32" s="1"/>
      <c r="Q32" s="7"/>
      <c r="R32" s="7"/>
      <c r="S32" s="7"/>
      <c r="T32" s="7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</row>
    <row r="33" spans="1:65" s="3" customFormat="1" ht="11.1" customHeight="1">
      <c r="A33" s="77" t="s">
        <v>23</v>
      </c>
      <c r="B33" s="81">
        <v>14674721802</v>
      </c>
      <c r="C33" s="30">
        <f t="shared" si="4"/>
        <v>4.4558532226646621</v>
      </c>
      <c r="D33" s="30"/>
      <c r="E33" s="108">
        <v>3022946</v>
      </c>
      <c r="F33" s="46"/>
      <c r="G33" s="30">
        <f t="shared" si="5"/>
        <v>4.9664418283404066</v>
      </c>
      <c r="H33" s="30"/>
      <c r="I33" s="117">
        <f t="shared" si="6"/>
        <v>4854.4439106752152</v>
      </c>
      <c r="J33" s="41"/>
      <c r="K33" s="6"/>
      <c r="L33" s="6"/>
      <c r="M33" s="6"/>
      <c r="N33" s="6"/>
      <c r="O33" s="7"/>
      <c r="P33" s="1"/>
      <c r="Q33" s="7"/>
      <c r="R33" s="7"/>
      <c r="S33" s="7"/>
      <c r="T33" s="7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</row>
    <row r="34" spans="1:65" s="3" customFormat="1" ht="11.1" customHeight="1">
      <c r="A34" s="77" t="s">
        <v>24</v>
      </c>
      <c r="B34" s="81">
        <v>7654184658</v>
      </c>
      <c r="C34" s="30">
        <f t="shared" si="4"/>
        <v>2.3241274237015834</v>
      </c>
      <c r="D34" s="30"/>
      <c r="E34" s="108">
        <v>1683118</v>
      </c>
      <c r="F34" s="46"/>
      <c r="G34" s="30">
        <f t="shared" si="5"/>
        <v>2.765218974216757</v>
      </c>
      <c r="H34" s="30"/>
      <c r="I34" s="117">
        <f t="shared" si="6"/>
        <v>4547.6221263155639</v>
      </c>
      <c r="J34" s="41"/>
      <c r="K34" s="6"/>
      <c r="L34" s="6"/>
      <c r="M34" s="6"/>
      <c r="N34" s="6"/>
      <c r="O34" s="7"/>
      <c r="P34" s="1"/>
      <c r="Q34" s="7"/>
      <c r="R34" s="7"/>
      <c r="S34" s="7"/>
      <c r="T34" s="7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</row>
    <row r="35" spans="1:65" s="3" customFormat="1" ht="11.1" customHeight="1">
      <c r="A35" s="67" t="s">
        <v>25</v>
      </c>
      <c r="B35" s="81">
        <v>4781853623</v>
      </c>
      <c r="C35" s="30">
        <f t="shared" si="4"/>
        <v>1.4519687775921792</v>
      </c>
      <c r="D35" s="30"/>
      <c r="E35" s="108">
        <v>886864</v>
      </c>
      <c r="F35" s="46"/>
      <c r="G35" s="30">
        <f t="shared" si="5"/>
        <v>1.4570417287140711</v>
      </c>
      <c r="H35" s="30"/>
      <c r="I35" s="117">
        <f t="shared" si="6"/>
        <v>5391.8680011816923</v>
      </c>
      <c r="J35" s="41"/>
      <c r="K35" s="6"/>
      <c r="L35" s="6"/>
      <c r="M35" s="6"/>
      <c r="N35" s="6"/>
      <c r="O35" s="7"/>
      <c r="P35" s="1"/>
      <c r="Q35" s="7"/>
      <c r="R35" s="7"/>
      <c r="S35" s="7"/>
      <c r="T35" s="7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</row>
    <row r="36" spans="1:65" s="3" customFormat="1" ht="11.1" customHeight="1">
      <c r="A36" s="67" t="s">
        <v>26</v>
      </c>
      <c r="B36" s="81">
        <v>3534943883</v>
      </c>
      <c r="C36" s="30">
        <f t="shared" si="4"/>
        <v>1.0733553457113969</v>
      </c>
      <c r="D36" s="30"/>
      <c r="E36" s="108">
        <v>736867</v>
      </c>
      <c r="F36" s="46"/>
      <c r="G36" s="30">
        <f t="shared" si="5"/>
        <v>1.2106094818510522</v>
      </c>
      <c r="H36" s="30"/>
      <c r="I36" s="117">
        <f t="shared" si="6"/>
        <v>4797.261762299031</v>
      </c>
      <c r="J36" s="41"/>
      <c r="K36" s="6"/>
      <c r="L36" s="6"/>
      <c r="M36" s="6"/>
      <c r="N36" s="6"/>
      <c r="O36" s="7"/>
      <c r="P36" s="1"/>
      <c r="Q36" s="7"/>
      <c r="R36" s="7"/>
      <c r="S36" s="7"/>
      <c r="T36" s="7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</row>
    <row r="37" spans="1:65" s="3" customFormat="1" ht="11.1" customHeight="1">
      <c r="A37" s="67" t="s">
        <v>27</v>
      </c>
      <c r="B37" s="81">
        <v>9984558550</v>
      </c>
      <c r="C37" s="30">
        <f t="shared" si="4"/>
        <v>3.0317254386272627</v>
      </c>
      <c r="D37" s="30"/>
      <c r="E37" s="108">
        <v>1741471</v>
      </c>
      <c r="F37" s="46"/>
      <c r="G37" s="30">
        <f t="shared" si="5"/>
        <v>2.8610879642712099</v>
      </c>
      <c r="H37" s="30"/>
      <c r="I37" s="117">
        <f t="shared" si="6"/>
        <v>5733.4050064571848</v>
      </c>
      <c r="J37" s="41"/>
      <c r="K37" s="6"/>
      <c r="L37" s="6"/>
      <c r="M37" s="6"/>
      <c r="N37" s="6"/>
      <c r="O37" s="7"/>
      <c r="P37" s="1"/>
      <c r="Q37" s="7"/>
      <c r="R37" s="7"/>
      <c r="S37" s="7"/>
      <c r="T37" s="7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</row>
    <row r="38" spans="1:65" s="3" customFormat="1" ht="11.1" customHeight="1">
      <c r="A38" s="67" t="s">
        <v>28</v>
      </c>
      <c r="B38" s="81">
        <v>4435472577</v>
      </c>
      <c r="C38" s="30">
        <f t="shared" si="4"/>
        <v>1.3467931483084468</v>
      </c>
      <c r="D38" s="30"/>
      <c r="E38" s="108">
        <v>891795</v>
      </c>
      <c r="F38" s="46"/>
      <c r="G38" s="30">
        <f t="shared" si="5"/>
        <v>1.4651429401335099</v>
      </c>
      <c r="H38" s="30"/>
      <c r="I38" s="117">
        <f t="shared" si="6"/>
        <v>4973.6459354448052</v>
      </c>
      <c r="J38" s="41"/>
      <c r="K38" s="6"/>
      <c r="L38" s="6"/>
      <c r="M38" s="6"/>
      <c r="N38" s="6"/>
      <c r="O38" s="7"/>
      <c r="P38" s="1"/>
      <c r="Q38" s="7"/>
      <c r="R38" s="7"/>
      <c r="S38" s="7"/>
      <c r="T38" s="7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</row>
    <row r="39" spans="1:65" s="3" customFormat="1" ht="11.1" customHeight="1">
      <c r="A39" s="67" t="s">
        <v>29</v>
      </c>
      <c r="B39" s="81">
        <v>7296597016</v>
      </c>
      <c r="C39" s="30">
        <f t="shared" si="4"/>
        <v>2.2155490078045537</v>
      </c>
      <c r="D39" s="30"/>
      <c r="E39" s="108">
        <v>1511244</v>
      </c>
      <c r="F39" s="46"/>
      <c r="G39" s="30">
        <f t="shared" si="5"/>
        <v>2.4828446867487775</v>
      </c>
      <c r="H39" s="30"/>
      <c r="I39" s="117">
        <f t="shared" si="6"/>
        <v>4828.2057801387464</v>
      </c>
      <c r="J39" s="41"/>
      <c r="K39" s="6"/>
      <c r="L39" s="6"/>
      <c r="M39" s="6"/>
      <c r="N39" s="6"/>
      <c r="O39" s="7"/>
      <c r="P39" s="1"/>
      <c r="Q39" s="7"/>
      <c r="R39" s="7"/>
      <c r="S39" s="7"/>
      <c r="T39" s="7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</row>
    <row r="40" spans="1:65" s="3" customFormat="1" ht="10.35" customHeight="1">
      <c r="A40" s="43"/>
      <c r="B40" s="85"/>
      <c r="C40" s="45"/>
      <c r="D40" s="45"/>
      <c r="E40" s="110"/>
      <c r="F40" s="46"/>
      <c r="G40" s="30"/>
      <c r="H40" s="30"/>
      <c r="I40" s="114"/>
      <c r="J40" s="41"/>
      <c r="K40" s="6"/>
      <c r="L40" s="6"/>
      <c r="M40" s="6"/>
      <c r="N40" s="6"/>
      <c r="O40" s="7"/>
      <c r="P40" s="1"/>
      <c r="Q40" s="7"/>
      <c r="R40" s="7"/>
      <c r="S40" s="7"/>
      <c r="T40" s="7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</row>
    <row r="41" spans="1:65" s="33" customFormat="1" ht="11.1" customHeight="1">
      <c r="A41" s="87" t="s">
        <v>31</v>
      </c>
      <c r="B41" s="82">
        <f>SUM(B42:B47)</f>
        <v>52450248702</v>
      </c>
      <c r="C41" s="30">
        <f t="shared" ref="C41:C47" si="7">B41/$B$7*100</f>
        <v>15.926067482691057</v>
      </c>
      <c r="D41" s="30"/>
      <c r="E41" s="108">
        <f>SUM(E42:E47)</f>
        <v>9757448</v>
      </c>
      <c r="F41" s="46"/>
      <c r="G41" s="30">
        <f t="shared" ref="G41:G47" si="8">E41/$E$7*100</f>
        <v>16.030652841650642</v>
      </c>
      <c r="H41" s="30"/>
      <c r="I41" s="116">
        <f t="shared" ref="I41:I47" si="9">B41/E41</f>
        <v>5375.4064281972087</v>
      </c>
      <c r="J41" s="42"/>
      <c r="K41" s="26"/>
      <c r="L41" s="30"/>
      <c r="M41" s="17"/>
      <c r="N41" s="17"/>
      <c r="O41" s="17"/>
      <c r="P41" s="18"/>
      <c r="Q41" s="17"/>
      <c r="R41" s="6"/>
      <c r="S41" s="6"/>
      <c r="T41" s="19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</row>
    <row r="42" spans="1:65" s="3" customFormat="1" ht="11.1" customHeight="1">
      <c r="A42" s="67" t="s">
        <v>32</v>
      </c>
      <c r="B42" s="81">
        <v>11730832868</v>
      </c>
      <c r="C42" s="30">
        <f t="shared" si="7"/>
        <v>3.5619666351899366</v>
      </c>
      <c r="D42" s="30"/>
      <c r="E42" s="108">
        <v>2525478</v>
      </c>
      <c r="F42" s="46"/>
      <c r="G42" s="30">
        <f t="shared" si="8"/>
        <v>4.1491444358428744</v>
      </c>
      <c r="H42" s="30"/>
      <c r="I42" s="116">
        <f t="shared" si="9"/>
        <v>4644.9950734078857</v>
      </c>
      <c r="J42" s="41"/>
      <c r="K42" s="6"/>
      <c r="L42" s="6"/>
      <c r="M42" s="6"/>
      <c r="N42" s="6"/>
      <c r="O42" s="7"/>
      <c r="P42" s="1"/>
      <c r="Q42" s="7"/>
      <c r="R42" s="6"/>
      <c r="S42" s="6"/>
      <c r="T42" s="7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</row>
    <row r="43" spans="1:65" s="3" customFormat="1" ht="11.1" customHeight="1">
      <c r="A43" s="67" t="s">
        <v>33</v>
      </c>
      <c r="B43" s="81">
        <v>6679844413</v>
      </c>
      <c r="C43" s="30">
        <f t="shared" si="7"/>
        <v>2.0282773776677683</v>
      </c>
      <c r="D43" s="30"/>
      <c r="E43" s="108">
        <v>1114580</v>
      </c>
      <c r="F43" s="46"/>
      <c r="G43" s="30">
        <f t="shared" si="8"/>
        <v>1.8311596479168504</v>
      </c>
      <c r="H43" s="30"/>
      <c r="I43" s="116">
        <f t="shared" si="9"/>
        <v>5993.149359399953</v>
      </c>
      <c r="J43" s="41"/>
      <c r="K43" s="6"/>
      <c r="L43" s="6"/>
      <c r="M43" s="6"/>
      <c r="N43" s="6"/>
      <c r="O43" s="7"/>
      <c r="P43" s="1"/>
      <c r="Q43" s="7"/>
      <c r="R43" s="9"/>
      <c r="S43" s="9"/>
      <c r="T43" s="13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</row>
    <row r="44" spans="1:65" s="3" customFormat="1" ht="11.1" customHeight="1">
      <c r="A44" s="67" t="s">
        <v>34</v>
      </c>
      <c r="B44" s="81">
        <v>9763205475</v>
      </c>
      <c r="C44" s="30">
        <f t="shared" si="7"/>
        <v>2.9645134787759311</v>
      </c>
      <c r="D44" s="30"/>
      <c r="E44" s="108">
        <v>2010668</v>
      </c>
      <c r="F44" s="46"/>
      <c r="G44" s="30">
        <f t="shared" si="8"/>
        <v>3.3033556200162191</v>
      </c>
      <c r="H44" s="30"/>
      <c r="I44" s="116">
        <f t="shared" si="9"/>
        <v>4855.7024207875193</v>
      </c>
      <c r="J44" s="41"/>
      <c r="K44" s="6"/>
      <c r="L44" s="6"/>
      <c r="M44" s="6"/>
      <c r="N44" s="6"/>
      <c r="O44" s="7"/>
      <c r="P44" s="1"/>
      <c r="Q44" s="7"/>
      <c r="R44" s="9"/>
      <c r="S44" s="9"/>
      <c r="T44" s="13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</row>
    <row r="45" spans="1:65" s="3" customFormat="1" ht="11.1" customHeight="1">
      <c r="A45" s="67" t="s">
        <v>35</v>
      </c>
      <c r="B45" s="81">
        <v>6963611523</v>
      </c>
      <c r="C45" s="30">
        <f t="shared" si="7"/>
        <v>2.1144408231245273</v>
      </c>
      <c r="D45" s="30"/>
      <c r="E45" s="108">
        <v>807774</v>
      </c>
      <c r="F45" s="46"/>
      <c r="G45" s="30">
        <f t="shared" si="8"/>
        <v>1.3271036205892675</v>
      </c>
      <c r="H45" s="30"/>
      <c r="I45" s="116">
        <f t="shared" si="9"/>
        <v>8620.7423400604621</v>
      </c>
      <c r="J45" s="41"/>
      <c r="K45" s="6"/>
      <c r="L45" s="6"/>
      <c r="M45" s="6"/>
      <c r="N45" s="6"/>
      <c r="O45" s="7"/>
      <c r="P45" s="1"/>
      <c r="Q45" s="7"/>
      <c r="R45" s="16"/>
      <c r="S45" s="16"/>
      <c r="T45" s="20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</row>
    <row r="46" spans="1:65" s="3" customFormat="1" ht="11.1" customHeight="1">
      <c r="A46" s="67" t="s">
        <v>36</v>
      </c>
      <c r="B46" s="81">
        <v>12208921164</v>
      </c>
      <c r="C46" s="30">
        <f t="shared" si="7"/>
        <v>3.7071340396009367</v>
      </c>
      <c r="D46" s="30"/>
      <c r="E46" s="108">
        <v>2212147</v>
      </c>
      <c r="F46" s="46"/>
      <c r="G46" s="30">
        <f t="shared" si="8"/>
        <v>3.6343683913764071</v>
      </c>
      <c r="H46" s="30"/>
      <c r="I46" s="116">
        <f t="shared" si="9"/>
        <v>5519.0370097466403</v>
      </c>
      <c r="J46" s="41"/>
      <c r="K46" s="6"/>
      <c r="L46" s="6"/>
      <c r="M46" s="6"/>
      <c r="N46" s="6"/>
      <c r="O46" s="7"/>
      <c r="P46" s="1"/>
      <c r="Q46" s="7"/>
      <c r="R46" s="16"/>
      <c r="S46" s="16"/>
      <c r="T46" s="20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</row>
    <row r="47" spans="1:65" s="3" customFormat="1" ht="11.1" customHeight="1">
      <c r="A47" s="67" t="s">
        <v>37</v>
      </c>
      <c r="B47" s="81">
        <v>5103833259</v>
      </c>
      <c r="C47" s="30">
        <f t="shared" si="7"/>
        <v>1.5497351283319569</v>
      </c>
      <c r="D47" s="30"/>
      <c r="E47" s="108">
        <v>1086801</v>
      </c>
      <c r="F47" s="46"/>
      <c r="G47" s="30">
        <f t="shared" si="8"/>
        <v>1.7855211259090245</v>
      </c>
      <c r="H47" s="30"/>
      <c r="I47" s="116">
        <f t="shared" si="9"/>
        <v>4696.1985303657248</v>
      </c>
      <c r="J47" s="41"/>
      <c r="K47" s="6"/>
      <c r="L47" s="6"/>
      <c r="M47" s="6"/>
      <c r="N47" s="6"/>
      <c r="O47" s="7"/>
      <c r="P47" s="1"/>
      <c r="Q47" s="7"/>
      <c r="R47" s="16"/>
      <c r="S47" s="16"/>
      <c r="T47" s="20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</row>
    <row r="48" spans="1:65" s="3" customFormat="1" ht="11.1" customHeight="1">
      <c r="A48" s="67" t="s">
        <v>30</v>
      </c>
      <c r="B48" s="62"/>
      <c r="C48" s="45"/>
      <c r="D48" s="45"/>
      <c r="E48" s="46"/>
      <c r="F48" s="46"/>
      <c r="G48" s="43"/>
      <c r="H48" s="43"/>
      <c r="I48" s="47"/>
      <c r="J48" s="41"/>
      <c r="K48" s="6"/>
      <c r="L48" s="6"/>
      <c r="M48" s="6"/>
      <c r="N48" s="6"/>
      <c r="O48" s="6"/>
      <c r="P48" s="2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</row>
    <row r="49" spans="1:189" s="3" customFormat="1" ht="10.35" customHeight="1">
      <c r="A49" s="67"/>
      <c r="B49" s="62"/>
      <c r="C49" s="45"/>
      <c r="D49" s="45"/>
      <c r="E49" s="46"/>
      <c r="F49" s="46"/>
      <c r="G49" s="43"/>
      <c r="H49" s="43"/>
      <c r="I49" s="47"/>
      <c r="J49" s="41"/>
      <c r="K49" s="6"/>
      <c r="L49" s="6"/>
      <c r="M49" s="6"/>
      <c r="N49" s="6"/>
      <c r="O49" s="6"/>
      <c r="P49" s="2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</row>
    <row r="50" spans="1:189" s="3" customFormat="1" ht="10.35" customHeight="1">
      <c r="A50" s="43"/>
      <c r="B50" s="62"/>
      <c r="C50" s="45"/>
      <c r="D50" s="45"/>
      <c r="E50" s="46"/>
      <c r="F50" s="46"/>
      <c r="G50" s="43"/>
      <c r="H50" s="43"/>
      <c r="I50" s="47"/>
      <c r="J50" s="41"/>
      <c r="K50" s="6"/>
      <c r="L50" s="6"/>
      <c r="M50" s="6"/>
      <c r="N50" s="6"/>
      <c r="O50" s="6"/>
      <c r="P50" s="2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</row>
    <row r="51" spans="1:189" s="3" customFormat="1" ht="15" customHeight="1">
      <c r="A51" s="43"/>
      <c r="B51" s="62"/>
      <c r="C51" s="45"/>
      <c r="D51" s="45"/>
      <c r="E51" s="46"/>
      <c r="F51" s="46"/>
      <c r="G51" s="43"/>
      <c r="H51" s="43"/>
      <c r="I51" s="47"/>
      <c r="J51" s="41"/>
      <c r="K51" s="6"/>
      <c r="L51" s="6"/>
      <c r="M51" s="6"/>
      <c r="N51" s="6"/>
      <c r="O51" s="6"/>
      <c r="P51" s="2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</row>
    <row r="52" spans="1:189" s="3" customFormat="1" ht="15" customHeight="1">
      <c r="A52" s="43"/>
      <c r="B52" s="44"/>
      <c r="C52" s="45"/>
      <c r="D52" s="45"/>
      <c r="E52" s="46"/>
      <c r="F52" s="46"/>
      <c r="G52" s="43"/>
      <c r="H52" s="43"/>
      <c r="I52" s="47"/>
      <c r="J52" s="43"/>
      <c r="K52" s="6"/>
      <c r="L52" s="6"/>
      <c r="M52" s="6"/>
      <c r="N52" s="6"/>
      <c r="O52" s="6"/>
      <c r="P52" s="2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</row>
    <row r="53" spans="1:189" s="3" customFormat="1" ht="15" customHeight="1">
      <c r="A53" s="43"/>
      <c r="B53" s="44"/>
      <c r="C53" s="45"/>
      <c r="D53" s="45"/>
      <c r="E53" s="46"/>
      <c r="F53" s="46"/>
      <c r="G53" s="43"/>
      <c r="H53" s="43"/>
      <c r="I53" s="47"/>
      <c r="J53" s="43"/>
      <c r="K53" s="6"/>
      <c r="L53" s="6"/>
      <c r="M53" s="6"/>
      <c r="N53" s="6"/>
      <c r="O53" s="6"/>
      <c r="P53" s="2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</row>
    <row r="54" spans="1:189" s="3" customFormat="1" ht="15" customHeight="1">
      <c r="A54" s="43"/>
      <c r="B54" s="48"/>
      <c r="C54" s="45"/>
      <c r="D54" s="45"/>
      <c r="E54" s="46"/>
      <c r="F54" s="46"/>
      <c r="G54" s="43"/>
      <c r="H54" s="43"/>
      <c r="I54" s="47"/>
      <c r="J54" s="43"/>
      <c r="K54" s="6"/>
      <c r="L54" s="6"/>
      <c r="M54" s="6"/>
      <c r="N54" s="6"/>
      <c r="O54" s="6"/>
      <c r="P54" s="2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</row>
    <row r="55" spans="1:189" s="3" customFormat="1" ht="15" customHeight="1">
      <c r="A55" s="43"/>
      <c r="B55" s="48"/>
      <c r="C55" s="45"/>
      <c r="D55" s="45"/>
      <c r="E55" s="46"/>
      <c r="F55" s="46"/>
      <c r="G55" s="43"/>
      <c r="H55" s="43"/>
      <c r="I55" s="47"/>
      <c r="J55" s="43"/>
      <c r="K55" s="6"/>
      <c r="L55" s="6"/>
      <c r="M55" s="6"/>
      <c r="N55" s="6"/>
      <c r="O55" s="6"/>
      <c r="P55" s="2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</row>
    <row r="56" spans="1:189" s="3" customFormat="1" ht="15" customHeight="1">
      <c r="A56" s="124" t="s">
        <v>91</v>
      </c>
      <c r="B56" s="124"/>
      <c r="C56" s="124"/>
      <c r="D56" s="124"/>
      <c r="E56" s="124"/>
      <c r="F56" s="124"/>
      <c r="G56" s="124"/>
      <c r="H56" s="124"/>
      <c r="I56" s="124"/>
      <c r="J56" s="124"/>
      <c r="K56" s="6"/>
      <c r="L56" s="6"/>
      <c r="M56" s="6"/>
      <c r="N56" s="6"/>
      <c r="O56" s="6"/>
      <c r="P56" s="34"/>
      <c r="Q56" s="21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</row>
    <row r="57" spans="1:189" s="35" customFormat="1" ht="15" customHeight="1">
      <c r="A57" s="125" t="s">
        <v>67</v>
      </c>
      <c r="B57" s="125"/>
      <c r="C57" s="125"/>
      <c r="D57" s="125"/>
      <c r="E57" s="125"/>
      <c r="F57" s="125"/>
      <c r="G57" s="125"/>
      <c r="H57" s="125"/>
      <c r="I57" s="125"/>
      <c r="J57" s="125"/>
      <c r="O57" s="9"/>
      <c r="P57" s="34"/>
      <c r="Q57" s="9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</row>
    <row r="58" spans="1:189" s="36" customFormat="1" ht="15" customHeight="1">
      <c r="A58" s="126" t="s">
        <v>98</v>
      </c>
      <c r="B58" s="127"/>
      <c r="C58" s="127"/>
      <c r="D58" s="127"/>
      <c r="E58" s="127"/>
      <c r="F58" s="127"/>
      <c r="G58" s="127"/>
      <c r="H58" s="127"/>
      <c r="I58" s="127"/>
      <c r="J58" s="127"/>
      <c r="K58" s="35"/>
      <c r="L58" s="35"/>
      <c r="M58" s="35"/>
      <c r="N58" s="35"/>
      <c r="O58" s="9"/>
      <c r="P58" s="34"/>
      <c r="Q58" s="9"/>
      <c r="R58" s="35"/>
      <c r="S58" s="35"/>
      <c r="T58" s="35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</row>
    <row r="59" spans="1:189" s="3" customFormat="1" ht="12.75" customHeight="1">
      <c r="A59" s="88"/>
      <c r="B59" s="89"/>
      <c r="C59" s="90"/>
      <c r="D59" s="90"/>
      <c r="E59" s="91"/>
      <c r="F59" s="91"/>
      <c r="G59" s="88"/>
      <c r="H59" s="88"/>
      <c r="I59" s="113" t="s">
        <v>96</v>
      </c>
      <c r="J59" s="43"/>
      <c r="K59" s="6"/>
      <c r="L59" s="6"/>
      <c r="M59" s="6"/>
      <c r="N59" s="6"/>
      <c r="O59" s="16"/>
      <c r="P59" s="22"/>
      <c r="Q59" s="1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</row>
    <row r="60" spans="1:189" s="3" customFormat="1" ht="13.5" customHeight="1">
      <c r="A60" s="67" t="s">
        <v>0</v>
      </c>
      <c r="B60" s="123" t="s">
        <v>89</v>
      </c>
      <c r="C60" s="123"/>
      <c r="D60" s="92"/>
      <c r="E60" s="123" t="s">
        <v>87</v>
      </c>
      <c r="F60" s="123"/>
      <c r="G60" s="123"/>
      <c r="H60" s="70"/>
      <c r="I60" s="111" t="s">
        <v>95</v>
      </c>
      <c r="J60" s="43"/>
      <c r="K60" s="6"/>
      <c r="L60" s="6"/>
      <c r="M60" s="6"/>
      <c r="N60" s="6"/>
      <c r="O60" s="16"/>
      <c r="P60" s="1"/>
      <c r="Q60" s="1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</row>
    <row r="61" spans="1:189" s="3" customFormat="1" ht="11.1" customHeight="1">
      <c r="A61" s="71" t="s">
        <v>1</v>
      </c>
      <c r="B61" s="72" t="s">
        <v>2</v>
      </c>
      <c r="C61" s="93" t="s">
        <v>68</v>
      </c>
      <c r="D61" s="94"/>
      <c r="E61" s="75" t="s">
        <v>2</v>
      </c>
      <c r="F61" s="75"/>
      <c r="G61" s="68" t="s">
        <v>68</v>
      </c>
      <c r="H61" s="68"/>
      <c r="I61" s="112" t="s">
        <v>94</v>
      </c>
      <c r="J61" s="95"/>
      <c r="K61" s="6"/>
      <c r="L61" s="6"/>
      <c r="M61" s="6"/>
      <c r="N61" s="6"/>
      <c r="O61" s="16"/>
      <c r="P61" s="1"/>
      <c r="Q61" s="1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</row>
    <row r="62" spans="1:189" s="3" customFormat="1" ht="12.75" customHeight="1">
      <c r="A62" s="67" t="s">
        <v>38</v>
      </c>
      <c r="B62" s="96">
        <f>SUM(B63:B67)</f>
        <v>36914137794</v>
      </c>
      <c r="C62" s="30">
        <f t="shared" ref="C62:C69" si="10">B62/$B$7*100</f>
        <v>11.208660857125412</v>
      </c>
      <c r="D62" s="30"/>
      <c r="E62" s="108">
        <f>SUM(E63:E67)</f>
        <v>7592501</v>
      </c>
      <c r="F62" s="46"/>
      <c r="G62" s="30">
        <f t="shared" ref="G62:G69" si="11">E62/$E$7*100</f>
        <v>12.47383001486509</v>
      </c>
      <c r="H62" s="30"/>
      <c r="I62" s="116">
        <f t="shared" ref="I62:I67" si="12">B62/E62</f>
        <v>4861.920702282423</v>
      </c>
      <c r="J62" s="43"/>
      <c r="K62" s="6"/>
      <c r="L62" s="6"/>
      <c r="M62" s="6"/>
      <c r="N62" s="6"/>
      <c r="O62" s="7"/>
      <c r="P62" s="1"/>
      <c r="Q62" s="7"/>
      <c r="R62" s="7"/>
      <c r="S62" s="7"/>
      <c r="T62" s="7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</row>
    <row r="63" spans="1:189" s="3" customFormat="1" ht="11.1" customHeight="1">
      <c r="A63" s="67" t="s">
        <v>39</v>
      </c>
      <c r="B63" s="81">
        <v>3328009018</v>
      </c>
      <c r="C63" s="30">
        <f t="shared" si="10"/>
        <v>1.0105213514774307</v>
      </c>
      <c r="D63" s="30"/>
      <c r="E63" s="108">
        <v>763387</v>
      </c>
      <c r="F63" s="46"/>
      <c r="G63" s="30">
        <f t="shared" si="11"/>
        <v>1.2541795744982869</v>
      </c>
      <c r="H63" s="30"/>
      <c r="I63" s="116">
        <f t="shared" si="12"/>
        <v>4359.5306417321754</v>
      </c>
      <c r="J63" s="43"/>
      <c r="K63" s="6"/>
      <c r="L63" s="6"/>
      <c r="M63" s="6"/>
      <c r="N63" s="6"/>
      <c r="O63" s="7"/>
      <c r="P63" s="1"/>
      <c r="Q63" s="7"/>
      <c r="R63" s="7"/>
      <c r="S63" s="7"/>
      <c r="T63" s="7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</row>
    <row r="64" spans="1:189" s="3" customFormat="1" ht="11.1" customHeight="1">
      <c r="A64" s="67" t="s">
        <v>40</v>
      </c>
      <c r="B64" s="81">
        <v>6065775886</v>
      </c>
      <c r="C64" s="30">
        <f t="shared" si="10"/>
        <v>1.8418207441527821</v>
      </c>
      <c r="D64" s="30"/>
      <c r="E64" s="108">
        <v>1195776</v>
      </c>
      <c r="F64" s="46"/>
      <c r="G64" s="30">
        <f t="shared" si="11"/>
        <v>1.9645577339871694</v>
      </c>
      <c r="H64" s="30"/>
      <c r="I64" s="116">
        <f t="shared" si="12"/>
        <v>5072.6690333306569</v>
      </c>
      <c r="J64" s="43"/>
      <c r="K64" s="6"/>
      <c r="L64" s="6"/>
      <c r="M64" s="6"/>
      <c r="N64" s="6"/>
      <c r="O64" s="7"/>
      <c r="P64" s="1"/>
      <c r="Q64" s="7"/>
      <c r="R64" s="7"/>
      <c r="S64" s="7"/>
      <c r="T64" s="7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</row>
    <row r="65" spans="1:65" s="3" customFormat="1" ht="11.1" customHeight="1">
      <c r="A65" s="67" t="s">
        <v>41</v>
      </c>
      <c r="B65" s="81">
        <v>3051859421</v>
      </c>
      <c r="C65" s="30">
        <f t="shared" si="10"/>
        <v>0.92667089841042294</v>
      </c>
      <c r="D65" s="30"/>
      <c r="E65" s="108">
        <v>551794</v>
      </c>
      <c r="F65" s="46"/>
      <c r="G65" s="30">
        <f t="shared" si="11"/>
        <v>0.90655036584420168</v>
      </c>
      <c r="H65" s="30"/>
      <c r="I65" s="116">
        <f t="shared" si="12"/>
        <v>5530.7948636628889</v>
      </c>
      <c r="J65" s="43"/>
      <c r="K65" s="6"/>
      <c r="L65" s="6"/>
      <c r="M65" s="6"/>
      <c r="N65" s="6"/>
      <c r="O65" s="7"/>
      <c r="P65" s="1"/>
      <c r="Q65" s="7"/>
      <c r="R65" s="7"/>
      <c r="S65" s="7"/>
      <c r="T65" s="7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</row>
    <row r="66" spans="1:65" s="3" customFormat="1" ht="11.1" customHeight="1">
      <c r="A66" s="67" t="s">
        <v>42</v>
      </c>
      <c r="B66" s="81">
        <v>3525551862</v>
      </c>
      <c r="C66" s="30">
        <f t="shared" si="10"/>
        <v>1.0705035392100648</v>
      </c>
      <c r="D66" s="30"/>
      <c r="E66" s="108">
        <v>803226</v>
      </c>
      <c r="F66" s="46"/>
      <c r="G66" s="30">
        <f t="shared" si="11"/>
        <v>1.3196316454248773</v>
      </c>
      <c r="H66" s="30"/>
      <c r="I66" s="116">
        <f t="shared" si="12"/>
        <v>4389.2402163276583</v>
      </c>
      <c r="J66" s="43"/>
      <c r="K66" s="6"/>
      <c r="L66" s="6"/>
      <c r="M66" s="6"/>
      <c r="N66" s="6"/>
      <c r="O66" s="7"/>
      <c r="P66" s="1"/>
      <c r="Q66" s="7"/>
      <c r="R66" s="7"/>
      <c r="S66" s="7"/>
      <c r="T66" s="7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</row>
    <row r="67" spans="1:65" s="3" customFormat="1" ht="11.1" customHeight="1">
      <c r="A67" s="67" t="s">
        <v>43</v>
      </c>
      <c r="B67" s="81">
        <v>20942941607</v>
      </c>
      <c r="C67" s="30">
        <f t="shared" si="10"/>
        <v>6.3591443238747116</v>
      </c>
      <c r="D67" s="30"/>
      <c r="E67" s="108">
        <v>4278318</v>
      </c>
      <c r="F67" s="46"/>
      <c r="G67" s="30">
        <f t="shared" si="11"/>
        <v>7.0289106951105547</v>
      </c>
      <c r="H67" s="30"/>
      <c r="I67" s="116">
        <f t="shared" si="12"/>
        <v>4895.1343979105804</v>
      </c>
      <c r="J67" s="43"/>
      <c r="K67" s="6"/>
      <c r="L67" s="6"/>
      <c r="M67" s="6"/>
      <c r="N67" s="6"/>
      <c r="O67" s="7"/>
      <c r="P67" s="1"/>
      <c r="Q67" s="7"/>
      <c r="R67" s="7"/>
      <c r="S67" s="7"/>
      <c r="T67" s="7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</row>
    <row r="68" spans="1:65" s="3" customFormat="1" ht="10.35" customHeight="1">
      <c r="A68" s="67"/>
      <c r="B68" s="62"/>
      <c r="C68" s="30"/>
      <c r="D68" s="30"/>
      <c r="E68" s="110"/>
      <c r="F68" s="46"/>
      <c r="G68" s="30"/>
      <c r="H68" s="30"/>
      <c r="I68" s="116"/>
      <c r="J68" s="43"/>
      <c r="K68" s="6"/>
      <c r="L68" s="6"/>
      <c r="M68" s="6"/>
      <c r="N68" s="6"/>
      <c r="O68" s="7"/>
      <c r="P68" s="1"/>
      <c r="Q68" s="7"/>
      <c r="R68" s="7"/>
      <c r="S68" s="7"/>
      <c r="T68" s="7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</row>
    <row r="69" spans="1:65" s="3" customFormat="1" ht="11.1" customHeight="1">
      <c r="A69" s="67" t="s">
        <v>44</v>
      </c>
      <c r="B69" s="62">
        <f>SUM(B70:B73)</f>
        <v>13823574419</v>
      </c>
      <c r="C69" s="30">
        <f t="shared" si="10"/>
        <v>4.1974096309785658</v>
      </c>
      <c r="D69" s="30"/>
      <c r="E69" s="108">
        <f>SUM(E70:E73)</f>
        <v>2185446</v>
      </c>
      <c r="F69" s="46"/>
      <c r="G69" s="30">
        <f t="shared" si="11"/>
        <v>3.5905009312039411</v>
      </c>
      <c r="H69" s="30"/>
      <c r="I69" s="116">
        <f>B69/E69</f>
        <v>6325.2875701344256</v>
      </c>
      <c r="J69" s="43"/>
      <c r="K69" s="6"/>
      <c r="L69" s="29"/>
      <c r="M69" s="6"/>
      <c r="N69" s="6"/>
      <c r="O69" s="7"/>
      <c r="P69" s="1"/>
      <c r="Q69" s="7"/>
      <c r="R69" s="7"/>
      <c r="S69" s="7"/>
      <c r="T69" s="7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</row>
    <row r="70" spans="1:65" s="3" customFormat="1" ht="11.1" customHeight="1">
      <c r="A70" s="67" t="s">
        <v>45</v>
      </c>
      <c r="B70" s="81">
        <v>2834135869</v>
      </c>
      <c r="C70" s="30">
        <f t="shared" ref="C70:C81" si="13">B70/$B$7*100</f>
        <v>0.86056101204126678</v>
      </c>
      <c r="D70" s="30"/>
      <c r="E70" s="108">
        <v>492655</v>
      </c>
      <c r="F70" s="46"/>
      <c r="G70" s="30">
        <f t="shared" ref="G70:G81" si="14">E70/$E$7*100</f>
        <v>0.8093900449895709</v>
      </c>
      <c r="H70" s="30"/>
      <c r="I70" s="116">
        <f>B70/E70</f>
        <v>5752.7800773360668</v>
      </c>
      <c r="J70" s="43"/>
      <c r="K70" s="6"/>
      <c r="L70" s="6"/>
      <c r="M70" s="6"/>
      <c r="N70" s="6"/>
      <c r="O70" s="7"/>
      <c r="P70" s="1"/>
      <c r="Q70" s="7"/>
      <c r="R70" s="7"/>
      <c r="S70" s="7"/>
      <c r="T70" s="7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</row>
    <row r="71" spans="1:65" s="3" customFormat="1" ht="11.1" customHeight="1">
      <c r="A71" s="67" t="s">
        <v>46</v>
      </c>
      <c r="B71" s="81">
        <v>2338692399</v>
      </c>
      <c r="C71" s="30">
        <f t="shared" si="13"/>
        <v>0.71012385812215206</v>
      </c>
      <c r="D71" s="30"/>
      <c r="E71" s="108">
        <v>354732</v>
      </c>
      <c r="F71" s="46"/>
      <c r="G71" s="30">
        <f t="shared" si="14"/>
        <v>0.58279434784837347</v>
      </c>
      <c r="H71" s="30"/>
      <c r="I71" s="116">
        <f>B71/E71</f>
        <v>6592.8430448902272</v>
      </c>
      <c r="J71" s="43"/>
      <c r="K71" s="6"/>
      <c r="L71" s="6"/>
      <c r="M71" s="6"/>
      <c r="N71" s="6"/>
      <c r="O71" s="7"/>
      <c r="P71" s="1"/>
      <c r="Q71" s="7"/>
      <c r="R71" s="7"/>
      <c r="S71" s="7"/>
      <c r="T71" s="7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</row>
    <row r="72" spans="1:65" s="3" customFormat="1" ht="11.1" customHeight="1">
      <c r="A72" s="67" t="s">
        <v>47</v>
      </c>
      <c r="B72" s="81">
        <v>7065432032</v>
      </c>
      <c r="C72" s="30">
        <f t="shared" si="13"/>
        <v>2.1453577460674325</v>
      </c>
      <c r="D72" s="30"/>
      <c r="E72" s="108">
        <v>1075238</v>
      </c>
      <c r="F72" s="46"/>
      <c r="G72" s="30">
        <f t="shared" si="14"/>
        <v>1.766524105498769</v>
      </c>
      <c r="H72" s="30"/>
      <c r="I72" s="116">
        <f>B72/E72</f>
        <v>6571.0401157697179</v>
      </c>
      <c r="J72" s="43"/>
      <c r="K72" s="6"/>
      <c r="L72" s="6"/>
      <c r="M72" s="6"/>
      <c r="N72" s="6"/>
      <c r="O72" s="7"/>
      <c r="P72" s="1"/>
      <c r="Q72" s="7"/>
      <c r="R72" s="7"/>
      <c r="S72" s="7"/>
      <c r="T72" s="7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</row>
    <row r="73" spans="1:65" s="3" customFormat="1" ht="11.1" customHeight="1">
      <c r="A73" s="67" t="s">
        <v>48</v>
      </c>
      <c r="B73" s="81">
        <v>1585314119</v>
      </c>
      <c r="C73" s="30">
        <f t="shared" si="13"/>
        <v>0.48136701474771443</v>
      </c>
      <c r="D73" s="30"/>
      <c r="E73" s="108">
        <v>262821</v>
      </c>
      <c r="F73" s="46"/>
      <c r="G73" s="30">
        <f t="shared" si="14"/>
        <v>0.43179243286722752</v>
      </c>
      <c r="H73" s="30"/>
      <c r="I73" s="116">
        <f>B73/E73</f>
        <v>6031.9157106928287</v>
      </c>
      <c r="J73" s="43"/>
      <c r="K73" s="6"/>
      <c r="L73" s="6"/>
      <c r="M73" s="6"/>
      <c r="N73" s="6"/>
      <c r="O73" s="7"/>
      <c r="P73" s="1"/>
      <c r="Q73" s="7"/>
      <c r="R73" s="7"/>
      <c r="S73" s="7"/>
      <c r="T73" s="7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</row>
    <row r="74" spans="1:65" s="3" customFormat="1" ht="10.35" customHeight="1">
      <c r="A74" s="67"/>
      <c r="B74" s="62"/>
      <c r="C74" s="30"/>
      <c r="D74" s="30"/>
      <c r="E74" s="97"/>
      <c r="F74" s="46"/>
      <c r="G74" s="30"/>
      <c r="H74" s="30"/>
      <c r="I74" s="116"/>
      <c r="J74" s="43"/>
      <c r="K74" s="6"/>
      <c r="L74" s="6"/>
      <c r="M74" s="6"/>
      <c r="N74" s="6"/>
      <c r="O74" s="7"/>
      <c r="P74" s="1"/>
      <c r="Q74" s="7"/>
      <c r="R74" s="7"/>
      <c r="S74" s="7"/>
      <c r="T74" s="7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</row>
    <row r="75" spans="1:65" s="3" customFormat="1" ht="10.35" customHeight="1">
      <c r="A75" s="67" t="s">
        <v>49</v>
      </c>
      <c r="B75" s="62">
        <f>SUM(B76:B81)</f>
        <v>7251283905</v>
      </c>
      <c r="C75" s="30">
        <f t="shared" si="13"/>
        <v>2.2017900708786904</v>
      </c>
      <c r="D75" s="30"/>
      <c r="E75" s="97">
        <f>SUM(E76:E81)</f>
        <v>1259211</v>
      </c>
      <c r="F75" s="46"/>
      <c r="G75" s="30">
        <f t="shared" si="14"/>
        <v>2.0687760155511716</v>
      </c>
      <c r="H75" s="30"/>
      <c r="I75" s="116">
        <f t="shared" ref="I75:I81" si="15">B75/E75</f>
        <v>5758.5932024100803</v>
      </c>
      <c r="J75" s="43"/>
      <c r="K75" s="6"/>
      <c r="L75" s="6"/>
      <c r="M75" s="6"/>
      <c r="N75" s="6"/>
      <c r="O75" s="7"/>
      <c r="P75" s="1"/>
      <c r="Q75" s="7"/>
      <c r="R75" s="7"/>
      <c r="S75" s="7"/>
      <c r="T75" s="7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</row>
    <row r="76" spans="1:65" s="3" customFormat="1" ht="10.35" customHeight="1">
      <c r="A76" s="67" t="s">
        <v>50</v>
      </c>
      <c r="B76" s="81">
        <v>3186825239</v>
      </c>
      <c r="C76" s="30">
        <f t="shared" si="13"/>
        <v>0.96765210972053506</v>
      </c>
      <c r="D76" s="30"/>
      <c r="E76" s="108">
        <v>572249</v>
      </c>
      <c r="F76" s="46"/>
      <c r="G76" s="30">
        <f t="shared" si="14"/>
        <v>0.94015618202441231</v>
      </c>
      <c r="H76" s="30"/>
      <c r="I76" s="116">
        <f t="shared" si="15"/>
        <v>5568.9485503688084</v>
      </c>
      <c r="J76" s="43"/>
      <c r="K76" s="6"/>
      <c r="L76" s="6"/>
      <c r="M76" s="6"/>
      <c r="N76" s="6"/>
      <c r="O76" s="7"/>
      <c r="P76" s="1"/>
      <c r="Q76" s="7"/>
      <c r="R76" s="7"/>
      <c r="S76" s="7"/>
      <c r="T76" s="7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</row>
    <row r="77" spans="1:65" s="3" customFormat="1" ht="10.35" customHeight="1">
      <c r="A77" s="67" t="s">
        <v>51</v>
      </c>
      <c r="B77" s="81">
        <v>780125095</v>
      </c>
      <c r="C77" s="30">
        <f t="shared" si="13"/>
        <v>0.2368782840001484</v>
      </c>
      <c r="D77" s="30"/>
      <c r="E77" s="108">
        <v>109773</v>
      </c>
      <c r="F77" s="46"/>
      <c r="G77" s="30">
        <f t="shared" si="14"/>
        <v>0.18034765385237164</v>
      </c>
      <c r="H77" s="30"/>
      <c r="I77" s="116">
        <f t="shared" si="15"/>
        <v>7106.7119874650416</v>
      </c>
      <c r="J77" s="43"/>
      <c r="K77" s="6"/>
      <c r="L77" s="6"/>
      <c r="M77" s="6"/>
      <c r="N77" s="6"/>
      <c r="O77" s="7"/>
      <c r="P77" s="1"/>
      <c r="Q77" s="7"/>
      <c r="R77" s="7"/>
      <c r="S77" s="7"/>
      <c r="T77" s="7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</row>
    <row r="78" spans="1:65" s="3" customFormat="1" ht="10.35" customHeight="1">
      <c r="A78" s="77" t="s">
        <v>52</v>
      </c>
      <c r="B78" s="81">
        <v>555283315</v>
      </c>
      <c r="C78" s="30">
        <f t="shared" si="13"/>
        <v>0.16860700884274704</v>
      </c>
      <c r="D78" s="30"/>
      <c r="E78" s="108">
        <v>72756</v>
      </c>
      <c r="F78" s="46"/>
      <c r="G78" s="30">
        <f t="shared" si="14"/>
        <v>0.11953188765619188</v>
      </c>
      <c r="H78" s="30"/>
      <c r="I78" s="116">
        <f t="shared" si="15"/>
        <v>7632.1308895486281</v>
      </c>
      <c r="J78" s="43"/>
      <c r="K78" s="6"/>
      <c r="L78" s="6"/>
      <c r="M78" s="6"/>
      <c r="N78" s="6"/>
      <c r="O78" s="7"/>
      <c r="P78" s="1"/>
      <c r="Q78" s="7"/>
      <c r="R78" s="7"/>
      <c r="S78" s="7"/>
      <c r="T78" s="7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</row>
    <row r="79" spans="1:65" s="3" customFormat="1" ht="10.35" customHeight="1">
      <c r="A79" s="77" t="s">
        <v>53</v>
      </c>
      <c r="B79" s="81">
        <v>672641093</v>
      </c>
      <c r="C79" s="30">
        <f t="shared" si="13"/>
        <v>0.20424169005590601</v>
      </c>
      <c r="D79" s="30"/>
      <c r="E79" s="108">
        <v>131868</v>
      </c>
      <c r="F79" s="46"/>
      <c r="G79" s="30">
        <f t="shared" si="14"/>
        <v>0.21664784981921367</v>
      </c>
      <c r="H79" s="30"/>
      <c r="I79" s="116">
        <f t="shared" si="15"/>
        <v>5100.8667227833894</v>
      </c>
      <c r="J79" s="43"/>
      <c r="K79" s="6"/>
      <c r="L79" s="6"/>
      <c r="M79" s="6"/>
      <c r="N79" s="6"/>
      <c r="O79" s="7"/>
      <c r="P79" s="1"/>
      <c r="Q79" s="7"/>
      <c r="R79" s="7"/>
      <c r="S79" s="7"/>
      <c r="T79" s="7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</row>
    <row r="80" spans="1:65" s="3" customFormat="1" ht="10.35" customHeight="1">
      <c r="A80" s="67" t="s">
        <v>54</v>
      </c>
      <c r="B80" s="81">
        <v>1570682903</v>
      </c>
      <c r="C80" s="30">
        <f t="shared" si="13"/>
        <v>0.47692437168812213</v>
      </c>
      <c r="D80" s="30"/>
      <c r="E80" s="108">
        <v>294904</v>
      </c>
      <c r="F80" s="46"/>
      <c r="G80" s="30">
        <f t="shared" si="14"/>
        <v>0.4845020589004565</v>
      </c>
      <c r="H80" s="30"/>
      <c r="I80" s="116">
        <f t="shared" si="15"/>
        <v>5326.0820572118382</v>
      </c>
      <c r="J80" s="43"/>
      <c r="K80" s="6"/>
      <c r="L80" s="6"/>
      <c r="M80" s="6"/>
      <c r="N80" s="6"/>
      <c r="O80" s="7"/>
      <c r="P80" s="1"/>
      <c r="Q80" s="7"/>
      <c r="R80" s="7"/>
      <c r="S80" s="7"/>
      <c r="T80" s="7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</row>
    <row r="81" spans="1:65" s="3" customFormat="1" ht="10.35" customHeight="1">
      <c r="A81" s="67" t="s">
        <v>55</v>
      </c>
      <c r="B81" s="81">
        <v>485726260</v>
      </c>
      <c r="C81" s="30">
        <f t="shared" si="13"/>
        <v>0.14748660657123192</v>
      </c>
      <c r="D81" s="30"/>
      <c r="E81" s="108">
        <v>77661</v>
      </c>
      <c r="F81" s="46"/>
      <c r="G81" s="30">
        <f t="shared" si="14"/>
        <v>0.12759038329852546</v>
      </c>
      <c r="H81" s="30"/>
      <c r="I81" s="116">
        <f t="shared" si="15"/>
        <v>6254.4425129730498</v>
      </c>
      <c r="J81" s="43"/>
      <c r="K81" s="6"/>
      <c r="L81" s="6"/>
      <c r="M81" s="6"/>
      <c r="N81" s="6"/>
      <c r="O81" s="7"/>
      <c r="P81" s="1"/>
      <c r="Q81" s="7"/>
      <c r="R81" s="7"/>
      <c r="S81" s="7"/>
      <c r="T81" s="7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</row>
    <row r="82" spans="1:65" s="3" customFormat="1" ht="6.75" customHeight="1">
      <c r="A82" s="67"/>
      <c r="B82" s="62"/>
      <c r="C82" s="45"/>
      <c r="D82" s="45"/>
      <c r="E82" s="97"/>
      <c r="F82" s="46"/>
      <c r="G82" s="97"/>
      <c r="H82" s="97"/>
      <c r="I82" s="118"/>
      <c r="J82" s="43"/>
      <c r="K82" s="6"/>
      <c r="L82" s="6"/>
      <c r="M82" s="6"/>
      <c r="N82" s="6"/>
      <c r="O82" s="7"/>
      <c r="P82" s="1"/>
      <c r="Q82" s="7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</row>
    <row r="83" spans="1:65" s="3" customFormat="1" ht="1.5" customHeight="1">
      <c r="A83" s="67"/>
      <c r="B83" s="62"/>
      <c r="C83" s="45"/>
      <c r="D83" s="45"/>
      <c r="E83" s="97"/>
      <c r="F83" s="46"/>
      <c r="G83" s="43"/>
      <c r="H83" s="43"/>
      <c r="I83" s="116"/>
      <c r="J83" s="43"/>
      <c r="K83" s="6"/>
      <c r="L83" s="6"/>
      <c r="M83" s="6"/>
      <c r="N83" s="6"/>
      <c r="O83" s="6"/>
      <c r="P83" s="1"/>
      <c r="Q83" s="6"/>
      <c r="R83" s="17"/>
      <c r="S83" s="17"/>
      <c r="T83" s="17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</row>
    <row r="84" spans="1:65" s="33" customFormat="1" ht="14.25" customHeight="1">
      <c r="A84" s="98" t="s">
        <v>56</v>
      </c>
      <c r="B84" s="62">
        <f>SUM(B85:B91)</f>
        <v>40910983557</v>
      </c>
      <c r="C84" s="30">
        <f t="shared" ref="C84:C97" si="16">B84/$B$7*100</f>
        <v>12.422268741067031</v>
      </c>
      <c r="D84" s="30"/>
      <c r="E84" s="97">
        <f>SUM(E86:E90)</f>
        <v>12828880</v>
      </c>
      <c r="F84" s="79"/>
      <c r="G84" s="30">
        <f t="shared" ref="G84:G97" si="17">E84/$E$7*100</f>
        <v>21.076753022634104</v>
      </c>
      <c r="H84" s="30"/>
      <c r="I84" s="116">
        <f>(B86+B87+B89+B90)/E84</f>
        <v>3184.701772329307</v>
      </c>
      <c r="J84" s="99">
        <v>5</v>
      </c>
      <c r="K84" s="26"/>
      <c r="L84" s="30"/>
      <c r="M84" s="17"/>
      <c r="N84" s="17"/>
      <c r="O84" s="17"/>
      <c r="P84" s="23"/>
      <c r="Q84" s="17"/>
      <c r="R84" s="6"/>
      <c r="S84" s="6"/>
      <c r="T84" s="19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</row>
    <row r="85" spans="1:65" s="33" customFormat="1" ht="11.1" customHeight="1">
      <c r="A85" s="98" t="s">
        <v>69</v>
      </c>
      <c r="B85" s="81">
        <v>20250453</v>
      </c>
      <c r="C85" s="106" t="s">
        <v>78</v>
      </c>
      <c r="D85" s="30"/>
      <c r="E85" s="109" t="s">
        <v>97</v>
      </c>
      <c r="F85" s="46"/>
      <c r="G85" s="83" t="s">
        <v>72</v>
      </c>
      <c r="H85" s="83"/>
      <c r="I85" s="115" t="s">
        <v>72</v>
      </c>
      <c r="J85" s="87"/>
      <c r="K85" s="17"/>
      <c r="L85" s="15"/>
      <c r="M85" s="17"/>
      <c r="N85" s="17"/>
      <c r="O85" s="17"/>
      <c r="P85" s="23"/>
      <c r="Q85" s="17"/>
      <c r="R85" s="6"/>
      <c r="S85" s="6"/>
      <c r="T85" s="19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</row>
    <row r="86" spans="1:65" s="3" customFormat="1" ht="11.1" customHeight="1">
      <c r="A86" s="67" t="s">
        <v>57</v>
      </c>
      <c r="B86" s="81">
        <v>7285798764</v>
      </c>
      <c r="C86" s="30">
        <f t="shared" si="16"/>
        <v>2.2122702113392756</v>
      </c>
      <c r="D86" s="30"/>
      <c r="E86" s="108">
        <v>1539073</v>
      </c>
      <c r="F86" s="46"/>
      <c r="G86" s="30">
        <f t="shared" si="17"/>
        <v>2.5285653544818052</v>
      </c>
      <c r="H86" s="30"/>
      <c r="I86" s="116">
        <f>B86/E86</f>
        <v>4733.8877129284965</v>
      </c>
      <c r="J86" s="43"/>
      <c r="K86" s="6"/>
      <c r="L86" s="6"/>
      <c r="M86" s="6"/>
      <c r="N86" s="6"/>
      <c r="O86" s="7"/>
      <c r="P86" s="1"/>
      <c r="Q86" s="7"/>
      <c r="R86" s="6"/>
      <c r="S86" s="6"/>
      <c r="T86" s="7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</row>
    <row r="87" spans="1:65" s="3" customFormat="1" ht="11.1" customHeight="1">
      <c r="A87" s="67" t="s">
        <v>58</v>
      </c>
      <c r="B87" s="81">
        <v>31039145327</v>
      </c>
      <c r="C87" s="30">
        <f t="shared" si="16"/>
        <v>9.4247698593659344</v>
      </c>
      <c r="D87" s="30"/>
      <c r="E87" s="108">
        <v>10791945</v>
      </c>
      <c r="F87" s="46"/>
      <c r="G87" s="30">
        <f t="shared" si="17"/>
        <v>17.730242967340175</v>
      </c>
      <c r="H87" s="30"/>
      <c r="I87" s="116">
        <f>B87/E87</f>
        <v>2876.1400588123829</v>
      </c>
      <c r="J87" s="43"/>
      <c r="K87" s="6"/>
      <c r="L87" s="6"/>
      <c r="M87" s="6"/>
      <c r="N87" s="6"/>
      <c r="O87" s="7"/>
      <c r="P87" s="1"/>
      <c r="Q87" s="7"/>
      <c r="R87" s="6"/>
      <c r="S87" s="6"/>
      <c r="T87" s="7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</row>
    <row r="88" spans="1:65" s="3" customFormat="1" ht="11.1" customHeight="1">
      <c r="A88" s="67" t="s">
        <v>70</v>
      </c>
      <c r="B88" s="81">
        <v>25159316</v>
      </c>
      <c r="C88" s="106" t="s">
        <v>78</v>
      </c>
      <c r="D88" s="30"/>
      <c r="E88" s="109" t="s">
        <v>97</v>
      </c>
      <c r="F88" s="46"/>
      <c r="G88" s="83" t="s">
        <v>72</v>
      </c>
      <c r="H88" s="83"/>
      <c r="I88" s="115" t="s">
        <v>72</v>
      </c>
      <c r="J88" s="43"/>
      <c r="K88" s="6"/>
      <c r="L88" s="15"/>
      <c r="M88" s="6"/>
      <c r="N88" s="6"/>
      <c r="O88" s="7"/>
      <c r="P88" s="1"/>
      <c r="Q88" s="7"/>
      <c r="R88" s="6"/>
      <c r="S88" s="6"/>
      <c r="T88" s="7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</row>
    <row r="89" spans="1:65" s="3" customFormat="1" ht="11.1" customHeight="1">
      <c r="A89" s="67" t="s">
        <v>59</v>
      </c>
      <c r="B89" s="81">
        <v>1222550545</v>
      </c>
      <c r="C89" s="30">
        <f t="shared" si="16"/>
        <v>0.37121697155896033</v>
      </c>
      <c r="D89" s="30"/>
      <c r="E89" s="108">
        <v>238068</v>
      </c>
      <c r="F89" s="100"/>
      <c r="G89" s="30">
        <f t="shared" si="17"/>
        <v>0.39112537014863774</v>
      </c>
      <c r="H89" s="30"/>
      <c r="I89" s="116">
        <f>B89/E89</f>
        <v>5135.299767293378</v>
      </c>
      <c r="J89" s="43"/>
      <c r="K89" s="6"/>
      <c r="L89" s="6"/>
      <c r="M89" s="6"/>
      <c r="N89" s="6"/>
      <c r="O89" s="7"/>
      <c r="P89" s="1"/>
      <c r="Q89" s="7"/>
      <c r="R89" s="6"/>
      <c r="S89" s="6"/>
      <c r="T89" s="7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</row>
    <row r="90" spans="1:65" s="3" customFormat="1" ht="12" customHeight="1">
      <c r="A90" s="67" t="s">
        <v>60</v>
      </c>
      <c r="B90" s="81">
        <v>1308662237</v>
      </c>
      <c r="C90" s="30">
        <f t="shared" si="16"/>
        <v>0.39736404715497009</v>
      </c>
      <c r="D90" s="30"/>
      <c r="E90" s="108">
        <v>259794</v>
      </c>
      <c r="F90" s="122"/>
      <c r="G90" s="30">
        <f t="shared" si="17"/>
        <v>0.42681933066348771</v>
      </c>
      <c r="H90" s="30"/>
      <c r="I90" s="116">
        <f>B90/E90</f>
        <v>5037.3073935502744</v>
      </c>
      <c r="J90" s="43"/>
      <c r="K90" s="6"/>
      <c r="L90" s="6"/>
      <c r="M90" s="6"/>
      <c r="N90" s="6"/>
      <c r="O90" s="7"/>
      <c r="P90" s="1"/>
      <c r="Q90" s="7"/>
      <c r="R90" s="6"/>
      <c r="S90" s="6"/>
      <c r="T90" s="7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</row>
    <row r="91" spans="1:65" s="3" customFormat="1" ht="11.1" customHeight="1">
      <c r="A91" s="101" t="s">
        <v>71</v>
      </c>
      <c r="B91" s="81">
        <v>9416915</v>
      </c>
      <c r="C91" s="106" t="s">
        <v>78</v>
      </c>
      <c r="D91" s="30"/>
      <c r="E91" s="109" t="s">
        <v>97</v>
      </c>
      <c r="F91" s="46"/>
      <c r="G91" s="83" t="s">
        <v>72</v>
      </c>
      <c r="H91" s="83"/>
      <c r="I91" s="115" t="s">
        <v>72</v>
      </c>
      <c r="J91" s="43"/>
      <c r="K91" s="6"/>
      <c r="L91" s="15"/>
      <c r="M91" s="6"/>
      <c r="N91" s="6"/>
      <c r="O91" s="6"/>
      <c r="P91" s="1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</row>
    <row r="92" spans="1:65" s="3" customFormat="1" ht="10.35" customHeight="1">
      <c r="A92" s="67"/>
      <c r="B92" s="62"/>
      <c r="C92" s="30"/>
      <c r="D92" s="30"/>
      <c r="E92" s="97"/>
      <c r="F92" s="46"/>
      <c r="G92" s="30"/>
      <c r="H92" s="30"/>
      <c r="I92" s="116"/>
      <c r="J92" s="43"/>
      <c r="K92" s="6"/>
      <c r="L92" s="6"/>
      <c r="M92" s="6"/>
      <c r="N92" s="6"/>
      <c r="O92" s="6"/>
      <c r="P92" s="1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</row>
    <row r="93" spans="1:65" s="3" customFormat="1" ht="11.1" customHeight="1">
      <c r="A93" s="67" t="s">
        <v>61</v>
      </c>
      <c r="B93" s="62">
        <f>SUM(B94:B97)</f>
        <v>11753018887</v>
      </c>
      <c r="C93" s="30">
        <f t="shared" si="16"/>
        <v>3.5687032292864442</v>
      </c>
      <c r="D93" s="30"/>
      <c r="E93" s="97">
        <f>SUM(E94:E97)</f>
        <v>2046725</v>
      </c>
      <c r="F93" s="46"/>
      <c r="G93" s="30">
        <f t="shared" si="17"/>
        <v>3.3625941882885169</v>
      </c>
      <c r="H93" s="30"/>
      <c r="I93" s="116">
        <f>B93/E93</f>
        <v>5742.3537050654095</v>
      </c>
      <c r="J93" s="43"/>
      <c r="K93" s="6"/>
      <c r="L93" s="29"/>
      <c r="M93" s="6"/>
      <c r="N93" s="6"/>
      <c r="O93" s="7"/>
      <c r="P93" s="1"/>
      <c r="Q93" s="7"/>
      <c r="R93" s="6"/>
      <c r="S93" s="6"/>
      <c r="T93" s="7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</row>
    <row r="94" spans="1:65" s="3" customFormat="1" ht="11.1" customHeight="1">
      <c r="A94" s="67" t="s">
        <v>62</v>
      </c>
      <c r="B94" s="102">
        <v>962595105</v>
      </c>
      <c r="C94" s="30">
        <f t="shared" si="16"/>
        <v>0.29228373516088813</v>
      </c>
      <c r="D94" s="30"/>
      <c r="E94" s="108">
        <v>124498</v>
      </c>
      <c r="F94" s="46"/>
      <c r="G94" s="30">
        <f t="shared" si="17"/>
        <v>0.2045395699244128</v>
      </c>
      <c r="H94" s="30"/>
      <c r="I94" s="116">
        <f>B94/E94</f>
        <v>7731.8117961734324</v>
      </c>
      <c r="J94" s="43"/>
      <c r="K94" s="6"/>
      <c r="L94" s="6"/>
      <c r="M94" s="6"/>
      <c r="N94" s="6"/>
      <c r="O94" s="7"/>
      <c r="P94" s="1"/>
      <c r="Q94" s="7"/>
      <c r="R94" s="6"/>
      <c r="S94" s="6"/>
      <c r="T94" s="7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</row>
    <row r="95" spans="1:65" s="3" customFormat="1" ht="11.1" customHeight="1">
      <c r="A95" s="67" t="s">
        <v>63</v>
      </c>
      <c r="B95" s="81">
        <v>1220236237</v>
      </c>
      <c r="C95" s="30">
        <f t="shared" si="16"/>
        <v>0.37051425181413811</v>
      </c>
      <c r="D95" s="30"/>
      <c r="E95" s="108">
        <v>221557</v>
      </c>
      <c r="F95" s="46"/>
      <c r="G95" s="30">
        <f t="shared" si="17"/>
        <v>0.36399920877237485</v>
      </c>
      <c r="H95" s="30"/>
      <c r="I95" s="116">
        <f>B95/E95</f>
        <v>5507.5499171770698</v>
      </c>
      <c r="J95" s="43"/>
      <c r="K95" s="6"/>
      <c r="L95" s="6"/>
      <c r="M95" s="6"/>
      <c r="N95" s="6"/>
      <c r="O95" s="7"/>
      <c r="P95" s="1"/>
      <c r="Q95" s="7"/>
      <c r="R95" s="6"/>
      <c r="S95" s="6"/>
      <c r="T95" s="7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</row>
    <row r="96" spans="1:65" s="3" customFormat="1" ht="11.1" customHeight="1">
      <c r="A96" s="67" t="s">
        <v>64</v>
      </c>
      <c r="B96" s="81">
        <v>3188916042</v>
      </c>
      <c r="C96" s="30">
        <f t="shared" si="16"/>
        <v>0.96828696409196424</v>
      </c>
      <c r="D96" s="30"/>
      <c r="E96" s="108">
        <v>520269</v>
      </c>
      <c r="F96" s="46"/>
      <c r="G96" s="30">
        <f t="shared" si="17"/>
        <v>0.85475748610422919</v>
      </c>
      <c r="H96" s="30"/>
      <c r="I96" s="116">
        <f>B96/E96</f>
        <v>6129.3600848791684</v>
      </c>
      <c r="J96" s="43"/>
      <c r="K96" s="6"/>
      <c r="L96" s="6"/>
      <c r="M96" s="6"/>
      <c r="N96" s="6"/>
      <c r="O96" s="7"/>
      <c r="P96" s="1"/>
      <c r="Q96" s="7"/>
      <c r="R96" s="6"/>
      <c r="S96" s="6"/>
      <c r="T96" s="7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</row>
    <row r="97" spans="1:65" s="37" customFormat="1" ht="11.1" customHeight="1">
      <c r="A97" s="71" t="s">
        <v>65</v>
      </c>
      <c r="B97" s="103">
        <v>6381271503</v>
      </c>
      <c r="C97" s="104">
        <f t="shared" si="16"/>
        <v>1.937618278219454</v>
      </c>
      <c r="D97" s="104"/>
      <c r="E97" s="120">
        <v>1180401</v>
      </c>
      <c r="F97" s="105"/>
      <c r="G97" s="104">
        <f t="shared" si="17"/>
        <v>1.9392979234874999</v>
      </c>
      <c r="H97" s="104"/>
      <c r="I97" s="119">
        <f>B97/E97</f>
        <v>5406.0200753811632</v>
      </c>
      <c r="J97" s="95"/>
      <c r="K97" s="6"/>
      <c r="L97" s="6"/>
      <c r="M97" s="6"/>
      <c r="N97" s="6"/>
      <c r="O97" s="7"/>
      <c r="P97" s="1"/>
      <c r="Q97" s="7"/>
      <c r="R97" s="6"/>
      <c r="S97" s="6"/>
      <c r="T97" s="7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</row>
    <row r="98" spans="1:65" s="12" customFormat="1" ht="13.5" customHeight="1">
      <c r="A98" s="49" t="s">
        <v>80</v>
      </c>
      <c r="B98" s="50"/>
      <c r="C98" s="51"/>
      <c r="D98" s="51"/>
      <c r="E98" s="52"/>
      <c r="F98" s="52"/>
      <c r="G98" s="53"/>
      <c r="H98" s="53"/>
      <c r="I98" s="54"/>
      <c r="J98" s="53"/>
      <c r="K98" s="24"/>
      <c r="L98" s="24"/>
      <c r="M98" s="24"/>
      <c r="N98" s="24"/>
      <c r="O98" s="24"/>
      <c r="P98" s="1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</row>
    <row r="99" spans="1:65" s="12" customFormat="1" ht="9.9499999999999993" customHeight="1">
      <c r="A99" s="55" t="s">
        <v>73</v>
      </c>
      <c r="B99" s="50"/>
      <c r="C99" s="51"/>
      <c r="D99" s="51"/>
      <c r="E99" s="52"/>
      <c r="F99" s="52"/>
      <c r="G99" s="53"/>
      <c r="H99" s="53"/>
      <c r="I99" s="54"/>
      <c r="J99" s="53"/>
      <c r="K99" s="24"/>
      <c r="L99" s="24"/>
      <c r="M99" s="24"/>
      <c r="N99" s="24"/>
      <c r="O99" s="24"/>
      <c r="P99" s="1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</row>
    <row r="100" spans="1:65" s="12" customFormat="1" ht="9.9499999999999993" customHeight="1">
      <c r="A100" s="55" t="s">
        <v>74</v>
      </c>
      <c r="B100" s="50"/>
      <c r="C100" s="51"/>
      <c r="D100" s="51"/>
      <c r="E100" s="52"/>
      <c r="F100" s="52"/>
      <c r="G100" s="53"/>
      <c r="H100" s="53"/>
      <c r="I100" s="54"/>
      <c r="J100" s="53"/>
      <c r="K100" s="24"/>
      <c r="L100" s="24"/>
      <c r="M100" s="24"/>
      <c r="N100" s="24"/>
      <c r="O100" s="24"/>
      <c r="P100" s="1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</row>
    <row r="101" spans="1:65" s="12" customFormat="1" ht="13.5" customHeight="1">
      <c r="A101" s="49" t="s">
        <v>81</v>
      </c>
      <c r="B101" s="50"/>
      <c r="C101" s="51"/>
      <c r="D101" s="51"/>
      <c r="E101" s="52"/>
      <c r="F101" s="52"/>
      <c r="G101" s="53"/>
      <c r="H101" s="53"/>
      <c r="I101" s="54"/>
      <c r="J101" s="53"/>
      <c r="K101" s="24"/>
      <c r="L101" s="24"/>
      <c r="M101" s="24"/>
      <c r="N101" s="24"/>
      <c r="O101" s="24"/>
      <c r="P101" s="1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</row>
    <row r="102" spans="1:65" s="12" customFormat="1" ht="11.25" customHeight="1">
      <c r="A102" s="55" t="s">
        <v>79</v>
      </c>
      <c r="B102" s="50"/>
      <c r="C102" s="51"/>
      <c r="D102" s="51"/>
      <c r="E102" s="52"/>
      <c r="F102" s="52"/>
      <c r="G102" s="53"/>
      <c r="H102" s="53"/>
      <c r="I102" s="54"/>
      <c r="J102" s="53"/>
      <c r="K102" s="24"/>
      <c r="L102" s="24"/>
      <c r="M102" s="24"/>
      <c r="N102" s="24"/>
      <c r="O102" s="24"/>
      <c r="P102" s="1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</row>
    <row r="103" spans="1:65" s="12" customFormat="1" ht="11.25" customHeight="1">
      <c r="A103" s="56" t="s">
        <v>88</v>
      </c>
      <c r="B103" s="50"/>
      <c r="C103" s="51"/>
      <c r="D103" s="51"/>
      <c r="E103" s="52"/>
      <c r="F103" s="52"/>
      <c r="G103" s="53"/>
      <c r="H103" s="53"/>
      <c r="I103" s="54"/>
      <c r="J103" s="53"/>
      <c r="K103" s="24"/>
      <c r="L103" s="24"/>
      <c r="M103" s="24"/>
      <c r="N103" s="24"/>
      <c r="O103" s="24"/>
      <c r="P103" s="1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</row>
    <row r="104" spans="1:65" s="12" customFormat="1" ht="12" customHeight="1">
      <c r="A104" s="57" t="s">
        <v>82</v>
      </c>
      <c r="B104" s="50"/>
      <c r="C104" s="51"/>
      <c r="D104" s="51"/>
      <c r="E104" s="52"/>
      <c r="F104" s="52"/>
      <c r="G104" s="53"/>
      <c r="H104" s="53"/>
      <c r="I104" s="54"/>
      <c r="J104" s="53"/>
      <c r="K104" s="24"/>
      <c r="L104" s="24"/>
      <c r="M104" s="24"/>
      <c r="N104" s="24"/>
      <c r="O104" s="24"/>
      <c r="P104" s="1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</row>
    <row r="105" spans="1:65" s="12" customFormat="1" ht="12" customHeight="1">
      <c r="A105" s="57" t="s">
        <v>83</v>
      </c>
      <c r="B105" s="50"/>
      <c r="C105" s="51"/>
      <c r="D105" s="51"/>
      <c r="E105" s="52"/>
      <c r="F105" s="52"/>
      <c r="G105" s="53"/>
      <c r="H105" s="53"/>
      <c r="I105" s="54"/>
      <c r="J105" s="53"/>
      <c r="K105" s="24"/>
      <c r="L105" s="24"/>
      <c r="M105" s="24"/>
      <c r="N105" s="24"/>
      <c r="O105" s="24"/>
      <c r="P105" s="1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</row>
    <row r="106" spans="1:65" s="12" customFormat="1" ht="12" customHeight="1">
      <c r="A106" s="57" t="s">
        <v>84</v>
      </c>
      <c r="B106" s="50"/>
      <c r="C106" s="51"/>
      <c r="D106" s="51"/>
      <c r="E106" s="52"/>
      <c r="F106" s="52"/>
      <c r="G106" s="53"/>
      <c r="H106" s="53"/>
      <c r="I106" s="54"/>
      <c r="J106" s="53"/>
      <c r="K106" s="24"/>
      <c r="L106" s="24"/>
      <c r="M106" s="24"/>
      <c r="N106" s="24"/>
      <c r="O106" s="24"/>
      <c r="P106" s="1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</row>
    <row r="107" spans="1:65" s="12" customFormat="1" ht="12" customHeight="1">
      <c r="A107" s="58" t="s">
        <v>85</v>
      </c>
      <c r="B107" s="50"/>
      <c r="C107" s="51"/>
      <c r="D107" s="51"/>
      <c r="E107" s="52"/>
      <c r="F107" s="52"/>
      <c r="G107" s="53"/>
      <c r="H107" s="53"/>
      <c r="I107" s="54"/>
      <c r="J107" s="53"/>
      <c r="K107" s="24"/>
      <c r="L107" s="24"/>
      <c r="M107" s="24"/>
      <c r="N107" s="24"/>
      <c r="O107" s="24"/>
      <c r="P107" s="25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</row>
    <row r="108" spans="1:65" s="12" customFormat="1" ht="12" customHeight="1">
      <c r="A108" s="57" t="s">
        <v>86</v>
      </c>
      <c r="B108" s="50"/>
      <c r="C108" s="51"/>
      <c r="D108" s="51"/>
      <c r="E108" s="52"/>
      <c r="F108" s="52"/>
      <c r="G108" s="53"/>
      <c r="H108" s="53"/>
      <c r="I108" s="54"/>
      <c r="J108" s="53"/>
      <c r="K108" s="24"/>
      <c r="L108" s="24"/>
      <c r="M108" s="24"/>
      <c r="N108" s="24"/>
      <c r="O108" s="24"/>
      <c r="P108" s="25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</row>
    <row r="109" spans="1:65" s="12" customFormat="1" ht="9">
      <c r="A109" s="57"/>
      <c r="B109" s="50"/>
      <c r="C109" s="51"/>
      <c r="D109" s="51"/>
      <c r="E109" s="52"/>
      <c r="F109" s="52"/>
      <c r="G109" s="53"/>
      <c r="H109" s="53"/>
      <c r="I109" s="54"/>
      <c r="J109" s="53"/>
      <c r="K109" s="24"/>
      <c r="L109" s="24"/>
      <c r="M109" s="24"/>
      <c r="N109" s="24"/>
      <c r="O109" s="24"/>
      <c r="P109" s="25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</row>
    <row r="110" spans="1:65" s="12" customFormat="1" ht="9.75" customHeight="1">
      <c r="A110" s="59" t="s">
        <v>75</v>
      </c>
      <c r="B110" s="50"/>
      <c r="C110" s="51"/>
      <c r="D110" s="51"/>
      <c r="E110" s="52"/>
      <c r="F110" s="52"/>
      <c r="G110" s="53"/>
      <c r="H110" s="53"/>
      <c r="I110" s="54"/>
      <c r="J110" s="53"/>
      <c r="K110" s="24"/>
      <c r="L110" s="24"/>
      <c r="M110" s="24"/>
      <c r="N110" s="24"/>
      <c r="O110" s="24"/>
      <c r="P110" s="11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</row>
    <row r="111" spans="1:65" s="12" customFormat="1" ht="9.75" customHeight="1">
      <c r="A111" s="60" t="s">
        <v>76</v>
      </c>
      <c r="B111" s="50"/>
      <c r="C111" s="51"/>
      <c r="D111" s="51"/>
      <c r="E111" s="52"/>
      <c r="F111" s="52"/>
      <c r="G111" s="53"/>
      <c r="H111" s="53"/>
      <c r="I111" s="54"/>
      <c r="J111" s="53"/>
      <c r="K111" s="24"/>
      <c r="L111" s="24"/>
      <c r="M111" s="24"/>
      <c r="N111" s="24"/>
      <c r="O111" s="24"/>
      <c r="P111" s="11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</row>
    <row r="112" spans="1:65" s="12" customFormat="1" ht="9.75" customHeight="1">
      <c r="A112" s="129" t="s">
        <v>99</v>
      </c>
      <c r="B112" s="50"/>
      <c r="C112" s="51"/>
      <c r="D112" s="51"/>
      <c r="E112" s="52"/>
      <c r="F112" s="52"/>
      <c r="G112" s="53"/>
      <c r="H112" s="53"/>
      <c r="I112" s="54"/>
      <c r="J112" s="53"/>
      <c r="K112" s="24"/>
      <c r="L112" s="24"/>
      <c r="M112" s="24"/>
      <c r="N112" s="24"/>
      <c r="O112" s="24"/>
      <c r="P112" s="11"/>
      <c r="Q112" s="24"/>
      <c r="R112" s="6"/>
      <c r="S112" s="6"/>
      <c r="T112" s="6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</row>
    <row r="113" spans="2:2">
      <c r="B113" s="61"/>
    </row>
    <row r="114" spans="2:2">
      <c r="B114" s="61"/>
    </row>
    <row r="115" spans="2:2">
      <c r="B115" s="61"/>
    </row>
    <row r="116" spans="2:2">
      <c r="B116" s="61"/>
    </row>
    <row r="117" spans="2:2">
      <c r="B117" s="61"/>
    </row>
    <row r="118" spans="2:2">
      <c r="B118" s="61"/>
    </row>
    <row r="119" spans="2:2">
      <c r="B119" s="61"/>
    </row>
    <row r="120" spans="2:2">
      <c r="B120" s="61"/>
    </row>
    <row r="121" spans="2:2">
      <c r="B121" s="61"/>
    </row>
    <row r="122" spans="2:2">
      <c r="B122" s="61"/>
    </row>
    <row r="123" spans="2:2">
      <c r="B123" s="61"/>
    </row>
    <row r="124" spans="2:2">
      <c r="B124" s="61"/>
    </row>
    <row r="125" spans="2:2">
      <c r="B125" s="61"/>
    </row>
    <row r="126" spans="2:2">
      <c r="B126" s="61"/>
    </row>
    <row r="127" spans="2:2">
      <c r="B127" s="61"/>
    </row>
    <row r="128" spans="2:2">
      <c r="B128" s="61"/>
    </row>
    <row r="129" spans="2:2">
      <c r="B129" s="61"/>
    </row>
    <row r="130" spans="2:2">
      <c r="B130" s="61"/>
    </row>
    <row r="131" spans="2:2">
      <c r="B131" s="61"/>
    </row>
    <row r="132" spans="2:2">
      <c r="B132" s="61"/>
    </row>
    <row r="133" spans="2:2">
      <c r="B133" s="61"/>
    </row>
    <row r="134" spans="2:2">
      <c r="B134" s="61"/>
    </row>
    <row r="135" spans="2:2">
      <c r="B135" s="61"/>
    </row>
    <row r="136" spans="2:2">
      <c r="B136" s="61"/>
    </row>
    <row r="137" spans="2:2">
      <c r="B137" s="61"/>
    </row>
    <row r="138" spans="2:2">
      <c r="B138" s="61"/>
    </row>
    <row r="139" spans="2:2">
      <c r="B139" s="61"/>
    </row>
    <row r="140" spans="2:2">
      <c r="B140" s="61"/>
    </row>
    <row r="141" spans="2:2">
      <c r="B141" s="61"/>
    </row>
    <row r="142" spans="2:2">
      <c r="B142" s="61"/>
    </row>
    <row r="143" spans="2:2">
      <c r="B143" s="61"/>
    </row>
    <row r="144" spans="2:2">
      <c r="B144" s="61"/>
    </row>
  </sheetData>
  <mergeCells count="10">
    <mergeCell ref="B5:C5"/>
    <mergeCell ref="E5:G5"/>
    <mergeCell ref="A1:J1"/>
    <mergeCell ref="A2:J2"/>
    <mergeCell ref="A3:J3"/>
    <mergeCell ref="B60:C60"/>
    <mergeCell ref="E60:G60"/>
    <mergeCell ref="A56:J56"/>
    <mergeCell ref="A57:J57"/>
    <mergeCell ref="A58:J58"/>
  </mergeCells>
  <phoneticPr fontId="4" type="noConversion"/>
  <pageMargins left="0.92" right="0.7" top="1" bottom="1" header="0.5" footer="0.5"/>
  <pageSetup firstPageNumber="210" orientation="portrait" useFirstPageNumber="1" horizontalDpi="4294967293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Table13.3</vt:lpstr>
      <vt:lpstr>Table13.3!Print_Area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2011-05-23T19:12:21Z</cp:lastPrinted>
  <dcterms:created xsi:type="dcterms:W3CDTF">1999-10-08T13:28:30Z</dcterms:created>
  <dcterms:modified xsi:type="dcterms:W3CDTF">2011-05-23T19:14:06Z</dcterms:modified>
</cp:coreProperties>
</file>