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3.1" sheetId="1" r:id="rId1"/>
  </sheets>
  <definedNames>
    <definedName name="_Regression_Int" localSheetId="0" hidden="1">1</definedName>
    <definedName name="_xlnm.Print_Area" localSheetId="0">TABLE3.1!$A$1:$R$48</definedName>
    <definedName name="Print_Area_MI">TABLE3.1!$A$1:$R$47</definedName>
  </definedNames>
  <calcPr calcId="145621"/>
</workbook>
</file>

<file path=xl/calcChain.xml><?xml version="1.0" encoding="utf-8"?>
<calcChain xmlns="http://schemas.openxmlformats.org/spreadsheetml/2006/main">
  <c r="R33" i="1" l="1"/>
  <c r="P33" i="1"/>
  <c r="N33" i="1"/>
  <c r="L33" i="1"/>
  <c r="J33" i="1"/>
  <c r="G33" i="1"/>
  <c r="E33" i="1"/>
  <c r="C33" i="1"/>
  <c r="R32" i="1"/>
  <c r="P32" i="1"/>
  <c r="N32" i="1"/>
  <c r="L32" i="1"/>
  <c r="J32" i="1"/>
  <c r="G32" i="1"/>
  <c r="E32" i="1"/>
  <c r="C32" i="1"/>
  <c r="R31" i="1"/>
  <c r="P31" i="1"/>
  <c r="N31" i="1"/>
  <c r="L31" i="1"/>
  <c r="J31" i="1"/>
  <c r="G31" i="1"/>
  <c r="E31" i="1"/>
  <c r="C31" i="1"/>
  <c r="N30" i="1"/>
  <c r="R30" i="1"/>
  <c r="P30" i="1"/>
  <c r="L30" i="1"/>
  <c r="J30" i="1"/>
  <c r="G30" i="1"/>
  <c r="E30" i="1"/>
  <c r="C30" i="1"/>
</calcChain>
</file>

<file path=xl/sharedStrings.xml><?xml version="1.0" encoding="utf-8"?>
<sst xmlns="http://schemas.openxmlformats.org/spreadsheetml/2006/main" count="210" uniqueCount="34">
  <si>
    <t>Medicare Program Payments</t>
  </si>
  <si>
    <t>Year</t>
  </si>
  <si>
    <t>Total</t>
  </si>
  <si>
    <t xml:space="preserve">     Amount in Billions</t>
  </si>
  <si>
    <t xml:space="preserve">         Average Annual Rate of Change</t>
  </si>
  <si>
    <t>1967-1983</t>
  </si>
  <si>
    <t xml:space="preserve">     Hospital</t>
  </si>
  <si>
    <t>Physician and Clinic</t>
  </si>
  <si>
    <t>services. Program payments differ from PHCE, which reflect estimates of interim and retroactive adjustments made to institutional providers as well as prorated shares of payments for managed</t>
  </si>
  <si>
    <t>PHCE</t>
  </si>
  <si>
    <t>care. Refer to glossary for definitions of and differences between program payments and benefit payments. In addition, the PHCE defines hospital and physician and clinic services differently than Medicare</t>
  </si>
  <si>
    <t xml:space="preserve">defines inpatient hospital and physician/supplier. Because of these differences in methodology and completeness, the Medicare payment amounts under the PHCE categories will differ from the </t>
  </si>
  <si>
    <t>corresponding amounts under the Medicare categories.</t>
  </si>
  <si>
    <t>NOTES: Medicare program payments represent unadjusted amounts paid for covered services incurred during a calendar year under Medicare fee-for-service only and exclude payments for managed care</t>
  </si>
  <si>
    <t>SOURCES: Centers for Medicare &amp; Medicaid Services, Office of Information Services: Medicare program payments from the Medicare Decision Support Access Facility. Effective 2002 Medicare program</t>
  </si>
  <si>
    <t>Table 3.1</t>
  </si>
  <si>
    <r>
      <t>1</t>
    </r>
    <r>
      <rPr>
        <sz val="7"/>
        <rFont val="Arial"/>
        <family val="2"/>
      </rPr>
      <t>Includes Medicare program payments for other types of services not shown separately.</t>
    </r>
  </si>
  <si>
    <r>
      <t>2</t>
    </r>
    <r>
      <rPr>
        <sz val="7"/>
        <rFont val="Arial"/>
        <family val="2"/>
      </rPr>
      <t>Includes program payments for physicians, practitioners, durable medical equipment, supplies and other medical services.</t>
    </r>
  </si>
  <si>
    <r>
      <t>3</t>
    </r>
    <r>
      <rPr>
        <sz val="7"/>
        <rFont val="Arial"/>
        <family val="2"/>
      </rPr>
      <t>Includes other types of expenditures not shown separately.</t>
    </r>
  </si>
  <si>
    <r>
      <t>4</t>
    </r>
    <r>
      <rPr>
        <sz val="7"/>
        <rFont val="Arial"/>
        <family val="2"/>
      </rPr>
      <t>Includes total benefit payments for inpatient hospital, facility-based skilled nursing facilities, facility-based home health agencies, facility-based hospices, and, for certain years, facility-based physicians.</t>
    </r>
  </si>
  <si>
    <r>
      <t>5</t>
    </r>
    <r>
      <rPr>
        <sz val="7"/>
        <rFont val="Arial"/>
        <family val="2"/>
      </rPr>
      <t>Includes total benefit payments for physicians, laboratory services performed in a physician's office, independent laboratory services, and freestanding end stage renal disease facilities.</t>
    </r>
  </si>
  <si>
    <r>
      <t xml:space="preserve">  Total</t>
    </r>
    <r>
      <rPr>
        <vertAlign val="superscript"/>
        <sz val="8"/>
        <rFont val="Arial"/>
        <family val="2"/>
      </rPr>
      <t>1</t>
    </r>
  </si>
  <si>
    <r>
      <t xml:space="preserve">  Total</t>
    </r>
    <r>
      <rPr>
        <vertAlign val="superscript"/>
        <sz val="8"/>
        <rFont val="Arial"/>
        <family val="2"/>
      </rPr>
      <t>3</t>
    </r>
  </si>
  <si>
    <t>Inpatient Hospital</t>
  </si>
  <si>
    <r>
      <t xml:space="preserve">      Medicare</t>
    </r>
    <r>
      <rPr>
        <vertAlign val="superscript"/>
        <sz val="8"/>
        <rFont val="Arial"/>
        <family val="2"/>
      </rPr>
      <t>5</t>
    </r>
  </si>
  <si>
    <r>
      <t xml:space="preserve">   Medicare</t>
    </r>
    <r>
      <rPr>
        <vertAlign val="superscript"/>
        <sz val="8"/>
        <rFont val="Arial"/>
        <family val="2"/>
      </rPr>
      <t>4</t>
    </r>
  </si>
  <si>
    <r>
      <t>Physician/ Supplier</t>
    </r>
    <r>
      <rPr>
        <vertAlign val="superscript"/>
        <sz val="8"/>
        <rFont val="Arial"/>
        <family val="2"/>
      </rPr>
      <t>2</t>
    </r>
  </si>
  <si>
    <t>PHCE developed by the Office of the Actuary, National Health Statistics Group.</t>
  </si>
  <si>
    <t>1983-2011</t>
  </si>
  <si>
    <t>1967-2011</t>
  </si>
  <si>
    <t xml:space="preserve">Growth in Personal Health Care Expenditures (PHCE) and Medicare Program Payments: Selected Calendar Years 1967-2011 </t>
  </si>
  <si>
    <t xml:space="preserve">  </t>
  </si>
  <si>
    <t>2010-2011</t>
  </si>
  <si>
    <t xml:space="preserve">payments from the Medicare Data Extract System. Effective 2003 Medicare program payments from the Standard Analytical Files; data development by the Office of Information Products and Data Analytics.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</si>
</sst>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General_)"/>
    <numFmt numFmtId="165" formatCode="&quot;$&quot;#,##0.0_);\(&quot;$&quot;#,##0.0\)"/>
    <numFmt numFmtId="166" formatCode="0.0_)"/>
    <numFmt numFmtId="167" formatCode="#,##0.0_);\(#,##0.0\)"/>
    <numFmt numFmtId="168" formatCode="_(* #,##0.0_);_(* \(#,##0.0\);_(* &quot;-&quot;??_);_(@_)"/>
    <numFmt numFmtId="169" formatCode="0.0"/>
    <numFmt numFmtId="170" formatCode="0.0_);\(0.0\)"/>
    <numFmt numFmtId="171" formatCode="&quot;$&quot;#,##0.0"/>
    <numFmt numFmtId="172" formatCode="0_);\(0\)"/>
  </numFmts>
  <fonts count="9" x14ac:knownFonts="1">
    <font>
      <sz val="10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3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4" fillId="0" borderId="0" xfId="0" applyFont="1" applyBorder="1" applyAlignment="1"/>
    <xf numFmtId="164" fontId="7" fillId="0" borderId="1" xfId="0" applyFont="1" applyBorder="1"/>
    <xf numFmtId="164" fontId="7" fillId="0" borderId="0" xfId="0" applyFont="1" applyBorder="1"/>
    <xf numFmtId="164" fontId="4" fillId="0" borderId="0" xfId="0" applyFont="1" applyBorder="1"/>
    <xf numFmtId="164" fontId="6" fillId="0" borderId="0" xfId="0" applyFont="1" applyBorder="1" applyAlignment="1" applyProtection="1">
      <alignment horizontal="left"/>
    </xf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7" fillId="0" borderId="0" xfId="0" applyFont="1"/>
    <xf numFmtId="164" fontId="4" fillId="0" borderId="0" xfId="0" applyFont="1"/>
    <xf numFmtId="164" fontId="6" fillId="0" borderId="0" xfId="0" applyFont="1" applyAlignment="1" applyProtection="1">
      <alignment horizontal="left"/>
    </xf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2" fillId="0" borderId="0" xfId="0" applyFont="1" applyBorder="1"/>
    <xf numFmtId="164" fontId="2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 applyAlignment="1"/>
    <xf numFmtId="164" fontId="7" fillId="0" borderId="0" xfId="0" applyFont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5" fontId="7" fillId="0" borderId="0" xfId="0" applyNumberFormat="1" applyFont="1" applyBorder="1" applyProtection="1"/>
    <xf numFmtId="165" fontId="2" fillId="0" borderId="0" xfId="0" applyNumberFormat="1" applyFont="1" applyBorder="1" applyProtection="1"/>
    <xf numFmtId="170" fontId="7" fillId="0" borderId="0" xfId="0" applyNumberFormat="1" applyFont="1" applyProtection="1"/>
    <xf numFmtId="169" fontId="7" fillId="0" borderId="0" xfId="0" applyNumberFormat="1" applyFont="1" applyProtection="1"/>
    <xf numFmtId="166" fontId="7" fillId="0" borderId="0" xfId="0" applyNumberFormat="1" applyFont="1" applyBorder="1" applyProtection="1"/>
    <xf numFmtId="164" fontId="7" fillId="0" borderId="0" xfId="0" applyFont="1" applyAlignment="1">
      <alignment horizontal="centerContinuous"/>
    </xf>
    <xf numFmtId="170" fontId="7" fillId="0" borderId="0" xfId="0" applyNumberFormat="1" applyFont="1" applyAlignment="1" applyProtection="1">
      <alignment horizontal="centerContinuous"/>
    </xf>
    <xf numFmtId="169" fontId="7" fillId="0" borderId="0" xfId="0" applyNumberFormat="1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172" fontId="5" fillId="0" borderId="1" xfId="0" applyNumberFormat="1" applyFont="1" applyBorder="1" applyAlignment="1" applyProtection="1">
      <alignment horizontal="left" vertical="center"/>
    </xf>
    <xf numFmtId="164" fontId="5" fillId="0" borderId="0" xfId="0" applyFont="1" applyBorder="1" applyAlignment="1" applyProtection="1">
      <alignment horizontal="left" vertical="center"/>
    </xf>
    <xf numFmtId="164" fontId="5" fillId="0" borderId="0" xfId="0" quotePrefix="1" applyFont="1" applyBorder="1" applyAlignment="1" applyProtection="1">
      <alignment horizontal="left" vertical="center"/>
    </xf>
    <xf numFmtId="164" fontId="7" fillId="0" borderId="0" xfId="0" quotePrefix="1" applyFont="1" applyAlignment="1">
      <alignment horizontal="center"/>
    </xf>
    <xf numFmtId="164" fontId="7" fillId="0" borderId="3" xfId="0" applyFont="1" applyBorder="1" applyAlignment="1">
      <alignment horizontal="center"/>
    </xf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vertical="center"/>
    </xf>
    <xf numFmtId="171" fontId="7" fillId="0" borderId="0" xfId="0" applyNumberFormat="1" applyFont="1" applyAlignment="1" applyProtection="1">
      <alignment vertical="center"/>
    </xf>
    <xf numFmtId="170" fontId="7" fillId="0" borderId="0" xfId="0" applyNumberFormat="1" applyFont="1" applyAlignment="1" applyProtection="1">
      <alignment vertical="center"/>
    </xf>
    <xf numFmtId="164" fontId="7" fillId="0" borderId="0" xfId="0" applyFont="1" applyAlignment="1">
      <alignment vertical="center"/>
    </xf>
    <xf numFmtId="169" fontId="7" fillId="0" borderId="0" xfId="0" applyNumberFormat="1" applyFont="1" applyAlignment="1" applyProtection="1">
      <alignment vertical="center"/>
    </xf>
    <xf numFmtId="164" fontId="7" fillId="0" borderId="0" xfId="0" applyFont="1" applyAlignment="1" applyProtection="1">
      <alignment vertical="center"/>
    </xf>
    <xf numFmtId="168" fontId="7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>
      <alignment vertical="center"/>
    </xf>
    <xf numFmtId="168" fontId="7" fillId="0" borderId="0" xfId="1" applyNumberFormat="1" applyFont="1" applyAlignment="1" applyProtection="1">
      <alignment vertical="center"/>
    </xf>
    <xf numFmtId="170" fontId="7" fillId="0" borderId="0" xfId="1" applyNumberFormat="1" applyFont="1" applyAlignment="1" applyProtection="1">
      <alignment vertical="center"/>
    </xf>
    <xf numFmtId="169" fontId="7" fillId="0" borderId="0" xfId="1" applyNumberFormat="1" applyFont="1" applyAlignment="1" applyProtection="1">
      <alignment vertical="center"/>
    </xf>
    <xf numFmtId="167" fontId="7" fillId="0" borderId="0" xfId="0" applyNumberFormat="1" applyFont="1" applyAlignment="1">
      <alignment vertical="center"/>
    </xf>
    <xf numFmtId="168" fontId="7" fillId="0" borderId="0" xfId="0" applyNumberFormat="1" applyFont="1" applyAlignment="1">
      <alignment vertical="center"/>
    </xf>
    <xf numFmtId="164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>
      <alignment vertical="center"/>
    </xf>
    <xf numFmtId="167" fontId="7" fillId="0" borderId="0" xfId="1" applyNumberFormat="1" applyFont="1" applyAlignment="1" applyProtection="1">
      <alignment vertical="center"/>
    </xf>
    <xf numFmtId="164" fontId="3" fillId="0" borderId="4" xfId="0" applyFont="1" applyBorder="1" applyAlignment="1" applyProtection="1">
      <alignment horizontal="center"/>
    </xf>
    <xf numFmtId="164" fontId="7" fillId="0" borderId="2" xfId="0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4" xfId="0" applyFont="1" applyBorder="1" applyAlignment="1" applyProtection="1">
      <alignment horizontal="left"/>
    </xf>
    <xf numFmtId="164" fontId="7" fillId="0" borderId="1" xfId="0" quotePrefix="1" applyFont="1" applyBorder="1" applyAlignment="1" applyProtection="1">
      <alignment horizontal="center"/>
    </xf>
    <xf numFmtId="164" fontId="7" fillId="0" borderId="4" xfId="0" quotePrefix="1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right" wrapText="1"/>
    </xf>
    <xf numFmtId="164" fontId="7" fillId="0" borderId="4" xfId="0" quotePrefix="1" applyFont="1" applyBorder="1" applyAlignment="1" applyProtection="1">
      <alignment horizontal="right" wrapText="1"/>
    </xf>
    <xf numFmtId="164" fontId="7" fillId="0" borderId="5" xfId="0" applyFont="1" applyBorder="1" applyAlignment="1">
      <alignment horizontal="center" wrapText="1"/>
    </xf>
    <xf numFmtId="164" fontId="7" fillId="0" borderId="4" xfId="0" applyFont="1" applyBorder="1" applyAlignment="1">
      <alignment horizontal="center" wrapText="1"/>
    </xf>
    <xf numFmtId="164" fontId="7" fillId="0" borderId="1" xfId="0" applyFont="1" applyBorder="1" applyAlignment="1" applyProtection="1">
      <alignment horizontal="center"/>
    </xf>
    <xf numFmtId="164" fontId="7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I53"/>
  <sheetViews>
    <sheetView showGridLines="0" tabSelected="1" zoomScale="115" zoomScaleNormal="115" workbookViewId="0"/>
  </sheetViews>
  <sheetFormatPr defaultColWidth="9.7109375" defaultRowHeight="12.75" x14ac:dyDescent="0.2"/>
  <cols>
    <col min="1" max="1" width="10.7109375" style="17" customWidth="1"/>
    <col min="2" max="2" width="7.7109375" style="17" customWidth="1"/>
    <col min="3" max="3" width="6.140625" style="17" customWidth="1"/>
    <col min="4" max="4" width="3.7109375" style="17" customWidth="1"/>
    <col min="5" max="5" width="7.7109375" style="17" customWidth="1"/>
    <col min="6" max="6" width="4.7109375" style="17" customWidth="1"/>
    <col min="7" max="7" width="6.42578125" style="17" customWidth="1"/>
    <col min="8" max="8" width="2.140625" style="17" customWidth="1"/>
    <col min="9" max="9" width="9.7109375" style="17" customWidth="1"/>
    <col min="10" max="10" width="7.85546875" style="17" customWidth="1"/>
    <col min="11" max="11" width="6.7109375" style="17" customWidth="1"/>
    <col min="12" max="12" width="7.28515625" style="17" customWidth="1"/>
    <col min="13" max="13" width="5.28515625" style="17" customWidth="1"/>
    <col min="14" max="14" width="8.7109375" style="17" customWidth="1"/>
    <col min="15" max="15" width="6.7109375" style="17" customWidth="1"/>
    <col min="16" max="16" width="6.28515625" style="17" customWidth="1"/>
    <col min="17" max="17" width="2.7109375" style="17" customWidth="1"/>
    <col min="18" max="18" width="10.28515625" style="17" customWidth="1"/>
    <col min="19" max="24" width="9.7109375" style="12"/>
    <col min="25" max="61" width="9.7109375" style="1"/>
  </cols>
  <sheetData>
    <row r="1" spans="1:61" s="2" customFormat="1" ht="15" customHeight="1" x14ac:dyDescent="0.2">
      <c r="A1" s="6" t="s">
        <v>15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1" s="3" customFormat="1" ht="15" customHeight="1" x14ac:dyDescent="0.2">
      <c r="A2" s="60" t="s">
        <v>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9"/>
      <c r="T2" s="9"/>
      <c r="U2" s="9"/>
      <c r="V2" s="9"/>
      <c r="W2" s="9"/>
      <c r="X2" s="9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22" customFormat="1" ht="13.5" customHeight="1" x14ac:dyDescent="0.2">
      <c r="A3" s="62" t="s">
        <v>1</v>
      </c>
      <c r="B3" s="10"/>
      <c r="C3" s="71" t="s">
        <v>0</v>
      </c>
      <c r="D3" s="71"/>
      <c r="E3" s="71"/>
      <c r="F3" s="71"/>
      <c r="G3" s="71"/>
      <c r="H3" s="71"/>
      <c r="I3" s="10"/>
      <c r="J3" s="71" t="s">
        <v>9</v>
      </c>
      <c r="K3" s="71"/>
      <c r="L3" s="71"/>
      <c r="M3" s="71"/>
      <c r="N3" s="71"/>
      <c r="O3" s="71"/>
      <c r="P3" s="71"/>
      <c r="Q3" s="71"/>
      <c r="R3" s="71"/>
      <c r="S3" s="11"/>
      <c r="T3" s="11"/>
      <c r="U3" s="11"/>
      <c r="V3" s="11"/>
      <c r="W3" s="11"/>
      <c r="X3" s="1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</row>
    <row r="4" spans="1:61" s="22" customFormat="1" ht="12" customHeight="1" x14ac:dyDescent="0.2">
      <c r="A4" s="63"/>
      <c r="B4" s="16"/>
      <c r="C4" s="65" t="s">
        <v>21</v>
      </c>
      <c r="D4" s="10"/>
      <c r="E4" s="67" t="s">
        <v>23</v>
      </c>
      <c r="F4" s="10"/>
      <c r="G4" s="69" t="s">
        <v>26</v>
      </c>
      <c r="H4" s="69"/>
      <c r="I4" s="16"/>
      <c r="J4" s="65" t="s">
        <v>22</v>
      </c>
      <c r="K4" s="10"/>
      <c r="L4" s="61" t="s">
        <v>6</v>
      </c>
      <c r="M4" s="61"/>
      <c r="N4" s="61"/>
      <c r="O4" s="20"/>
      <c r="P4" s="72" t="s">
        <v>7</v>
      </c>
      <c r="Q4" s="72"/>
      <c r="R4" s="72"/>
      <c r="S4" s="11"/>
      <c r="T4" s="11"/>
      <c r="U4" s="11"/>
      <c r="V4" s="11"/>
      <c r="W4" s="11"/>
      <c r="X4" s="1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</row>
    <row r="5" spans="1:61" s="22" customFormat="1" ht="13.5" customHeight="1" x14ac:dyDescent="0.2">
      <c r="A5" s="64"/>
      <c r="B5" s="16"/>
      <c r="C5" s="66"/>
      <c r="D5" s="24"/>
      <c r="E5" s="68"/>
      <c r="F5" s="16"/>
      <c r="G5" s="70"/>
      <c r="H5" s="70"/>
      <c r="I5" s="16"/>
      <c r="J5" s="66"/>
      <c r="K5" s="16"/>
      <c r="L5" s="25" t="s">
        <v>2</v>
      </c>
      <c r="M5" s="23"/>
      <c r="N5" s="40" t="s">
        <v>25</v>
      </c>
      <c r="O5" s="16"/>
      <c r="P5" s="25" t="s">
        <v>2</v>
      </c>
      <c r="Q5" s="23"/>
      <c r="R5" s="41" t="s">
        <v>24</v>
      </c>
      <c r="S5" s="11"/>
      <c r="T5" s="11"/>
      <c r="U5" s="11"/>
      <c r="V5" s="11"/>
      <c r="W5" s="11"/>
      <c r="X5" s="1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</row>
    <row r="6" spans="1:61" s="22" customFormat="1" ht="13.5" customHeight="1" x14ac:dyDescent="0.2">
      <c r="A6" s="19" t="s">
        <v>3</v>
      </c>
      <c r="B6" s="20"/>
      <c r="C6" s="19"/>
      <c r="D6" s="20"/>
      <c r="E6" s="20"/>
      <c r="F6" s="20"/>
      <c r="G6" s="19"/>
      <c r="H6" s="19"/>
      <c r="I6" s="20"/>
      <c r="J6" s="20"/>
      <c r="K6" s="20"/>
      <c r="L6" s="20"/>
      <c r="M6" s="20"/>
      <c r="N6" s="20"/>
      <c r="O6" s="20"/>
      <c r="P6" s="20"/>
      <c r="Q6" s="20"/>
      <c r="R6" s="26"/>
      <c r="S6" s="11"/>
      <c r="T6" s="11"/>
      <c r="U6" s="11"/>
      <c r="V6" s="11"/>
      <c r="W6" s="11"/>
      <c r="X6" s="1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</row>
    <row r="7" spans="1:61" s="22" customFormat="1" ht="9.9499999999999993" customHeight="1" x14ac:dyDescent="0.2">
      <c r="A7" s="43">
        <v>1967</v>
      </c>
      <c r="B7" s="16"/>
      <c r="C7" s="44">
        <v>4.2</v>
      </c>
      <c r="D7" s="44" t="s">
        <v>31</v>
      </c>
      <c r="E7" s="45">
        <v>2.7</v>
      </c>
      <c r="F7" s="44" t="s">
        <v>31</v>
      </c>
      <c r="G7" s="44">
        <v>1.2</v>
      </c>
      <c r="H7" s="44" t="s">
        <v>31</v>
      </c>
      <c r="I7" s="44" t="s">
        <v>31</v>
      </c>
      <c r="J7" s="44">
        <v>43.6</v>
      </c>
      <c r="K7" s="44" t="s">
        <v>31</v>
      </c>
      <c r="L7" s="44">
        <v>18.100000000000001</v>
      </c>
      <c r="M7" s="44" t="s">
        <v>31</v>
      </c>
      <c r="N7" s="44">
        <v>3.2</v>
      </c>
      <c r="O7" s="44" t="s">
        <v>31</v>
      </c>
      <c r="P7" s="44">
        <v>10.1</v>
      </c>
      <c r="Q7" s="44" t="s">
        <v>31</v>
      </c>
      <c r="R7" s="44">
        <v>1.2</v>
      </c>
      <c r="S7" s="27"/>
      <c r="T7" s="27"/>
      <c r="U7" s="27"/>
      <c r="V7" s="27"/>
      <c r="W7" s="27"/>
      <c r="X7" s="27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</row>
    <row r="8" spans="1:61" s="22" customFormat="1" ht="9.9499999999999993" customHeight="1" x14ac:dyDescent="0.2">
      <c r="A8" s="43">
        <v>1983</v>
      </c>
      <c r="B8" s="16"/>
      <c r="C8" s="46">
        <v>53.4</v>
      </c>
      <c r="D8" s="47" t="s">
        <v>31</v>
      </c>
      <c r="E8" s="48">
        <v>34.5</v>
      </c>
      <c r="F8" s="47" t="s">
        <v>31</v>
      </c>
      <c r="G8" s="49">
        <v>13.7</v>
      </c>
      <c r="H8" s="49" t="s">
        <v>31</v>
      </c>
      <c r="I8" s="47" t="s">
        <v>31</v>
      </c>
      <c r="J8" s="50">
        <v>308.2</v>
      </c>
      <c r="K8" s="51" t="s">
        <v>31</v>
      </c>
      <c r="L8" s="51">
        <v>146.30000000000001</v>
      </c>
      <c r="M8" s="51" t="s">
        <v>31</v>
      </c>
      <c r="N8" s="51">
        <v>41.2</v>
      </c>
      <c r="O8" s="51" t="s">
        <v>31</v>
      </c>
      <c r="P8" s="51">
        <v>67.8</v>
      </c>
      <c r="Q8" s="51" t="s">
        <v>31</v>
      </c>
      <c r="R8" s="51">
        <v>13.7</v>
      </c>
      <c r="S8" s="31"/>
      <c r="T8" s="31"/>
      <c r="U8" s="31"/>
      <c r="V8" s="31"/>
      <c r="W8" s="31"/>
      <c r="X8" s="1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2" customFormat="1" ht="9.9499999999999993" customHeight="1" x14ac:dyDescent="0.2">
      <c r="A9" s="43">
        <v>1990</v>
      </c>
      <c r="B9" s="16"/>
      <c r="C9" s="46">
        <v>101.4</v>
      </c>
      <c r="D9" s="47" t="s">
        <v>31</v>
      </c>
      <c r="E9" s="48">
        <v>56.7</v>
      </c>
      <c r="F9" s="47" t="s">
        <v>31</v>
      </c>
      <c r="G9" s="49">
        <v>30.2</v>
      </c>
      <c r="H9" s="49" t="s">
        <v>31</v>
      </c>
      <c r="I9" s="47" t="s">
        <v>31</v>
      </c>
      <c r="J9" s="50">
        <v>609.4</v>
      </c>
      <c r="K9" s="51" t="s">
        <v>31</v>
      </c>
      <c r="L9" s="51">
        <v>253.9</v>
      </c>
      <c r="M9" s="51" t="s">
        <v>31</v>
      </c>
      <c r="N9" s="51">
        <v>67.8</v>
      </c>
      <c r="O9" s="51" t="s">
        <v>31</v>
      </c>
      <c r="P9" s="51">
        <v>157.5</v>
      </c>
      <c r="Q9" s="51" t="s">
        <v>31</v>
      </c>
      <c r="R9" s="51">
        <v>30.2</v>
      </c>
      <c r="S9" s="31"/>
      <c r="T9" s="31"/>
      <c r="U9" s="31"/>
      <c r="V9" s="31"/>
      <c r="W9" s="31"/>
      <c r="X9" s="1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</row>
    <row r="10" spans="1:61" s="22" customFormat="1" ht="9.9499999999999993" customHeight="1" x14ac:dyDescent="0.2">
      <c r="A10" s="43">
        <v>1993</v>
      </c>
      <c r="B10" s="16"/>
      <c r="C10" s="46">
        <v>129.4</v>
      </c>
      <c r="D10" s="47" t="s">
        <v>31</v>
      </c>
      <c r="E10" s="48">
        <v>68.2</v>
      </c>
      <c r="F10" s="47" t="s">
        <v>31</v>
      </c>
      <c r="G10" s="49">
        <v>34.700000000000003</v>
      </c>
      <c r="H10" s="49" t="s">
        <v>31</v>
      </c>
      <c r="I10" s="47" t="s">
        <v>31</v>
      </c>
      <c r="J10" s="50">
        <v>775.8</v>
      </c>
      <c r="K10" s="51" t="s">
        <v>31</v>
      </c>
      <c r="L10" s="51">
        <v>320</v>
      </c>
      <c r="M10" s="51" t="s">
        <v>31</v>
      </c>
      <c r="N10" s="51">
        <v>90.1</v>
      </c>
      <c r="O10" s="51" t="s">
        <v>31</v>
      </c>
      <c r="P10" s="51">
        <v>201.2</v>
      </c>
      <c r="Q10" s="51" t="s">
        <v>31</v>
      </c>
      <c r="R10" s="51">
        <v>34.700000000000003</v>
      </c>
      <c r="S10" s="31"/>
      <c r="T10" s="31"/>
      <c r="U10" s="31"/>
      <c r="V10" s="31"/>
      <c r="W10" s="31"/>
      <c r="X10" s="1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</row>
    <row r="11" spans="1:61" s="22" customFormat="1" ht="9.9499999999999993" customHeight="1" x14ac:dyDescent="0.2">
      <c r="A11" s="43">
        <v>1994</v>
      </c>
      <c r="B11" s="16"/>
      <c r="C11" s="46">
        <v>146.5</v>
      </c>
      <c r="D11" s="47" t="s">
        <v>31</v>
      </c>
      <c r="E11" s="48">
        <v>75.7</v>
      </c>
      <c r="F11" s="47" t="s">
        <v>31</v>
      </c>
      <c r="G11" s="49">
        <v>38.5</v>
      </c>
      <c r="H11" s="49" t="s">
        <v>31</v>
      </c>
      <c r="I11" s="47" t="s">
        <v>31</v>
      </c>
      <c r="J11" s="52">
        <v>816.5</v>
      </c>
      <c r="K11" s="47" t="s">
        <v>31</v>
      </c>
      <c r="L11" s="52">
        <v>332.4</v>
      </c>
      <c r="M11" s="52" t="s">
        <v>31</v>
      </c>
      <c r="N11" s="47">
        <v>98.9</v>
      </c>
      <c r="O11" s="47" t="s">
        <v>31</v>
      </c>
      <c r="P11" s="52">
        <v>210.5</v>
      </c>
      <c r="Q11" s="52" t="s">
        <v>31</v>
      </c>
      <c r="R11" s="47">
        <v>37.9</v>
      </c>
      <c r="S11" s="11"/>
      <c r="T11" s="11"/>
      <c r="U11" s="11"/>
      <c r="V11" s="11"/>
      <c r="W11" s="11"/>
      <c r="X11" s="1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</row>
    <row r="12" spans="1:61" s="22" customFormat="1" ht="9.9499999999999993" customHeight="1" x14ac:dyDescent="0.2">
      <c r="A12" s="43">
        <v>1995</v>
      </c>
      <c r="B12" s="16"/>
      <c r="C12" s="53">
        <v>159</v>
      </c>
      <c r="D12" s="47" t="s">
        <v>31</v>
      </c>
      <c r="E12" s="48">
        <v>78.900000000000006</v>
      </c>
      <c r="F12" s="47" t="s">
        <v>31</v>
      </c>
      <c r="G12" s="49">
        <v>41.6</v>
      </c>
      <c r="H12" s="49" t="s">
        <v>31</v>
      </c>
      <c r="I12" s="47" t="s">
        <v>31</v>
      </c>
      <c r="J12" s="52">
        <v>865.7</v>
      </c>
      <c r="K12" s="47" t="s">
        <v>31</v>
      </c>
      <c r="L12" s="49">
        <v>343.6</v>
      </c>
      <c r="M12" s="49" t="s">
        <v>31</v>
      </c>
      <c r="N12" s="52">
        <v>107</v>
      </c>
      <c r="O12" s="47" t="s">
        <v>31</v>
      </c>
      <c r="P12" s="49">
        <v>220.5</v>
      </c>
      <c r="Q12" s="49" t="s">
        <v>31</v>
      </c>
      <c r="R12" s="47">
        <v>41.7</v>
      </c>
      <c r="S12" s="11"/>
      <c r="T12" s="11"/>
      <c r="U12" s="11"/>
      <c r="V12" s="11"/>
      <c r="W12" s="11"/>
      <c r="X12" s="1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</row>
    <row r="13" spans="1:61" s="22" customFormat="1" ht="9.9499999999999993" customHeight="1" x14ac:dyDescent="0.2">
      <c r="A13" s="43">
        <v>1996</v>
      </c>
      <c r="B13" s="16"/>
      <c r="C13" s="53">
        <v>167.1</v>
      </c>
      <c r="D13" s="47" t="s">
        <v>31</v>
      </c>
      <c r="E13" s="48">
        <v>79.900000000000006</v>
      </c>
      <c r="F13" s="47" t="s">
        <v>31</v>
      </c>
      <c r="G13" s="49">
        <v>42.5</v>
      </c>
      <c r="H13" s="49" t="s">
        <v>31</v>
      </c>
      <c r="I13" s="47" t="s">
        <v>31</v>
      </c>
      <c r="J13" s="52">
        <v>911.9</v>
      </c>
      <c r="K13" s="47" t="s">
        <v>31</v>
      </c>
      <c r="L13" s="49">
        <v>355.9</v>
      </c>
      <c r="M13" s="49" t="s">
        <v>31</v>
      </c>
      <c r="N13" s="47">
        <v>115.1</v>
      </c>
      <c r="O13" s="47" t="s">
        <v>31</v>
      </c>
      <c r="P13" s="49">
        <v>229.4</v>
      </c>
      <c r="Q13" s="49" t="s">
        <v>31</v>
      </c>
      <c r="R13" s="47">
        <v>44.3</v>
      </c>
      <c r="S13" s="11"/>
      <c r="T13" s="11"/>
      <c r="U13" s="11"/>
      <c r="V13" s="11"/>
      <c r="W13" s="11"/>
      <c r="X13" s="1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</row>
    <row r="14" spans="1:61" s="22" customFormat="1" ht="9.9499999999999993" customHeight="1" x14ac:dyDescent="0.2">
      <c r="A14" s="43">
        <v>1997</v>
      </c>
      <c r="B14" s="16"/>
      <c r="C14" s="53">
        <v>175.4</v>
      </c>
      <c r="D14" s="47" t="s">
        <v>31</v>
      </c>
      <c r="E14" s="48">
        <v>82.3</v>
      </c>
      <c r="F14" s="47" t="s">
        <v>31</v>
      </c>
      <c r="G14" s="49">
        <v>43.6</v>
      </c>
      <c r="H14" s="49" t="s">
        <v>31</v>
      </c>
      <c r="I14" s="47" t="s">
        <v>31</v>
      </c>
      <c r="J14" s="52">
        <v>959.2</v>
      </c>
      <c r="K14" s="47" t="s">
        <v>31</v>
      </c>
      <c r="L14" s="49">
        <v>367.5</v>
      </c>
      <c r="M14" s="49" t="s">
        <v>31</v>
      </c>
      <c r="N14" s="47">
        <v>121.4</v>
      </c>
      <c r="O14" s="47" t="s">
        <v>31</v>
      </c>
      <c r="P14" s="52">
        <v>241</v>
      </c>
      <c r="Q14" s="49" t="s">
        <v>31</v>
      </c>
      <c r="R14" s="47">
        <v>47.1</v>
      </c>
      <c r="S14" s="11"/>
      <c r="T14" s="11"/>
      <c r="U14" s="11"/>
      <c r="V14" s="11"/>
      <c r="W14" s="11"/>
      <c r="X14" s="1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</row>
    <row r="15" spans="1:61" s="22" customFormat="1" ht="9.9499999999999993" customHeight="1" x14ac:dyDescent="0.2">
      <c r="A15" s="43">
        <v>1998</v>
      </c>
      <c r="B15" s="16"/>
      <c r="C15" s="53">
        <v>168.2</v>
      </c>
      <c r="D15" s="47" t="s">
        <v>31</v>
      </c>
      <c r="E15" s="54">
        <v>83</v>
      </c>
      <c r="F15" s="47" t="s">
        <v>31</v>
      </c>
      <c r="G15" s="49">
        <v>44.2</v>
      </c>
      <c r="H15" s="49" t="s">
        <v>31</v>
      </c>
      <c r="I15" s="47" t="s">
        <v>31</v>
      </c>
      <c r="J15" s="52">
        <v>1009.9</v>
      </c>
      <c r="K15" s="47" t="s">
        <v>31</v>
      </c>
      <c r="L15" s="49">
        <v>379.2</v>
      </c>
      <c r="M15" s="49" t="s">
        <v>31</v>
      </c>
      <c r="N15" s="47">
        <v>119.9</v>
      </c>
      <c r="O15" s="47" t="s">
        <v>31</v>
      </c>
      <c r="P15" s="49">
        <v>256.8</v>
      </c>
      <c r="Q15" s="49" t="s">
        <v>31</v>
      </c>
      <c r="R15" s="47">
        <v>51.3</v>
      </c>
      <c r="S15" s="11"/>
      <c r="T15" s="11"/>
      <c r="U15" s="11"/>
      <c r="V15" s="11"/>
      <c r="W15" s="11"/>
      <c r="X15" s="1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</row>
    <row r="16" spans="1:61" s="22" customFormat="1" ht="9.9499999999999993" customHeight="1" x14ac:dyDescent="0.2">
      <c r="A16" s="43">
        <v>1999</v>
      </c>
      <c r="B16" s="16"/>
      <c r="C16" s="53">
        <v>166.7</v>
      </c>
      <c r="D16" s="47" t="s">
        <v>31</v>
      </c>
      <c r="E16" s="54">
        <v>83.9</v>
      </c>
      <c r="F16" s="47" t="s">
        <v>31</v>
      </c>
      <c r="G16" s="49">
        <v>46.5</v>
      </c>
      <c r="H16" s="49" t="s">
        <v>31</v>
      </c>
      <c r="I16" s="47" t="s">
        <v>31</v>
      </c>
      <c r="J16" s="52">
        <v>1062.5999999999999</v>
      </c>
      <c r="K16" s="47" t="s">
        <v>31</v>
      </c>
      <c r="L16" s="49">
        <v>392.2</v>
      </c>
      <c r="M16" s="49" t="s">
        <v>31</v>
      </c>
      <c r="N16" s="47">
        <v>120.4</v>
      </c>
      <c r="O16" s="47" t="s">
        <v>31</v>
      </c>
      <c r="P16" s="49">
        <v>270.2</v>
      </c>
      <c r="Q16" s="49" t="s">
        <v>31</v>
      </c>
      <c r="R16" s="47">
        <v>55.3</v>
      </c>
      <c r="S16" s="11"/>
      <c r="T16" s="11"/>
      <c r="U16" s="11"/>
      <c r="V16" s="11"/>
      <c r="W16" s="11"/>
      <c r="X16" s="1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</row>
    <row r="17" spans="1:61" s="22" customFormat="1" ht="9.9499999999999993" customHeight="1" x14ac:dyDescent="0.2">
      <c r="A17" s="43">
        <v>2000</v>
      </c>
      <c r="B17" s="16"/>
      <c r="C17" s="53">
        <v>174.3</v>
      </c>
      <c r="D17" s="47" t="s">
        <v>31</v>
      </c>
      <c r="E17" s="54">
        <v>85.2</v>
      </c>
      <c r="F17" s="47" t="s">
        <v>31</v>
      </c>
      <c r="G17" s="49">
        <v>51.5</v>
      </c>
      <c r="H17" s="49" t="s">
        <v>31</v>
      </c>
      <c r="I17" s="47" t="s">
        <v>31</v>
      </c>
      <c r="J17" s="52">
        <v>1130.4000000000001</v>
      </c>
      <c r="K17" s="47" t="s">
        <v>31</v>
      </c>
      <c r="L17" s="49">
        <v>412.1</v>
      </c>
      <c r="M17" s="49" t="s">
        <v>31</v>
      </c>
      <c r="N17" s="47">
        <v>125.7</v>
      </c>
      <c r="O17" s="47" t="s">
        <v>31</v>
      </c>
      <c r="P17" s="49">
        <v>286.39999999999998</v>
      </c>
      <c r="Q17" s="49" t="s">
        <v>31</v>
      </c>
      <c r="R17" s="47">
        <v>59.6</v>
      </c>
      <c r="S17" s="11"/>
      <c r="T17" s="11"/>
      <c r="U17" s="11"/>
      <c r="V17" s="11"/>
      <c r="W17" s="11"/>
      <c r="X17" s="1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</row>
    <row r="18" spans="1:61" s="22" customFormat="1" ht="9.9499999999999993" customHeight="1" x14ac:dyDescent="0.2">
      <c r="A18" s="43">
        <v>2001</v>
      </c>
      <c r="B18" s="16"/>
      <c r="C18" s="53">
        <v>197.5</v>
      </c>
      <c r="D18" s="47" t="s">
        <v>31</v>
      </c>
      <c r="E18" s="54">
        <v>93</v>
      </c>
      <c r="F18" s="47" t="s">
        <v>31</v>
      </c>
      <c r="G18" s="49">
        <v>59.1</v>
      </c>
      <c r="H18" s="49" t="s">
        <v>31</v>
      </c>
      <c r="I18" s="47" t="s">
        <v>31</v>
      </c>
      <c r="J18" s="52">
        <v>1231.3</v>
      </c>
      <c r="K18" s="47" t="s">
        <v>31</v>
      </c>
      <c r="L18" s="49">
        <v>444.3</v>
      </c>
      <c r="M18" s="49" t="s">
        <v>31</v>
      </c>
      <c r="N18" s="47">
        <v>137.19999999999999</v>
      </c>
      <c r="O18" s="47" t="s">
        <v>31</v>
      </c>
      <c r="P18" s="49">
        <v>315.10000000000002</v>
      </c>
      <c r="Q18" s="49" t="s">
        <v>31</v>
      </c>
      <c r="R18" s="47">
        <v>65.099999999999994</v>
      </c>
      <c r="S18" s="11"/>
      <c r="T18" s="11"/>
      <c r="U18" s="11"/>
      <c r="V18" s="11"/>
      <c r="W18" s="11"/>
      <c r="X18" s="1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</row>
    <row r="19" spans="1:61" s="22" customFormat="1" ht="9.9499999999999993" customHeight="1" x14ac:dyDescent="0.2">
      <c r="A19" s="43">
        <v>2002</v>
      </c>
      <c r="B19" s="16"/>
      <c r="C19" s="53">
        <v>215.4</v>
      </c>
      <c r="D19" s="47" t="s">
        <v>31</v>
      </c>
      <c r="E19" s="54">
        <v>99.4</v>
      </c>
      <c r="F19" s="47" t="s">
        <v>31</v>
      </c>
      <c r="G19" s="49">
        <v>64.3</v>
      </c>
      <c r="H19" s="49" t="s">
        <v>31</v>
      </c>
      <c r="I19" s="47" t="s">
        <v>31</v>
      </c>
      <c r="J19" s="52">
        <v>1342.9</v>
      </c>
      <c r="K19" s="47" t="s">
        <v>31</v>
      </c>
      <c r="L19" s="49">
        <v>484.2</v>
      </c>
      <c r="M19" s="49" t="s">
        <v>31</v>
      </c>
      <c r="N19" s="47">
        <v>148.6</v>
      </c>
      <c r="O19" s="47" t="s">
        <v>31</v>
      </c>
      <c r="P19" s="49">
        <v>340.8</v>
      </c>
      <c r="Q19" s="49" t="s">
        <v>31</v>
      </c>
      <c r="R19" s="55">
        <v>69</v>
      </c>
      <c r="S19" s="11"/>
      <c r="T19" s="11"/>
      <c r="U19" s="11"/>
      <c r="V19" s="11"/>
      <c r="W19" s="11"/>
      <c r="X19" s="1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</row>
    <row r="20" spans="1:61" s="22" customFormat="1" ht="9.9499999999999993" customHeight="1" x14ac:dyDescent="0.2">
      <c r="A20" s="43">
        <v>2003</v>
      </c>
      <c r="B20" s="16"/>
      <c r="C20" s="53">
        <v>232.8</v>
      </c>
      <c r="D20" s="47" t="s">
        <v>31</v>
      </c>
      <c r="E20" s="54">
        <v>104.3</v>
      </c>
      <c r="F20" s="47" t="s">
        <v>31</v>
      </c>
      <c r="G20" s="49">
        <v>71.8</v>
      </c>
      <c r="H20" s="49" t="s">
        <v>31</v>
      </c>
      <c r="I20" s="47" t="s">
        <v>31</v>
      </c>
      <c r="J20" s="52">
        <v>1445.7</v>
      </c>
      <c r="K20" s="47" t="s">
        <v>31</v>
      </c>
      <c r="L20" s="49">
        <v>525.5</v>
      </c>
      <c r="M20" s="49" t="s">
        <v>31</v>
      </c>
      <c r="N20" s="56">
        <v>154</v>
      </c>
      <c r="O20" s="47" t="s">
        <v>31</v>
      </c>
      <c r="P20" s="50">
        <v>367</v>
      </c>
      <c r="Q20" s="49" t="s">
        <v>31</v>
      </c>
      <c r="R20" s="55">
        <v>73.7</v>
      </c>
      <c r="S20" s="11"/>
      <c r="T20" s="11"/>
      <c r="U20" s="11"/>
      <c r="V20" s="11"/>
      <c r="W20" s="11"/>
      <c r="X20" s="1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</row>
    <row r="21" spans="1:61" s="22" customFormat="1" ht="9.9499999999999993" customHeight="1" x14ac:dyDescent="0.2">
      <c r="A21" s="43">
        <v>2004</v>
      </c>
      <c r="B21" s="16"/>
      <c r="C21" s="53">
        <v>255.3</v>
      </c>
      <c r="D21" s="47" t="s">
        <v>31</v>
      </c>
      <c r="E21" s="54">
        <v>110.5</v>
      </c>
      <c r="F21" s="47" t="s">
        <v>31</v>
      </c>
      <c r="G21" s="49">
        <v>79.3</v>
      </c>
      <c r="H21" s="49" t="s">
        <v>31</v>
      </c>
      <c r="I21" s="47" t="s">
        <v>31</v>
      </c>
      <c r="J21" s="52">
        <v>1560.2</v>
      </c>
      <c r="K21" s="47" t="s">
        <v>31</v>
      </c>
      <c r="L21" s="49">
        <v>570.79999999999995</v>
      </c>
      <c r="M21" s="49" t="s">
        <v>31</v>
      </c>
      <c r="N21" s="56">
        <v>163.4</v>
      </c>
      <c r="O21" s="47" t="s">
        <v>31</v>
      </c>
      <c r="P21" s="50">
        <v>399.9</v>
      </c>
      <c r="Q21" s="49" t="s">
        <v>31</v>
      </c>
      <c r="R21" s="55">
        <v>81.8</v>
      </c>
      <c r="S21" s="11"/>
      <c r="T21" s="11"/>
      <c r="U21" s="11"/>
      <c r="V21" s="11"/>
      <c r="W21" s="11"/>
      <c r="X21" s="1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</row>
    <row r="22" spans="1:61" s="22" customFormat="1" ht="9.9499999999999993" customHeight="1" x14ac:dyDescent="0.2">
      <c r="A22" s="43">
        <v>2005</v>
      </c>
      <c r="B22" s="16"/>
      <c r="C22" s="53">
        <v>274.10000000000002</v>
      </c>
      <c r="D22" s="47" t="s">
        <v>31</v>
      </c>
      <c r="E22" s="54">
        <v>116.6</v>
      </c>
      <c r="F22" s="47" t="s">
        <v>31</v>
      </c>
      <c r="G22" s="49">
        <v>83.8</v>
      </c>
      <c r="H22" s="49" t="s">
        <v>31</v>
      </c>
      <c r="I22" s="47" t="s">
        <v>31</v>
      </c>
      <c r="J22" s="52">
        <v>1661.4</v>
      </c>
      <c r="K22" s="47" t="s">
        <v>31</v>
      </c>
      <c r="L22" s="49">
        <v>611.6</v>
      </c>
      <c r="M22" s="49" t="s">
        <v>31</v>
      </c>
      <c r="N22" s="56">
        <v>180.3</v>
      </c>
      <c r="O22" s="47" t="s">
        <v>31</v>
      </c>
      <c r="P22" s="50">
        <v>421.2</v>
      </c>
      <c r="Q22" s="49" t="s">
        <v>31</v>
      </c>
      <c r="R22" s="55">
        <v>89.3</v>
      </c>
      <c r="S22" s="11"/>
      <c r="T22" s="11"/>
      <c r="U22" s="11"/>
      <c r="V22" s="11"/>
      <c r="W22" s="11"/>
      <c r="X22" s="1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</row>
    <row r="23" spans="1:61" s="22" customFormat="1" ht="9.9499999999999993" customHeight="1" x14ac:dyDescent="0.2">
      <c r="A23" s="43">
        <v>2006</v>
      </c>
      <c r="B23" s="16"/>
      <c r="C23" s="53">
        <v>280.7</v>
      </c>
      <c r="D23" s="47" t="s">
        <v>31</v>
      </c>
      <c r="E23" s="54">
        <v>116.3</v>
      </c>
      <c r="F23" s="47" t="s">
        <v>31</v>
      </c>
      <c r="G23" s="49">
        <v>85.3</v>
      </c>
      <c r="H23" s="49" t="s">
        <v>31</v>
      </c>
      <c r="I23" s="47" t="s">
        <v>31</v>
      </c>
      <c r="J23" s="52">
        <v>1762</v>
      </c>
      <c r="K23" s="47" t="s">
        <v>31</v>
      </c>
      <c r="L23" s="49">
        <v>648.20000000000005</v>
      </c>
      <c r="M23" s="49" t="s">
        <v>31</v>
      </c>
      <c r="N23" s="56">
        <v>187.2</v>
      </c>
      <c r="O23" s="47" t="s">
        <v>31</v>
      </c>
      <c r="P23" s="50">
        <v>447.6</v>
      </c>
      <c r="Q23" s="49" t="s">
        <v>31</v>
      </c>
      <c r="R23" s="55">
        <v>92.1</v>
      </c>
      <c r="S23" s="11"/>
      <c r="T23" s="11"/>
      <c r="U23" s="11"/>
      <c r="V23" s="11"/>
      <c r="W23" s="11"/>
      <c r="X23" s="1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</row>
    <row r="24" spans="1:61" s="22" customFormat="1" ht="9.9499999999999993" customHeight="1" x14ac:dyDescent="0.2">
      <c r="A24" s="43">
        <v>2007</v>
      </c>
      <c r="B24" s="16"/>
      <c r="C24" s="53">
        <v>288.5</v>
      </c>
      <c r="D24" s="47" t="s">
        <v>31</v>
      </c>
      <c r="E24" s="54">
        <v>116.9</v>
      </c>
      <c r="F24" s="47" t="s">
        <v>31</v>
      </c>
      <c r="G24" s="46">
        <v>85.7</v>
      </c>
      <c r="H24" s="49" t="s">
        <v>31</v>
      </c>
      <c r="I24" s="47" t="s">
        <v>31</v>
      </c>
      <c r="J24" s="52">
        <v>1878.3</v>
      </c>
      <c r="K24" s="47" t="s">
        <v>31</v>
      </c>
      <c r="L24" s="49">
        <v>696.5</v>
      </c>
      <c r="M24" s="49" t="s">
        <v>31</v>
      </c>
      <c r="N24" s="56">
        <v>196.2</v>
      </c>
      <c r="O24" s="47" t="s">
        <v>31</v>
      </c>
      <c r="P24" s="50">
        <v>478.8</v>
      </c>
      <c r="Q24" s="49" t="s">
        <v>31</v>
      </c>
      <c r="R24" s="55">
        <v>96.1</v>
      </c>
      <c r="S24" s="11"/>
      <c r="T24" s="11"/>
      <c r="U24" s="11"/>
      <c r="V24" s="11"/>
      <c r="W24" s="11"/>
      <c r="X24" s="1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</row>
    <row r="25" spans="1:61" s="22" customFormat="1" ht="9.9499999999999993" customHeight="1" x14ac:dyDescent="0.2">
      <c r="A25" s="43">
        <v>2008</v>
      </c>
      <c r="B25" s="16"/>
      <c r="C25" s="53">
        <v>301.10000000000002</v>
      </c>
      <c r="D25" s="47" t="s">
        <v>31</v>
      </c>
      <c r="E25" s="54">
        <v>120.3</v>
      </c>
      <c r="F25" s="47" t="s">
        <v>31</v>
      </c>
      <c r="G25" s="46">
        <v>88.2</v>
      </c>
      <c r="H25" s="49" t="s">
        <v>31</v>
      </c>
      <c r="I25" s="47" t="s">
        <v>31</v>
      </c>
      <c r="J25" s="52">
        <v>1952.3</v>
      </c>
      <c r="K25" s="47" t="s">
        <v>31</v>
      </c>
      <c r="L25" s="49">
        <v>718.4</v>
      </c>
      <c r="M25" s="49" t="s">
        <v>31</v>
      </c>
      <c r="N25" s="56">
        <v>211.3</v>
      </c>
      <c r="O25" s="47" t="s">
        <v>31</v>
      </c>
      <c r="P25" s="50">
        <v>496.2</v>
      </c>
      <c r="Q25" s="49" t="s">
        <v>31</v>
      </c>
      <c r="R25" s="55">
        <v>102.7</v>
      </c>
      <c r="S25" s="11"/>
      <c r="T25" s="11"/>
      <c r="U25" s="11"/>
      <c r="V25" s="11"/>
      <c r="W25" s="11"/>
      <c r="X25" s="1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</row>
    <row r="26" spans="1:61" s="22" customFormat="1" ht="9.9499999999999993" customHeight="1" x14ac:dyDescent="0.2">
      <c r="A26" s="43">
        <v>2009</v>
      </c>
      <c r="B26" s="16"/>
      <c r="C26" s="53">
        <v>318</v>
      </c>
      <c r="D26" s="47" t="s">
        <v>31</v>
      </c>
      <c r="E26" s="54">
        <v>125.7</v>
      </c>
      <c r="F26" s="47" t="s">
        <v>31</v>
      </c>
      <c r="G26" s="46">
        <v>91.2</v>
      </c>
      <c r="H26" s="49" t="s">
        <v>31</v>
      </c>
      <c r="I26" s="47" t="s">
        <v>31</v>
      </c>
      <c r="J26" s="52">
        <v>2089.9</v>
      </c>
      <c r="K26" s="47" t="s">
        <v>31</v>
      </c>
      <c r="L26" s="49">
        <v>759.1</v>
      </c>
      <c r="M26" s="49" t="s">
        <v>31</v>
      </c>
      <c r="N26" s="56">
        <v>220.4</v>
      </c>
      <c r="O26" s="47" t="s">
        <v>31</v>
      </c>
      <c r="P26" s="50">
        <v>505.9</v>
      </c>
      <c r="Q26" s="49" t="s">
        <v>31</v>
      </c>
      <c r="R26" s="55">
        <v>109.4</v>
      </c>
      <c r="S26" s="11"/>
      <c r="T26" s="11"/>
      <c r="U26" s="11"/>
      <c r="V26" s="11"/>
      <c r="W26" s="11"/>
      <c r="X26" s="1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</row>
    <row r="27" spans="1:61" s="22" customFormat="1" ht="9.9499999999999993" customHeight="1" x14ac:dyDescent="0.2">
      <c r="A27" s="43">
        <v>2010</v>
      </c>
      <c r="B27" s="16"/>
      <c r="C27" s="53">
        <v>331.1</v>
      </c>
      <c r="D27" s="47" t="s">
        <v>31</v>
      </c>
      <c r="E27" s="54">
        <v>128.69999999999999</v>
      </c>
      <c r="F27" s="47" t="s">
        <v>31</v>
      </c>
      <c r="G27" s="46">
        <v>95.1</v>
      </c>
      <c r="H27" s="49" t="s">
        <v>31</v>
      </c>
      <c r="I27" s="47" t="s">
        <v>31</v>
      </c>
      <c r="J27" s="52">
        <v>2186</v>
      </c>
      <c r="K27" s="47" t="s">
        <v>31</v>
      </c>
      <c r="L27" s="46">
        <v>814</v>
      </c>
      <c r="M27" s="49" t="s">
        <v>31</v>
      </c>
      <c r="N27" s="56">
        <v>226.5</v>
      </c>
      <c r="O27" s="47" t="s">
        <v>31</v>
      </c>
      <c r="P27" s="50">
        <v>515.5</v>
      </c>
      <c r="Q27" s="49" t="s">
        <v>31</v>
      </c>
      <c r="R27" s="55">
        <v>114.6</v>
      </c>
      <c r="S27" s="11"/>
      <c r="T27" s="11"/>
      <c r="U27" s="11"/>
      <c r="V27" s="11"/>
      <c r="W27" s="11"/>
      <c r="X27" s="1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</row>
    <row r="28" spans="1:61" s="22" customFormat="1" ht="9.9499999999999993" customHeight="1" x14ac:dyDescent="0.2">
      <c r="A28" s="43">
        <v>2011</v>
      </c>
      <c r="B28" s="16"/>
      <c r="C28" s="53">
        <v>340.5</v>
      </c>
      <c r="D28" s="47" t="s">
        <v>31</v>
      </c>
      <c r="E28" s="54">
        <v>128.9</v>
      </c>
      <c r="F28" s="47" t="s">
        <v>31</v>
      </c>
      <c r="G28" s="46">
        <v>97.9</v>
      </c>
      <c r="H28" s="49" t="s">
        <v>31</v>
      </c>
      <c r="I28" s="47" t="s">
        <v>31</v>
      </c>
      <c r="J28" s="59">
        <v>2279.3000000000002</v>
      </c>
      <c r="K28" s="47" t="s">
        <v>31</v>
      </c>
      <c r="L28" s="46">
        <v>850.6</v>
      </c>
      <c r="M28" s="49" t="s">
        <v>31</v>
      </c>
      <c r="N28" s="55">
        <v>231.3</v>
      </c>
      <c r="O28" s="47" t="s">
        <v>31</v>
      </c>
      <c r="P28" s="58">
        <v>541.4</v>
      </c>
      <c r="Q28" s="49" t="s">
        <v>31</v>
      </c>
      <c r="R28" s="55">
        <v>124</v>
      </c>
      <c r="S28" s="11"/>
      <c r="T28" s="11"/>
      <c r="U28" s="11"/>
      <c r="V28" s="11"/>
      <c r="W28" s="11"/>
      <c r="X28" s="1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</row>
    <row r="29" spans="1:61" s="22" customFormat="1" ht="12" customHeight="1" x14ac:dyDescent="0.2">
      <c r="A29" s="25" t="s">
        <v>4</v>
      </c>
      <c r="B29" s="32"/>
      <c r="C29" s="33"/>
      <c r="D29" s="32"/>
      <c r="E29" s="34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11"/>
      <c r="T29" s="11"/>
      <c r="U29" s="11"/>
      <c r="V29" s="11"/>
      <c r="W29" s="11"/>
      <c r="X29" s="1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</row>
    <row r="30" spans="1:61" s="22" customFormat="1" ht="10.35" customHeight="1" x14ac:dyDescent="0.2">
      <c r="A30" s="23" t="s">
        <v>5</v>
      </c>
      <c r="B30" s="16"/>
      <c r="C30" s="29">
        <f>(100)*RATE(16,,-C7,C8)</f>
        <v>17.224461915595928</v>
      </c>
      <c r="D30" s="16"/>
      <c r="E30" s="30">
        <f>(100)*RATE(16,,-E7,E8)</f>
        <v>17.260963457991522</v>
      </c>
      <c r="F30" s="16"/>
      <c r="G30" s="35">
        <f>(100)*RATE(16,,-G7,G8)</f>
        <v>16.43839422953242</v>
      </c>
      <c r="H30" s="35"/>
      <c r="I30" s="16"/>
      <c r="J30" s="35">
        <f>(100)*RATE(16,,-J7,J8)</f>
        <v>13.001480655360556</v>
      </c>
      <c r="K30" s="16"/>
      <c r="L30" s="35">
        <f>(100)*RATE(16,,-L7,L8)</f>
        <v>13.952238103146733</v>
      </c>
      <c r="M30" s="35"/>
      <c r="N30" s="35">
        <f>(100)*RATE(16,,-N7,N8)</f>
        <v>17.316528234421718</v>
      </c>
      <c r="O30" s="16"/>
      <c r="P30" s="35">
        <f>(100)*RATE(16,,-P7,P8)</f>
        <v>12.637180292497618</v>
      </c>
      <c r="Q30" s="35"/>
      <c r="R30" s="35">
        <f>(100)*RATE(16,,-R7,R8)</f>
        <v>16.43839422953242</v>
      </c>
      <c r="S30" s="36"/>
      <c r="T30" s="11"/>
      <c r="U30" s="11"/>
      <c r="V30" s="11"/>
      <c r="W30" s="11"/>
      <c r="X30" s="1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</row>
    <row r="31" spans="1:61" s="22" customFormat="1" ht="10.35" customHeight="1" x14ac:dyDescent="0.2">
      <c r="A31" s="42" t="s">
        <v>28</v>
      </c>
      <c r="B31" s="16"/>
      <c r="C31" s="29">
        <f>(100)*RATE(28,,-C8,C28)</f>
        <v>6.8402393085919648</v>
      </c>
      <c r="D31" s="16"/>
      <c r="E31" s="29">
        <f>(100)*RATE(28,,-E8,E28)</f>
        <v>4.8199782103705537</v>
      </c>
      <c r="F31" s="16"/>
      <c r="G31" s="29">
        <f>(100)*RATE(28,,-G8,G28)</f>
        <v>7.2759128368583852</v>
      </c>
      <c r="H31" s="35"/>
      <c r="I31" s="16"/>
      <c r="J31" s="29">
        <f>(100)*RATE(28,,-J8,J28)</f>
        <v>7.4074984846801879</v>
      </c>
      <c r="K31" s="16"/>
      <c r="L31" s="29">
        <f>(100)*RATE(28,,-L8,L28)</f>
        <v>6.4885453934100665</v>
      </c>
      <c r="M31" s="35"/>
      <c r="N31" s="29">
        <f>(100)*RATE(28,,-N8,N28)</f>
        <v>6.3554975044473476</v>
      </c>
      <c r="O31" s="16"/>
      <c r="P31" s="29">
        <f>(100)*RATE(28,,-P8,P28)</f>
        <v>7.7022041544285669</v>
      </c>
      <c r="Q31" s="35"/>
      <c r="R31" s="29">
        <f>(100)*RATE(28,,-R8,R28)</f>
        <v>8.1852111562088528</v>
      </c>
      <c r="S31" s="36"/>
      <c r="T31" s="11"/>
      <c r="U31" s="11"/>
      <c r="V31" s="11"/>
      <c r="W31" s="11"/>
      <c r="X31" s="1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</row>
    <row r="32" spans="1:61" s="22" customFormat="1" ht="10.35" customHeight="1" x14ac:dyDescent="0.2">
      <c r="A32" s="42" t="s">
        <v>29</v>
      </c>
      <c r="B32" s="16"/>
      <c r="C32" s="29">
        <f>(100)*RATE(44,,-C7,C28)</f>
        <v>10.505364055424675</v>
      </c>
      <c r="D32" s="16"/>
      <c r="E32" s="29">
        <f>(100)*RATE(44,,-E7,E28)</f>
        <v>9.1833892999556195</v>
      </c>
      <c r="F32" s="16"/>
      <c r="G32" s="29">
        <f>(100)*RATE(44,,-G7,G28)</f>
        <v>10.521173461842903</v>
      </c>
      <c r="H32" s="35"/>
      <c r="I32" s="16"/>
      <c r="J32" s="29">
        <f>(100)*RATE(44,,-J7,J28)</f>
        <v>9.4088904312879578</v>
      </c>
      <c r="K32" s="16"/>
      <c r="L32" s="29">
        <f>(100)*RATE(44,,-L7,L28)</f>
        <v>9.1443009713416004</v>
      </c>
      <c r="M32" s="35"/>
      <c r="N32" s="29">
        <f>(100)*RATE(44,,-N7,N28)</f>
        <v>10.217506879475605</v>
      </c>
      <c r="O32" s="16"/>
      <c r="P32" s="29">
        <f>(100)*RATE(44,,-P7,P28)</f>
        <v>9.4712126747864911</v>
      </c>
      <c r="Q32" s="35"/>
      <c r="R32" s="29">
        <f>(100)*RATE(44,,-R7,R28)</f>
        <v>11.116407499628812</v>
      </c>
      <c r="S32" s="36"/>
      <c r="T32" s="11"/>
      <c r="U32" s="11"/>
      <c r="V32" s="11"/>
      <c r="W32" s="11"/>
      <c r="X32" s="1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</row>
    <row r="33" spans="1:61" s="22" customFormat="1" ht="10.35" customHeight="1" x14ac:dyDescent="0.2">
      <c r="A33" s="57" t="s">
        <v>32</v>
      </c>
      <c r="B33" s="16"/>
      <c r="C33" s="29">
        <f>(100)*RATE(1,,-C27,C28)</f>
        <v>2.8390214436725913</v>
      </c>
      <c r="D33" s="16"/>
      <c r="E33" s="29">
        <f>(100)*RATE(1,,-E27,E28)</f>
        <v>0.15540015540018448</v>
      </c>
      <c r="F33" s="16"/>
      <c r="G33" s="29">
        <f>(100)*RATE(1,,-G27,G28)</f>
        <v>2.9442691903259779</v>
      </c>
      <c r="H33" s="35"/>
      <c r="I33" s="16"/>
      <c r="J33" s="29">
        <f>(100)*RATE(1,,-J27,J28)</f>
        <v>4.2680695333943248</v>
      </c>
      <c r="K33" s="16"/>
      <c r="L33" s="29">
        <f>(100)*RATE(1,,-L27,L28)</f>
        <v>4.4963144963145085</v>
      </c>
      <c r="M33" s="35"/>
      <c r="N33" s="29">
        <f>(100)*RATE(1,,-N27,N28)</f>
        <v>2.1192052980132514</v>
      </c>
      <c r="O33" s="16"/>
      <c r="P33" s="29">
        <f>(100)*RATE(1,,-P27,P28)</f>
        <v>5.0242483026188136</v>
      </c>
      <c r="Q33" s="35"/>
      <c r="R33" s="29">
        <f>(100)*RATE(1,,-R27,R28)</f>
        <v>8.2024432809773309</v>
      </c>
      <c r="S33" s="36"/>
      <c r="T33" s="11"/>
      <c r="U33" s="11"/>
      <c r="V33" s="11"/>
      <c r="W33" s="11"/>
      <c r="X33" s="1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</row>
    <row r="34" spans="1:61" ht="9.6" customHeight="1" x14ac:dyDescent="0.2">
      <c r="A34" s="37" t="s">
        <v>16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/>
    </row>
    <row r="35" spans="1:61" ht="9.6" customHeight="1" x14ac:dyDescent="0.2">
      <c r="A35" s="38" t="s">
        <v>17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61" ht="9.6" customHeight="1" x14ac:dyDescent="0.2">
      <c r="A36" s="39" t="s">
        <v>18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61" ht="9.6" customHeight="1" x14ac:dyDescent="0.2">
      <c r="A37" s="39" t="s">
        <v>19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61" ht="9.6" customHeight="1" x14ac:dyDescent="0.2">
      <c r="A38" s="39" t="s">
        <v>20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61" ht="3.95" customHeight="1" x14ac:dyDescent="0.2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1:61" ht="9" customHeight="1" x14ac:dyDescent="0.2">
      <c r="A40" s="14" t="s">
        <v>13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1:61" ht="9" customHeight="1" x14ac:dyDescent="0.2">
      <c r="A41" s="14" t="s">
        <v>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61" ht="9" customHeight="1" x14ac:dyDescent="0.2">
      <c r="A42" s="13" t="s">
        <v>10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1:61" ht="9" customHeight="1" x14ac:dyDescent="0.2">
      <c r="A43" s="13" t="s">
        <v>11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61" ht="9" customHeight="1" x14ac:dyDescent="0.2">
      <c r="A44" s="14" t="s">
        <v>12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61" ht="3.95" customHeight="1" x14ac:dyDescent="0.2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1"/>
    </row>
    <row r="46" spans="1:61" ht="9.1999999999999993" customHeight="1" x14ac:dyDescent="0.2">
      <c r="A46" s="13" t="s">
        <v>14</v>
      </c>
    </row>
    <row r="47" spans="1:61" ht="9.1999999999999993" customHeight="1" x14ac:dyDescent="0.2">
      <c r="A47" s="18" t="s">
        <v>33</v>
      </c>
    </row>
    <row r="48" spans="1:61" ht="9.1999999999999993" customHeight="1" x14ac:dyDescent="0.2">
      <c r="A48" s="18" t="s">
        <v>27</v>
      </c>
    </row>
    <row r="49" ht="9.1999999999999993" customHeight="1" x14ac:dyDescent="0.2"/>
    <row r="50" ht="9" customHeight="1" x14ac:dyDescent="0.2"/>
    <row r="51" ht="9" customHeight="1" x14ac:dyDescent="0.2"/>
    <row r="52" ht="9" customHeight="1" x14ac:dyDescent="0.2"/>
    <row r="53" ht="9" customHeight="1" x14ac:dyDescent="0.2"/>
  </sheetData>
  <mergeCells count="10">
    <mergeCell ref="A2:R2"/>
    <mergeCell ref="L4:N4"/>
    <mergeCell ref="A3:A5"/>
    <mergeCell ref="C4:C5"/>
    <mergeCell ref="E4:E5"/>
    <mergeCell ref="G4:H5"/>
    <mergeCell ref="C3:H3"/>
    <mergeCell ref="J4:J5"/>
    <mergeCell ref="J3:R3"/>
    <mergeCell ref="P4:R4"/>
  </mergeCells>
  <phoneticPr fontId="2" type="noConversion"/>
  <printOptions gridLinesSet="0"/>
  <pageMargins left="1" right="0.5" top="0.75" bottom="0.75" header="0.5" footer="0.5"/>
  <pageSetup firstPageNumber="46" orientation="landscape" useFirstPageNumber="1" horizontalDpi="300" verticalDpi="300" r:id="rId1"/>
  <headerFooter alignWithMargins="0">
    <oddFooter>&amp;L&amp;"Times New Roman,Bold"&amp;8MEDICARE &amp;&amp; MEDICAID RESEARCH REVIEW/ 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TABLE3.1</vt:lpstr>
      <vt:lpstr>TABLE3.1!Print_Area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2013-02-20T19:31:23Z</cp:lastPrinted>
  <dcterms:created xsi:type="dcterms:W3CDTF">1999-09-29T19:18:56Z</dcterms:created>
  <dcterms:modified xsi:type="dcterms:W3CDTF">2013-02-25T15:58:30Z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-621656364</vt:i4>
  </property>
  <property fmtid="{D5CDD505-2E9C-101B-9397-08002B2CF9AE}" pid="3" name="_NewReviewCycle">
    <vt:lpwstr/>
  </property>
  <property fmtid="{D5CDD505-2E9C-101B-9397-08002B2CF9AE}" pid="4" name="_EmailSubject">
    <vt:lpwstr>Program Payment Section (Tab 3.1- 3.6) 2012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